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nosiepe-my.sharepoint.com/personal/jose_es_garcia_gov_cv/Documents/Ambiente de Trabalho/INECV - REVISÃO, TRADUÇÃO + OUTROS/"/>
    </mc:Choice>
  </mc:AlternateContent>
  <xr:revisionPtr revIDLastSave="10" documentId="13_ncr:1_{49E7E86A-F69D-4985-B636-D59447E1DD81}" xr6:coauthVersionLast="47" xr6:coauthVersionMax="47" xr10:uidLastSave="{7222F1B2-679D-4863-872E-1D5B7F883DB9}"/>
  <bookViews>
    <workbookView xWindow="-120" yWindow="-120" windowWidth="29040" windowHeight="15720" tabRatio="826" activeTab="22" xr2:uid="{00000000-000D-0000-FFFF-FFFF00000000}"/>
  </bookViews>
  <sheets>
    <sheet name="Indice" sheetId="2" r:id="rId1"/>
    <sheet name="Q1.1" sheetId="4" r:id="rId2"/>
    <sheet name="Q1.2" sheetId="7" r:id="rId3"/>
    <sheet name="Q1.3 " sheetId="6" r:id="rId4"/>
    <sheet name="Q1.4" sheetId="8" r:id="rId5"/>
    <sheet name="Q1.5" sheetId="17" r:id="rId6"/>
    <sheet name="Q1.6" sheetId="10" r:id="rId7"/>
    <sheet name="Q1.7" sheetId="11" r:id="rId8"/>
    <sheet name="Q1.8" sheetId="12" r:id="rId9"/>
    <sheet name="Q1.9" sheetId="15" r:id="rId10"/>
    <sheet name="Q1.10" sheetId="16" r:id="rId11"/>
    <sheet name="Q1.11" sheetId="22" r:id="rId12"/>
    <sheet name="Q1.12" sheetId="21" r:id="rId13"/>
    <sheet name="Q1.13" sheetId="27" r:id="rId14"/>
    <sheet name="Q1.14" sheetId="28" r:id="rId15"/>
    <sheet name="Q1.15" sheetId="31" r:id="rId16"/>
    <sheet name="Q1.16" sheetId="32" r:id="rId17"/>
    <sheet name="Q1.17" sheetId="33" r:id="rId18"/>
    <sheet name="Q1.18" sheetId="34" r:id="rId19"/>
    <sheet name="Q1.19" sheetId="39" r:id="rId20"/>
    <sheet name="Q1.20" sheetId="40" r:id="rId21"/>
    <sheet name="Q1.21" sheetId="41" r:id="rId22"/>
    <sheet name="Q1.22" sheetId="42" r:id="rId23"/>
  </sheets>
  <calcPr calcId="191029"/>
</workbook>
</file>

<file path=xl/calcChain.xml><?xml version="1.0" encoding="utf-8"?>
<calcChain xmlns="http://schemas.openxmlformats.org/spreadsheetml/2006/main">
  <c r="I7" i="17" l="1"/>
  <c r="J7" i="17" s="1"/>
  <c r="I8" i="17"/>
  <c r="J8" i="17"/>
  <c r="I9" i="17"/>
  <c r="J9" i="17"/>
  <c r="I10" i="17"/>
  <c r="J10" i="17"/>
  <c r="I11" i="17"/>
  <c r="J11" i="17" s="1"/>
  <c r="I12" i="17"/>
  <c r="J12" i="17" s="1"/>
  <c r="I13" i="17"/>
  <c r="J13" i="17"/>
  <c r="I14" i="17"/>
  <c r="J14" i="17"/>
  <c r="I15" i="17"/>
  <c r="J15" i="17" s="1"/>
  <c r="I16" i="17"/>
  <c r="J16" i="17"/>
  <c r="I17" i="17"/>
  <c r="J17" i="17"/>
  <c r="I18" i="17"/>
  <c r="J18" i="17"/>
  <c r="I19" i="17"/>
  <c r="J19" i="17" s="1"/>
  <c r="I20" i="17"/>
  <c r="J20" i="17" s="1"/>
  <c r="I21" i="17"/>
  <c r="J21" i="17"/>
  <c r="I22" i="17"/>
  <c r="J22" i="17"/>
  <c r="I23" i="17"/>
  <c r="J23" i="17" s="1"/>
  <c r="I24" i="17"/>
  <c r="J24" i="17"/>
  <c r="I25" i="17"/>
  <c r="J25" i="17"/>
  <c r="I26" i="17"/>
  <c r="J26" i="17"/>
  <c r="I27" i="17"/>
  <c r="J27" i="17" s="1"/>
  <c r="I28" i="17"/>
  <c r="J28" i="17" s="1"/>
  <c r="I29" i="17"/>
  <c r="J29" i="17"/>
  <c r="I30" i="17"/>
  <c r="J30" i="17"/>
  <c r="I31" i="17"/>
  <c r="J31" i="17" s="1"/>
  <c r="I32" i="17"/>
  <c r="J32" i="17"/>
  <c r="I33" i="17"/>
  <c r="J33" i="17"/>
  <c r="I35" i="17"/>
  <c r="J35" i="17"/>
  <c r="I36" i="17"/>
  <c r="J36" i="17" s="1"/>
  <c r="I37" i="17"/>
  <c r="J37" i="17" s="1"/>
  <c r="I38" i="17"/>
  <c r="J38" i="17"/>
  <c r="I39" i="17"/>
  <c r="J39" i="17"/>
  <c r="I40" i="17"/>
  <c r="J40" i="17" s="1"/>
  <c r="I41" i="17"/>
  <c r="J41" i="17"/>
  <c r="I42" i="17"/>
  <c r="J42" i="17"/>
  <c r="I43" i="17"/>
  <c r="J43" i="17"/>
  <c r="I44" i="17"/>
  <c r="J44" i="17" s="1"/>
  <c r="I45" i="17"/>
  <c r="J45" i="17" s="1"/>
  <c r="I46" i="17"/>
  <c r="J46" i="17"/>
  <c r="I47" i="17"/>
  <c r="J47" i="17"/>
  <c r="I48" i="17"/>
  <c r="J48" i="17" s="1"/>
  <c r="I49" i="17"/>
  <c r="J49" i="17"/>
  <c r="I50" i="17"/>
  <c r="J50" i="17"/>
  <c r="I51" i="17"/>
  <c r="J51" i="17"/>
  <c r="BN129" i="42"/>
  <c r="BM129" i="42"/>
  <c r="BN128" i="42"/>
  <c r="BM128" i="42"/>
  <c r="BN127" i="42"/>
  <c r="BM127" i="42"/>
  <c r="BZ126" i="42"/>
  <c r="BN126" i="42"/>
  <c r="BM126" i="42"/>
  <c r="BZ125" i="42"/>
  <c r="BN125" i="42"/>
  <c r="BM125" i="42"/>
  <c r="BN124" i="42"/>
  <c r="BM124" i="42"/>
  <c r="BN123" i="42"/>
  <c r="BM123" i="42"/>
  <c r="BN122" i="42"/>
  <c r="BM122" i="42"/>
  <c r="BM121" i="42"/>
  <c r="BT123" i="42" s="1"/>
  <c r="J121" i="42"/>
  <c r="BT124" i="42" s="1"/>
  <c r="I121" i="42"/>
  <c r="BT125" i="42" s="1"/>
  <c r="BX120" i="42"/>
  <c r="BW120" i="42"/>
  <c r="BV120" i="42"/>
  <c r="BZ124" i="42" s="1"/>
  <c r="BU120" i="42"/>
  <c r="BT120" i="42"/>
  <c r="BS120" i="42"/>
  <c r="BR120" i="42"/>
  <c r="BO120" i="42"/>
  <c r="BZ127" i="42" s="1"/>
  <c r="BN120" i="42"/>
  <c r="BL120" i="42"/>
  <c r="BK120" i="42"/>
  <c r="BJ120" i="42"/>
  <c r="BI120" i="42"/>
  <c r="BH120" i="42"/>
  <c r="BG120" i="42"/>
  <c r="BF120" i="42"/>
  <c r="BE120" i="42"/>
  <c r="BD120" i="42"/>
  <c r="BC120" i="42"/>
  <c r="BB120" i="42"/>
  <c r="BA120" i="42"/>
  <c r="AZ120" i="42"/>
  <c r="AY120" i="42"/>
  <c r="AX120" i="42"/>
  <c r="AW120" i="42"/>
  <c r="AV120" i="42"/>
  <c r="AU120" i="42"/>
  <c r="AT120" i="42"/>
  <c r="AS120" i="42"/>
  <c r="AR120" i="42"/>
  <c r="AQ120" i="42"/>
  <c r="AP120" i="42"/>
  <c r="AO120" i="42"/>
  <c r="AN120" i="42"/>
  <c r="AM120" i="42"/>
  <c r="AL120" i="42"/>
  <c r="AK120" i="42"/>
  <c r="AJ120" i="42"/>
  <c r="AI120" i="42"/>
  <c r="AH120" i="42"/>
  <c r="AG120" i="42"/>
  <c r="AF120" i="42"/>
  <c r="AE120" i="42"/>
  <c r="AD120" i="42"/>
  <c r="AC120" i="42"/>
  <c r="AB120" i="42"/>
  <c r="AA120" i="42"/>
  <c r="Z120" i="42"/>
  <c r="Y120" i="42"/>
  <c r="X120" i="42"/>
  <c r="W120" i="42"/>
  <c r="V120" i="42"/>
  <c r="U120" i="42"/>
  <c r="T120" i="42"/>
  <c r="S120" i="42"/>
  <c r="R120" i="42"/>
  <c r="Q120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D120" i="42"/>
  <c r="BQ119" i="42"/>
  <c r="BP119" i="42"/>
  <c r="BM119" i="42"/>
  <c r="C119" i="42" s="1"/>
  <c r="BQ118" i="42"/>
  <c r="BP118" i="42" s="1"/>
  <c r="C118" i="42" s="1"/>
  <c r="BM118" i="42"/>
  <c r="BQ117" i="42"/>
  <c r="BP117" i="42"/>
  <c r="BM117" i="42"/>
  <c r="C117" i="42" s="1"/>
  <c r="BQ116" i="42"/>
  <c r="BP116" i="42"/>
  <c r="BM116" i="42"/>
  <c r="C116" i="42"/>
  <c r="BQ115" i="42"/>
  <c r="BP115" i="42"/>
  <c r="BM115" i="42"/>
  <c r="C115" i="42" s="1"/>
  <c r="BQ114" i="42"/>
  <c r="BP114" i="42" s="1"/>
  <c r="C114" i="42" s="1"/>
  <c r="BM114" i="42"/>
  <c r="BQ113" i="42"/>
  <c r="BP113" i="42"/>
  <c r="BM113" i="42"/>
  <c r="C113" i="42" s="1"/>
  <c r="BQ112" i="42"/>
  <c r="BP112" i="42"/>
  <c r="BM112" i="42"/>
  <c r="C112" i="42"/>
  <c r="BQ111" i="42"/>
  <c r="BP111" i="42"/>
  <c r="BM111" i="42"/>
  <c r="C111" i="42" s="1"/>
  <c r="BQ110" i="42"/>
  <c r="BP110" i="42" s="1"/>
  <c r="C110" i="42" s="1"/>
  <c r="BM110" i="42"/>
  <c r="BQ109" i="42"/>
  <c r="BP109" i="42"/>
  <c r="BM109" i="42"/>
  <c r="C109" i="42" s="1"/>
  <c r="BQ108" i="42"/>
  <c r="BP108" i="42"/>
  <c r="BM108" i="42"/>
  <c r="C108" i="42"/>
  <c r="BQ107" i="42"/>
  <c r="BP107" i="42"/>
  <c r="BM107" i="42"/>
  <c r="C107" i="42" s="1"/>
  <c r="BQ106" i="42"/>
  <c r="BP106" i="42" s="1"/>
  <c r="C106" i="42" s="1"/>
  <c r="BM106" i="42"/>
  <c r="BQ105" i="42"/>
  <c r="BP105" i="42"/>
  <c r="BM105" i="42"/>
  <c r="C105" i="42" s="1"/>
  <c r="BQ104" i="42"/>
  <c r="BP104" i="42"/>
  <c r="BM104" i="42"/>
  <c r="C104" i="42"/>
  <c r="BQ103" i="42"/>
  <c r="BP103" i="42"/>
  <c r="BM103" i="42"/>
  <c r="C103" i="42" s="1"/>
  <c r="BQ102" i="42"/>
  <c r="BP102" i="42" s="1"/>
  <c r="C102" i="42" s="1"/>
  <c r="BM102" i="42"/>
  <c r="BQ101" i="42"/>
  <c r="BP101" i="42"/>
  <c r="BM101" i="42"/>
  <c r="C101" i="42" s="1"/>
  <c r="BQ100" i="42"/>
  <c r="BP100" i="42"/>
  <c r="BM100" i="42"/>
  <c r="C100" i="42"/>
  <c r="BQ99" i="42"/>
  <c r="BP99" i="42"/>
  <c r="BM99" i="42"/>
  <c r="C99" i="42" s="1"/>
  <c r="BQ98" i="42"/>
  <c r="BP98" i="42" s="1"/>
  <c r="C98" i="42" s="1"/>
  <c r="BM98" i="42"/>
  <c r="BQ97" i="42"/>
  <c r="BP97" i="42"/>
  <c r="BM97" i="42"/>
  <c r="C97" i="42" s="1"/>
  <c r="BQ96" i="42"/>
  <c r="BP96" i="42"/>
  <c r="BM96" i="42"/>
  <c r="C96" i="42"/>
  <c r="BQ95" i="42"/>
  <c r="BP95" i="42"/>
  <c r="BM95" i="42"/>
  <c r="C95" i="42" s="1"/>
  <c r="BQ94" i="42"/>
  <c r="BP94" i="42" s="1"/>
  <c r="C94" i="42" s="1"/>
  <c r="BM94" i="42"/>
  <c r="BQ93" i="42"/>
  <c r="BP93" i="42"/>
  <c r="BM93" i="42"/>
  <c r="C93" i="42" s="1"/>
  <c r="BQ92" i="42"/>
  <c r="BP92" i="42"/>
  <c r="BM92" i="42"/>
  <c r="C92" i="42"/>
  <c r="BQ91" i="42"/>
  <c r="BP91" i="42"/>
  <c r="BM91" i="42"/>
  <c r="C91" i="42" s="1"/>
  <c r="BQ90" i="42"/>
  <c r="BP90" i="42" s="1"/>
  <c r="C90" i="42" s="1"/>
  <c r="BM90" i="42"/>
  <c r="BQ89" i="42"/>
  <c r="BP89" i="42"/>
  <c r="BM89" i="42"/>
  <c r="C89" i="42" s="1"/>
  <c r="BQ88" i="42"/>
  <c r="BP88" i="42"/>
  <c r="BM88" i="42"/>
  <c r="C88" i="42"/>
  <c r="BQ87" i="42"/>
  <c r="BP87" i="42"/>
  <c r="BM87" i="42"/>
  <c r="C87" i="42" s="1"/>
  <c r="BQ86" i="42"/>
  <c r="BP86" i="42" s="1"/>
  <c r="C86" i="42" s="1"/>
  <c r="BM86" i="42"/>
  <c r="BQ85" i="42"/>
  <c r="BP85" i="42"/>
  <c r="BM85" i="42"/>
  <c r="C85" i="42" s="1"/>
  <c r="BQ84" i="42"/>
  <c r="BP84" i="42"/>
  <c r="BM84" i="42"/>
  <c r="C84" i="42"/>
  <c r="BQ83" i="42"/>
  <c r="BP83" i="42"/>
  <c r="BM83" i="42"/>
  <c r="C83" i="42" s="1"/>
  <c r="BQ82" i="42"/>
  <c r="BP82" i="42" s="1"/>
  <c r="C82" i="42" s="1"/>
  <c r="BM82" i="42"/>
  <c r="BQ81" i="42"/>
  <c r="BP81" i="42"/>
  <c r="BM81" i="42"/>
  <c r="C81" i="42" s="1"/>
  <c r="BQ80" i="42"/>
  <c r="BP80" i="42"/>
  <c r="BM80" i="42"/>
  <c r="C80" i="42"/>
  <c r="BQ79" i="42"/>
  <c r="BP79" i="42"/>
  <c r="BM79" i="42"/>
  <c r="C79" i="42" s="1"/>
  <c r="BQ78" i="42"/>
  <c r="BP78" i="42" s="1"/>
  <c r="C78" i="42" s="1"/>
  <c r="BM78" i="42"/>
  <c r="BQ77" i="42"/>
  <c r="BP77" i="42"/>
  <c r="BM77" i="42"/>
  <c r="C77" i="42" s="1"/>
  <c r="BQ76" i="42"/>
  <c r="BP76" i="42"/>
  <c r="BM76" i="42"/>
  <c r="C76" i="42"/>
  <c r="BQ75" i="42"/>
  <c r="BP75" i="42"/>
  <c r="BM75" i="42"/>
  <c r="C75" i="42" s="1"/>
  <c r="BQ74" i="42"/>
  <c r="BP74" i="42" s="1"/>
  <c r="C74" i="42" s="1"/>
  <c r="BM74" i="42"/>
  <c r="BQ73" i="42"/>
  <c r="BP73" i="42"/>
  <c r="BM73" i="42"/>
  <c r="C73" i="42" s="1"/>
  <c r="BQ72" i="42"/>
  <c r="BP72" i="42"/>
  <c r="BM72" i="42"/>
  <c r="C72" i="42"/>
  <c r="BQ71" i="42"/>
  <c r="BP71" i="42"/>
  <c r="BM71" i="42"/>
  <c r="C71" i="42" s="1"/>
  <c r="BQ70" i="42"/>
  <c r="BP70" i="42" s="1"/>
  <c r="C70" i="42" s="1"/>
  <c r="BM70" i="42"/>
  <c r="BQ69" i="42"/>
  <c r="BP69" i="42"/>
  <c r="BM69" i="42"/>
  <c r="C69" i="42" s="1"/>
  <c r="BQ68" i="42"/>
  <c r="BP68" i="42"/>
  <c r="BM68" i="42"/>
  <c r="C68" i="42"/>
  <c r="BQ67" i="42"/>
  <c r="BQ120" i="42" s="1"/>
  <c r="BP67" i="42"/>
  <c r="BM67" i="42"/>
  <c r="C67" i="42" s="1"/>
  <c r="BO61" i="42"/>
  <c r="BZ128" i="42" s="1"/>
  <c r="BN61" i="42"/>
  <c r="BL61" i="42"/>
  <c r="BK61" i="42"/>
  <c r="BJ61" i="42"/>
  <c r="BI61" i="42"/>
  <c r="BH61" i="42"/>
  <c r="BG61" i="42"/>
  <c r="BF61" i="42"/>
  <c r="BE61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AF61" i="42"/>
  <c r="AE61" i="42"/>
  <c r="AD61" i="42"/>
  <c r="AC61" i="42"/>
  <c r="AB61" i="42"/>
  <c r="AA61" i="42"/>
  <c r="Z61" i="42"/>
  <c r="Y61" i="42"/>
  <c r="X61" i="42"/>
  <c r="W61" i="42"/>
  <c r="V61" i="42"/>
  <c r="U61" i="42"/>
  <c r="T61" i="42"/>
  <c r="S61" i="42"/>
  <c r="R61" i="42"/>
  <c r="Q61" i="42"/>
  <c r="P61" i="42"/>
  <c r="O61" i="42"/>
  <c r="N61" i="42"/>
  <c r="M61" i="42"/>
  <c r="L61" i="42"/>
  <c r="J61" i="42"/>
  <c r="I61" i="42"/>
  <c r="H61" i="42"/>
  <c r="H121" i="42" s="1"/>
  <c r="BT126" i="42" s="1"/>
  <c r="G61" i="42"/>
  <c r="G121" i="42" s="1"/>
  <c r="BT127" i="42" s="1"/>
  <c r="F61" i="42"/>
  <c r="F121" i="42" s="1"/>
  <c r="E61" i="42"/>
  <c r="D61" i="42"/>
  <c r="B61" i="42"/>
  <c r="BM60" i="42"/>
  <c r="K60" i="42"/>
  <c r="C60" i="42"/>
  <c r="BM59" i="42"/>
  <c r="K59" i="42"/>
  <c r="C59" i="42" s="1"/>
  <c r="BM58" i="42"/>
  <c r="K58" i="42"/>
  <c r="C58" i="42"/>
  <c r="BM57" i="42"/>
  <c r="K57" i="42"/>
  <c r="C57" i="42"/>
  <c r="BM56" i="42"/>
  <c r="K56" i="42" s="1"/>
  <c r="C56" i="42" s="1"/>
  <c r="BM55" i="42"/>
  <c r="K55" i="42" s="1"/>
  <c r="C55" i="42" s="1"/>
  <c r="BM54" i="42"/>
  <c r="K54" i="42"/>
  <c r="C54" i="42"/>
  <c r="BM53" i="42"/>
  <c r="K53" i="42" s="1"/>
  <c r="C53" i="42" s="1"/>
  <c r="BM52" i="42"/>
  <c r="K52" i="42"/>
  <c r="C52" i="42"/>
  <c r="BM51" i="42"/>
  <c r="K51" i="42"/>
  <c r="C51" i="42" s="1"/>
  <c r="BM50" i="42"/>
  <c r="K50" i="42" s="1"/>
  <c r="C50" i="42" s="1"/>
  <c r="BM49" i="42"/>
  <c r="K49" i="42"/>
  <c r="C49" i="42"/>
  <c r="BM48" i="42"/>
  <c r="K48" i="42" s="1"/>
  <c r="C48" i="42" s="1"/>
  <c r="BM47" i="42"/>
  <c r="K47" i="42"/>
  <c r="C47" i="42"/>
  <c r="BM46" i="42"/>
  <c r="K46" i="42"/>
  <c r="C46" i="42"/>
  <c r="BM45" i="42"/>
  <c r="K45" i="42"/>
  <c r="C45" i="42" s="1"/>
  <c r="BM44" i="42"/>
  <c r="K44" i="42"/>
  <c r="C44" i="42"/>
  <c r="BM43" i="42"/>
  <c r="K43" i="42"/>
  <c r="C43" i="42" s="1"/>
  <c r="BM42" i="42"/>
  <c r="K42" i="42"/>
  <c r="C42" i="42"/>
  <c r="BM41" i="42"/>
  <c r="K41" i="42"/>
  <c r="C41" i="42"/>
  <c r="BM40" i="42"/>
  <c r="K40" i="42" s="1"/>
  <c r="C40" i="42" s="1"/>
  <c r="BM39" i="42"/>
  <c r="K39" i="42" s="1"/>
  <c r="C39" i="42" s="1"/>
  <c r="BM38" i="42"/>
  <c r="K38" i="42"/>
  <c r="C38" i="42"/>
  <c r="BM37" i="42"/>
  <c r="K37" i="42" s="1"/>
  <c r="C37" i="42" s="1"/>
  <c r="BM36" i="42"/>
  <c r="K36" i="42"/>
  <c r="C36" i="42"/>
  <c r="BM35" i="42"/>
  <c r="K35" i="42"/>
  <c r="C35" i="42" s="1"/>
  <c r="BM34" i="42"/>
  <c r="K34" i="42" s="1"/>
  <c r="C34" i="42" s="1"/>
  <c r="BM33" i="42"/>
  <c r="K33" i="42"/>
  <c r="C33" i="42"/>
  <c r="BM32" i="42"/>
  <c r="K32" i="42" s="1"/>
  <c r="C32" i="42" s="1"/>
  <c r="BM31" i="42"/>
  <c r="K31" i="42"/>
  <c r="C31" i="42"/>
  <c r="BM30" i="42"/>
  <c r="K30" i="42"/>
  <c r="C30" i="42"/>
  <c r="BM29" i="42"/>
  <c r="K29" i="42"/>
  <c r="C29" i="42" s="1"/>
  <c r="BM28" i="42"/>
  <c r="K28" i="42"/>
  <c r="C28" i="42"/>
  <c r="BM27" i="42"/>
  <c r="K27" i="42"/>
  <c r="C27" i="42" s="1"/>
  <c r="BM26" i="42"/>
  <c r="K26" i="42"/>
  <c r="C26" i="42"/>
  <c r="BM25" i="42"/>
  <c r="K25" i="42"/>
  <c r="C25" i="42"/>
  <c r="BM24" i="42"/>
  <c r="K24" i="42" s="1"/>
  <c r="C24" i="42" s="1"/>
  <c r="BM23" i="42"/>
  <c r="K23" i="42" s="1"/>
  <c r="C23" i="42" s="1"/>
  <c r="BM22" i="42"/>
  <c r="K22" i="42"/>
  <c r="C22" i="42"/>
  <c r="BM21" i="42"/>
  <c r="K21" i="42" s="1"/>
  <c r="C21" i="42" s="1"/>
  <c r="BM20" i="42"/>
  <c r="K20" i="42"/>
  <c r="C20" i="42"/>
  <c r="BM19" i="42"/>
  <c r="K19" i="42"/>
  <c r="C19" i="42" s="1"/>
  <c r="BM18" i="42"/>
  <c r="K18" i="42" s="1"/>
  <c r="C18" i="42" s="1"/>
  <c r="BM17" i="42"/>
  <c r="K17" i="42"/>
  <c r="C17" i="42"/>
  <c r="BM16" i="42"/>
  <c r="K16" i="42" s="1"/>
  <c r="C16" i="42" s="1"/>
  <c r="BM15" i="42"/>
  <c r="K15" i="42"/>
  <c r="C15" i="42"/>
  <c r="BM14" i="42"/>
  <c r="K14" i="42"/>
  <c r="C14" i="42"/>
  <c r="BM13" i="42"/>
  <c r="K13" i="42"/>
  <c r="C13" i="42" s="1"/>
  <c r="BM12" i="42"/>
  <c r="K12" i="42"/>
  <c r="C12" i="42"/>
  <c r="BM11" i="42"/>
  <c r="K11" i="42"/>
  <c r="C11" i="42" s="1"/>
  <c r="BM10" i="42"/>
  <c r="K10" i="42"/>
  <c r="C10" i="42"/>
  <c r="BM9" i="42"/>
  <c r="K9" i="42"/>
  <c r="C9" i="42"/>
  <c r="BM8" i="42"/>
  <c r="K8" i="42" s="1"/>
  <c r="C8" i="42" l="1"/>
  <c r="C61" i="42" s="1"/>
  <c r="K61" i="42"/>
  <c r="C120" i="42"/>
  <c r="BP120" i="42"/>
  <c r="BZ123" i="42" s="1"/>
  <c r="BZ129" i="42" s="1"/>
  <c r="BN121" i="42"/>
  <c r="BT129" i="42"/>
  <c r="BM120" i="42"/>
  <c r="BM61" i="42"/>
  <c r="BN129" i="41" l="1"/>
  <c r="BM129" i="41"/>
  <c r="BN128" i="41"/>
  <c r="BM128" i="41"/>
  <c r="BN127" i="41"/>
  <c r="BM127" i="41"/>
  <c r="BN126" i="41"/>
  <c r="BM126" i="41"/>
  <c r="BZ125" i="41"/>
  <c r="BN125" i="41"/>
  <c r="BM125" i="41"/>
  <c r="BN124" i="41"/>
  <c r="BM124" i="41"/>
  <c r="BN123" i="41"/>
  <c r="BM123" i="41"/>
  <c r="BN122" i="41"/>
  <c r="BM122" i="41"/>
  <c r="BM121" i="41"/>
  <c r="BT123" i="41" s="1"/>
  <c r="J121" i="41"/>
  <c r="BT124" i="41" s="1"/>
  <c r="BX120" i="41"/>
  <c r="BZ126" i="41" s="1"/>
  <c r="BW120" i="41"/>
  <c r="BV120" i="41"/>
  <c r="BZ124" i="41" s="1"/>
  <c r="BU120" i="41"/>
  <c r="BT120" i="41"/>
  <c r="BS120" i="41"/>
  <c r="BR120" i="41"/>
  <c r="BO120" i="41"/>
  <c r="BZ127" i="41" s="1"/>
  <c r="BN120" i="41"/>
  <c r="BM120" i="41"/>
  <c r="BL120" i="41"/>
  <c r="BK120" i="41"/>
  <c r="BJ120" i="41"/>
  <c r="BI120" i="41"/>
  <c r="BH120" i="41"/>
  <c r="BG120" i="41"/>
  <c r="BF120" i="41"/>
  <c r="BE120" i="41"/>
  <c r="BD120" i="41"/>
  <c r="BC120" i="41"/>
  <c r="BB120" i="41"/>
  <c r="BA120" i="41"/>
  <c r="AZ120" i="41"/>
  <c r="AY120" i="41"/>
  <c r="AX120" i="41"/>
  <c r="AW120" i="41"/>
  <c r="AV120" i="41"/>
  <c r="AU120" i="41"/>
  <c r="AT120" i="41"/>
  <c r="AS120" i="41"/>
  <c r="AR120" i="41"/>
  <c r="AQ120" i="41"/>
  <c r="AP120" i="41"/>
  <c r="AO120" i="41"/>
  <c r="AN120" i="41"/>
  <c r="AM120" i="41"/>
  <c r="AL120" i="41"/>
  <c r="AK120" i="41"/>
  <c r="AJ120" i="41"/>
  <c r="AI120" i="41"/>
  <c r="AH120" i="41"/>
  <c r="AG120" i="41"/>
  <c r="AF120" i="41"/>
  <c r="AE120" i="41"/>
  <c r="AD120" i="41"/>
  <c r="AC120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BQ119" i="41"/>
  <c r="BP119" i="41"/>
  <c r="C119" i="41" s="1"/>
  <c r="BM119" i="41"/>
  <c r="BQ118" i="41"/>
  <c r="BP118" i="41" s="1"/>
  <c r="BM118" i="41"/>
  <c r="C118" i="41" s="1"/>
  <c r="BQ117" i="41"/>
  <c r="BP117" i="41"/>
  <c r="BM117" i="41"/>
  <c r="C117" i="41"/>
  <c r="BQ116" i="41"/>
  <c r="BP116" i="41"/>
  <c r="BM116" i="41"/>
  <c r="C116" i="41"/>
  <c r="BQ115" i="41"/>
  <c r="BP115" i="41"/>
  <c r="C115" i="41" s="1"/>
  <c r="BM115" i="41"/>
  <c r="BQ114" i="41"/>
  <c r="BP114" i="41" s="1"/>
  <c r="BM114" i="41"/>
  <c r="C114" i="41" s="1"/>
  <c r="BQ113" i="41"/>
  <c r="BP113" i="41"/>
  <c r="BM113" i="41"/>
  <c r="C113" i="41"/>
  <c r="BQ112" i="41"/>
  <c r="BP112" i="41"/>
  <c r="BM112" i="41"/>
  <c r="C112" i="41"/>
  <c r="BQ111" i="41"/>
  <c r="BP111" i="41"/>
  <c r="C111" i="41" s="1"/>
  <c r="BM111" i="41"/>
  <c r="BQ110" i="41"/>
  <c r="BP110" i="41" s="1"/>
  <c r="BM110" i="41"/>
  <c r="C110" i="41" s="1"/>
  <c r="BQ109" i="41"/>
  <c r="BP109" i="41"/>
  <c r="BM109" i="41"/>
  <c r="C109" i="41"/>
  <c r="BQ108" i="41"/>
  <c r="BP108" i="41"/>
  <c r="BM108" i="41"/>
  <c r="C108" i="41"/>
  <c r="BQ107" i="41"/>
  <c r="BP107" i="41"/>
  <c r="C107" i="41" s="1"/>
  <c r="BM107" i="41"/>
  <c r="BQ106" i="41"/>
  <c r="BP106" i="41" s="1"/>
  <c r="BM106" i="41"/>
  <c r="C106" i="41" s="1"/>
  <c r="BQ105" i="41"/>
  <c r="BP105" i="41"/>
  <c r="BM105" i="41"/>
  <c r="C105" i="41"/>
  <c r="BQ104" i="41"/>
  <c r="BP104" i="41"/>
  <c r="BM104" i="41"/>
  <c r="C104" i="41"/>
  <c r="BQ103" i="41"/>
  <c r="BP103" i="41"/>
  <c r="C103" i="41" s="1"/>
  <c r="BM103" i="41"/>
  <c r="BQ102" i="41"/>
  <c r="BP102" i="41" s="1"/>
  <c r="BM102" i="41"/>
  <c r="BQ101" i="41"/>
  <c r="BP101" i="41"/>
  <c r="BM101" i="41"/>
  <c r="C101" i="41"/>
  <c r="BQ100" i="41"/>
  <c r="BP100" i="41"/>
  <c r="BM100" i="41"/>
  <c r="C100" i="41"/>
  <c r="BQ99" i="41"/>
  <c r="BP99" i="41"/>
  <c r="C99" i="41" s="1"/>
  <c r="BM99" i="41"/>
  <c r="BQ98" i="41"/>
  <c r="BP98" i="41" s="1"/>
  <c r="BM98" i="41"/>
  <c r="C98" i="41" s="1"/>
  <c r="BQ97" i="41"/>
  <c r="BP97" i="41"/>
  <c r="BM97" i="41"/>
  <c r="C97" i="41"/>
  <c r="BQ96" i="41"/>
  <c r="BP96" i="41"/>
  <c r="BM96" i="41"/>
  <c r="C96" i="41"/>
  <c r="BQ95" i="41"/>
  <c r="BP95" i="41"/>
  <c r="C95" i="41" s="1"/>
  <c r="BM95" i="41"/>
  <c r="BQ94" i="41"/>
  <c r="BP94" i="41" s="1"/>
  <c r="BM94" i="41"/>
  <c r="C94" i="41" s="1"/>
  <c r="BQ93" i="41"/>
  <c r="BP93" i="41"/>
  <c r="BM93" i="41"/>
  <c r="C93" i="41"/>
  <c r="BQ92" i="41"/>
  <c r="BP92" i="41"/>
  <c r="BM92" i="41"/>
  <c r="C92" i="41"/>
  <c r="BQ91" i="41"/>
  <c r="BP91" i="41"/>
  <c r="C91" i="41" s="1"/>
  <c r="BM91" i="41"/>
  <c r="BQ90" i="41"/>
  <c r="BP90" i="41" s="1"/>
  <c r="BM90" i="41"/>
  <c r="C90" i="41" s="1"/>
  <c r="BQ89" i="41"/>
  <c r="BP89" i="41"/>
  <c r="BM89" i="41"/>
  <c r="C89" i="41"/>
  <c r="BQ88" i="41"/>
  <c r="BP88" i="41"/>
  <c r="BM88" i="41"/>
  <c r="C88" i="41"/>
  <c r="BQ87" i="41"/>
  <c r="BP87" i="41"/>
  <c r="C87" i="41" s="1"/>
  <c r="BM87" i="41"/>
  <c r="BQ86" i="41"/>
  <c r="BP86" i="41" s="1"/>
  <c r="BM86" i="41"/>
  <c r="C86" i="41" s="1"/>
  <c r="BQ85" i="41"/>
  <c r="BP85" i="41"/>
  <c r="BM85" i="41"/>
  <c r="C85" i="41"/>
  <c r="BQ84" i="41"/>
  <c r="BP84" i="41"/>
  <c r="BM84" i="41"/>
  <c r="C84" i="41"/>
  <c r="BQ83" i="41"/>
  <c r="BP83" i="41"/>
  <c r="C83" i="41" s="1"/>
  <c r="BM83" i="41"/>
  <c r="BQ82" i="41"/>
  <c r="BP82" i="41" s="1"/>
  <c r="BM82" i="41"/>
  <c r="C82" i="41" s="1"/>
  <c r="BQ81" i="41"/>
  <c r="BP81" i="41"/>
  <c r="BM81" i="41"/>
  <c r="C81" i="41"/>
  <c r="BQ80" i="41"/>
  <c r="BP80" i="41"/>
  <c r="BM80" i="41"/>
  <c r="C80" i="41"/>
  <c r="BQ79" i="41"/>
  <c r="BP79" i="41"/>
  <c r="C79" i="41" s="1"/>
  <c r="BM79" i="41"/>
  <c r="BQ78" i="41"/>
  <c r="BP78" i="41" s="1"/>
  <c r="BM78" i="41"/>
  <c r="C78" i="41" s="1"/>
  <c r="BQ77" i="41"/>
  <c r="BP77" i="41"/>
  <c r="BM77" i="41"/>
  <c r="C77" i="41"/>
  <c r="BQ76" i="41"/>
  <c r="BP76" i="41"/>
  <c r="BM76" i="41"/>
  <c r="C76" i="41"/>
  <c r="BQ75" i="41"/>
  <c r="BP75" i="41"/>
  <c r="C75" i="41" s="1"/>
  <c r="BM75" i="41"/>
  <c r="BQ74" i="41"/>
  <c r="BP74" i="41" s="1"/>
  <c r="BM74" i="41"/>
  <c r="C74" i="41" s="1"/>
  <c r="BQ73" i="41"/>
  <c r="BP73" i="41"/>
  <c r="BM73" i="41"/>
  <c r="C73" i="41"/>
  <c r="BQ72" i="41"/>
  <c r="BP72" i="41"/>
  <c r="BM72" i="41"/>
  <c r="C72" i="41"/>
  <c r="BQ71" i="41"/>
  <c r="BP71" i="41"/>
  <c r="C71" i="41" s="1"/>
  <c r="BM71" i="41"/>
  <c r="BQ70" i="41"/>
  <c r="BP70" i="41" s="1"/>
  <c r="BM70" i="41"/>
  <c r="C70" i="41" s="1"/>
  <c r="BQ69" i="41"/>
  <c r="BP69" i="41"/>
  <c r="BM69" i="41"/>
  <c r="C69" i="41"/>
  <c r="BQ68" i="41"/>
  <c r="BP68" i="41"/>
  <c r="BM68" i="41"/>
  <c r="C68" i="41"/>
  <c r="BQ67" i="41"/>
  <c r="BQ120" i="41" s="1"/>
  <c r="BP67" i="41"/>
  <c r="C67" i="41" s="1"/>
  <c r="BM67" i="41"/>
  <c r="BO61" i="41"/>
  <c r="BZ128" i="41" s="1"/>
  <c r="BN61" i="41"/>
  <c r="BL61" i="41"/>
  <c r="BK61" i="41"/>
  <c r="BJ61" i="41"/>
  <c r="BI61" i="41"/>
  <c r="BH61" i="41"/>
  <c r="BG61" i="41"/>
  <c r="BF61" i="41"/>
  <c r="BE61" i="41"/>
  <c r="BD61" i="41"/>
  <c r="BC61" i="41"/>
  <c r="BB61" i="41"/>
  <c r="BA61" i="41"/>
  <c r="AZ61" i="4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M61" i="41"/>
  <c r="AL61" i="41"/>
  <c r="AK61" i="41"/>
  <c r="AJ61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J61" i="41"/>
  <c r="I61" i="41"/>
  <c r="I121" i="41" s="1"/>
  <c r="BT125" i="41" s="1"/>
  <c r="H61" i="41"/>
  <c r="H121" i="41" s="1"/>
  <c r="G61" i="41"/>
  <c r="G121" i="41" s="1"/>
  <c r="BT127" i="41" s="1"/>
  <c r="F61" i="41"/>
  <c r="F121" i="41" s="1"/>
  <c r="BN121" i="41" s="1"/>
  <c r="E61" i="41"/>
  <c r="D61" i="41"/>
  <c r="B61" i="41"/>
  <c r="BM60" i="41"/>
  <c r="K60" i="41" s="1"/>
  <c r="C60" i="41" s="1"/>
  <c r="BM59" i="41"/>
  <c r="K59" i="41"/>
  <c r="C59" i="41"/>
  <c r="BM58" i="41"/>
  <c r="K58" i="41" s="1"/>
  <c r="C58" i="41" s="1"/>
  <c r="BM57" i="41"/>
  <c r="K57" i="41"/>
  <c r="C57" i="41"/>
  <c r="BM56" i="41"/>
  <c r="K56" i="41"/>
  <c r="C56" i="41" s="1"/>
  <c r="BM55" i="41"/>
  <c r="K55" i="41"/>
  <c r="C55" i="41" s="1"/>
  <c r="BM54" i="41"/>
  <c r="K54" i="41"/>
  <c r="C54" i="41"/>
  <c r="BM53" i="41"/>
  <c r="K53" i="41" s="1"/>
  <c r="C53" i="41" s="1"/>
  <c r="BM52" i="41"/>
  <c r="K52" i="41"/>
  <c r="C52" i="41"/>
  <c r="BM51" i="41"/>
  <c r="K51" i="41" s="1"/>
  <c r="C51" i="41" s="1"/>
  <c r="BM50" i="41"/>
  <c r="K50" i="41" s="1"/>
  <c r="C50" i="41" s="1"/>
  <c r="BM49" i="41"/>
  <c r="K49" i="41"/>
  <c r="C49" i="41"/>
  <c r="BM48" i="41"/>
  <c r="K48" i="41"/>
  <c r="C48" i="41" s="1"/>
  <c r="BM47" i="41"/>
  <c r="K47" i="41"/>
  <c r="C47" i="41"/>
  <c r="BM46" i="41"/>
  <c r="K46" i="41"/>
  <c r="C46" i="41" s="1"/>
  <c r="BM45" i="41"/>
  <c r="K45" i="41" s="1"/>
  <c r="C45" i="41" s="1"/>
  <c r="BM44" i="41"/>
  <c r="K44" i="41" s="1"/>
  <c r="C44" i="41" s="1"/>
  <c r="BM43" i="41"/>
  <c r="K43" i="41"/>
  <c r="C43" i="41"/>
  <c r="BM42" i="41"/>
  <c r="K42" i="41" s="1"/>
  <c r="C42" i="41" s="1"/>
  <c r="BM41" i="41"/>
  <c r="K41" i="41"/>
  <c r="C41" i="41"/>
  <c r="BM40" i="41"/>
  <c r="K40" i="41"/>
  <c r="C40" i="41" s="1"/>
  <c r="BM39" i="41"/>
  <c r="K39" i="41"/>
  <c r="C39" i="41" s="1"/>
  <c r="BM38" i="41"/>
  <c r="K38" i="41"/>
  <c r="C38" i="41"/>
  <c r="BM37" i="41"/>
  <c r="K37" i="41" s="1"/>
  <c r="C37" i="41" s="1"/>
  <c r="BM36" i="41"/>
  <c r="K36" i="41"/>
  <c r="C36" i="41"/>
  <c r="BM35" i="41"/>
  <c r="K35" i="41" s="1"/>
  <c r="C35" i="41" s="1"/>
  <c r="BM34" i="41"/>
  <c r="K34" i="41" s="1"/>
  <c r="C34" i="41" s="1"/>
  <c r="BM33" i="41"/>
  <c r="K33" i="41"/>
  <c r="C33" i="41"/>
  <c r="BM32" i="41"/>
  <c r="K32" i="41"/>
  <c r="C32" i="41" s="1"/>
  <c r="BM31" i="41"/>
  <c r="K31" i="41"/>
  <c r="C31" i="41"/>
  <c r="BM30" i="41"/>
  <c r="K30" i="41"/>
  <c r="C30" i="41" s="1"/>
  <c r="BM29" i="41"/>
  <c r="K29" i="41" s="1"/>
  <c r="C29" i="41" s="1"/>
  <c r="BM28" i="41"/>
  <c r="K28" i="41" s="1"/>
  <c r="C28" i="41" s="1"/>
  <c r="BM27" i="41"/>
  <c r="K27" i="41"/>
  <c r="C27" i="41"/>
  <c r="BM26" i="41"/>
  <c r="K26" i="41" s="1"/>
  <c r="C26" i="41" s="1"/>
  <c r="BM25" i="41"/>
  <c r="K25" i="41"/>
  <c r="C25" i="41"/>
  <c r="BM24" i="41"/>
  <c r="K24" i="41"/>
  <c r="C24" i="41" s="1"/>
  <c r="BM23" i="41"/>
  <c r="K23" i="41"/>
  <c r="C23" i="41" s="1"/>
  <c r="BM22" i="41"/>
  <c r="K22" i="41"/>
  <c r="C22" i="41"/>
  <c r="BM21" i="41"/>
  <c r="K21" i="41" s="1"/>
  <c r="C21" i="41" s="1"/>
  <c r="BM20" i="41"/>
  <c r="K20" i="41"/>
  <c r="C20" i="41"/>
  <c r="BM19" i="41"/>
  <c r="K19" i="41" s="1"/>
  <c r="C19" i="41" s="1"/>
  <c r="BM18" i="41"/>
  <c r="K18" i="41" s="1"/>
  <c r="C18" i="41" s="1"/>
  <c r="BM17" i="41"/>
  <c r="K17" i="41"/>
  <c r="C17" i="41"/>
  <c r="BM16" i="41"/>
  <c r="K16" i="41"/>
  <c r="C16" i="41" s="1"/>
  <c r="BM15" i="41"/>
  <c r="K15" i="41"/>
  <c r="C15" i="41"/>
  <c r="BM14" i="41"/>
  <c r="K14" i="41"/>
  <c r="C14" i="41" s="1"/>
  <c r="BM13" i="41"/>
  <c r="K13" i="41" s="1"/>
  <c r="C13" i="41" s="1"/>
  <c r="BM12" i="41"/>
  <c r="K12" i="41" s="1"/>
  <c r="C12" i="41" s="1"/>
  <c r="BM11" i="41"/>
  <c r="K11" i="41"/>
  <c r="C11" i="41"/>
  <c r="BM10" i="41"/>
  <c r="K10" i="41" s="1"/>
  <c r="C10" i="41" s="1"/>
  <c r="BM9" i="41"/>
  <c r="K9" i="41"/>
  <c r="C9" i="41"/>
  <c r="BM8" i="41"/>
  <c r="BM61" i="41" s="1"/>
  <c r="K8" i="41"/>
  <c r="C8" i="41" s="1"/>
  <c r="BT129" i="41" l="1"/>
  <c r="BT126" i="41"/>
  <c r="C61" i="41"/>
  <c r="C102" i="41"/>
  <c r="C120" i="41" s="1"/>
  <c r="BP120" i="41"/>
  <c r="BZ123" i="41" s="1"/>
  <c r="BZ129" i="41" s="1"/>
  <c r="K61" i="41"/>
  <c r="BN129" i="40" l="1"/>
  <c r="BM129" i="40"/>
  <c r="BZ128" i="40"/>
  <c r="BN128" i="40"/>
  <c r="BM128" i="40"/>
  <c r="BN127" i="40"/>
  <c r="BM127" i="40"/>
  <c r="BZ126" i="40"/>
  <c r="BN126" i="40"/>
  <c r="BM126" i="40"/>
  <c r="BZ125" i="40"/>
  <c r="BN125" i="40"/>
  <c r="BM125" i="40"/>
  <c r="BN124" i="40"/>
  <c r="BM124" i="40"/>
  <c r="BN123" i="40"/>
  <c r="BM123" i="40"/>
  <c r="BN122" i="40"/>
  <c r="BM122" i="40"/>
  <c r="BM121" i="40"/>
  <c r="BT123" i="40" s="1"/>
  <c r="J121" i="40"/>
  <c r="BT124" i="40" s="1"/>
  <c r="BX120" i="40"/>
  <c r="BW120" i="40"/>
  <c r="BV120" i="40"/>
  <c r="BZ124" i="40" s="1"/>
  <c r="BU120" i="40"/>
  <c r="BT120" i="40"/>
  <c r="BS120" i="40"/>
  <c r="BR120" i="40"/>
  <c r="BO120" i="40"/>
  <c r="BZ127" i="40" s="1"/>
  <c r="BN120" i="40"/>
  <c r="BM120" i="40"/>
  <c r="BL120" i="40"/>
  <c r="BK120" i="40"/>
  <c r="BJ120" i="40"/>
  <c r="BI120" i="40"/>
  <c r="BH120" i="40"/>
  <c r="BG120" i="40"/>
  <c r="BF120" i="40"/>
  <c r="BE120" i="40"/>
  <c r="BD120" i="40"/>
  <c r="BC120" i="40"/>
  <c r="BB120" i="40"/>
  <c r="BA120" i="40"/>
  <c r="AZ120" i="40"/>
  <c r="AY120" i="40"/>
  <c r="AX120" i="40"/>
  <c r="AW120" i="40"/>
  <c r="AV120" i="40"/>
  <c r="AU120" i="40"/>
  <c r="AT120" i="40"/>
  <c r="AS120" i="40"/>
  <c r="AR120" i="40"/>
  <c r="AQ120" i="40"/>
  <c r="AP120" i="40"/>
  <c r="AO120" i="40"/>
  <c r="AN120" i="40"/>
  <c r="AM120" i="40"/>
  <c r="AL120" i="40"/>
  <c r="AK120" i="40"/>
  <c r="AJ120" i="40"/>
  <c r="AI120" i="40"/>
  <c r="AH120" i="40"/>
  <c r="AG120" i="40"/>
  <c r="AF120" i="40"/>
  <c r="AE120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H120" i="40"/>
  <c r="G120" i="40"/>
  <c r="F120" i="40"/>
  <c r="E120" i="40"/>
  <c r="D120" i="40"/>
  <c r="BQ119" i="40"/>
  <c r="BP119" i="40"/>
  <c r="C119" i="40" s="1"/>
  <c r="BM119" i="40"/>
  <c r="BQ118" i="40"/>
  <c r="BP118" i="40"/>
  <c r="BM118" i="40"/>
  <c r="C118" i="40"/>
  <c r="BQ117" i="40"/>
  <c r="BP117" i="40" s="1"/>
  <c r="BM117" i="40"/>
  <c r="BQ116" i="40"/>
  <c r="BP116" i="40"/>
  <c r="BM116" i="40"/>
  <c r="C116" i="40"/>
  <c r="BQ115" i="40"/>
  <c r="BP115" i="40"/>
  <c r="C115" i="40" s="1"/>
  <c r="BM115" i="40"/>
  <c r="BQ114" i="40"/>
  <c r="BP114" i="40"/>
  <c r="BM114" i="40"/>
  <c r="C114" i="40"/>
  <c r="BQ113" i="40"/>
  <c r="BP113" i="40" s="1"/>
  <c r="BM113" i="40"/>
  <c r="C113" i="40" s="1"/>
  <c r="BQ112" i="40"/>
  <c r="BP112" i="40"/>
  <c r="BM112" i="40"/>
  <c r="C112" i="40"/>
  <c r="BQ111" i="40"/>
  <c r="BP111" i="40"/>
  <c r="C111" i="40" s="1"/>
  <c r="BM111" i="40"/>
  <c r="BQ110" i="40"/>
  <c r="BP110" i="40"/>
  <c r="BM110" i="40"/>
  <c r="C110" i="40"/>
  <c r="BQ109" i="40"/>
  <c r="BP109" i="40" s="1"/>
  <c r="BM109" i="40"/>
  <c r="C109" i="40" s="1"/>
  <c r="BQ108" i="40"/>
  <c r="BP108" i="40"/>
  <c r="BM108" i="40"/>
  <c r="C108" i="40"/>
  <c r="BQ107" i="40"/>
  <c r="BP107" i="40"/>
  <c r="C107" i="40" s="1"/>
  <c r="BM107" i="40"/>
  <c r="BQ106" i="40"/>
  <c r="BP106" i="40"/>
  <c r="BM106" i="40"/>
  <c r="C106" i="40"/>
  <c r="BQ105" i="40"/>
  <c r="BP105" i="40" s="1"/>
  <c r="BM105" i="40"/>
  <c r="BQ104" i="40"/>
  <c r="BP104" i="40"/>
  <c r="BM104" i="40"/>
  <c r="C104" i="40"/>
  <c r="BQ103" i="40"/>
  <c r="BP103" i="40"/>
  <c r="C103" i="40" s="1"/>
  <c r="BM103" i="40"/>
  <c r="BQ102" i="40"/>
  <c r="BP102" i="40"/>
  <c r="BM102" i="40"/>
  <c r="C102" i="40"/>
  <c r="BQ101" i="40"/>
  <c r="BP101" i="40" s="1"/>
  <c r="BM101" i="40"/>
  <c r="C101" i="40" s="1"/>
  <c r="BQ100" i="40"/>
  <c r="BP100" i="40"/>
  <c r="BM100" i="40"/>
  <c r="C100" i="40"/>
  <c r="BQ99" i="40"/>
  <c r="BP99" i="40"/>
  <c r="C99" i="40" s="1"/>
  <c r="BM99" i="40"/>
  <c r="BQ98" i="40"/>
  <c r="BP98" i="40"/>
  <c r="BM98" i="40"/>
  <c r="C98" i="40"/>
  <c r="BQ97" i="40"/>
  <c r="BP97" i="40" s="1"/>
  <c r="BM97" i="40"/>
  <c r="C97" i="40" s="1"/>
  <c r="BQ96" i="40"/>
  <c r="BP96" i="40"/>
  <c r="BM96" i="40"/>
  <c r="C96" i="40"/>
  <c r="BQ95" i="40"/>
  <c r="BP95" i="40"/>
  <c r="C95" i="40" s="1"/>
  <c r="BM95" i="40"/>
  <c r="BQ94" i="40"/>
  <c r="BP94" i="40"/>
  <c r="BM94" i="40"/>
  <c r="C94" i="40"/>
  <c r="BQ93" i="40"/>
  <c r="BP93" i="40" s="1"/>
  <c r="BM93" i="40"/>
  <c r="BQ92" i="40"/>
  <c r="BP92" i="40"/>
  <c r="BM92" i="40"/>
  <c r="C92" i="40"/>
  <c r="BQ91" i="40"/>
  <c r="BP91" i="40"/>
  <c r="C91" i="40" s="1"/>
  <c r="BM91" i="40"/>
  <c r="BQ90" i="40"/>
  <c r="BP90" i="40"/>
  <c r="BM90" i="40"/>
  <c r="C90" i="40"/>
  <c r="BQ89" i="40"/>
  <c r="BP89" i="40" s="1"/>
  <c r="BM89" i="40"/>
  <c r="C89" i="40" s="1"/>
  <c r="BQ88" i="40"/>
  <c r="BP88" i="40"/>
  <c r="BM88" i="40"/>
  <c r="C88" i="40"/>
  <c r="BQ87" i="40"/>
  <c r="BP87" i="40"/>
  <c r="C87" i="40" s="1"/>
  <c r="BM87" i="40"/>
  <c r="BQ86" i="40"/>
  <c r="BP86" i="40"/>
  <c r="BM86" i="40"/>
  <c r="C86" i="40"/>
  <c r="BQ85" i="40"/>
  <c r="BP85" i="40" s="1"/>
  <c r="BM85" i="40"/>
  <c r="C85" i="40" s="1"/>
  <c r="BQ84" i="40"/>
  <c r="BP84" i="40"/>
  <c r="BM84" i="40"/>
  <c r="C84" i="40"/>
  <c r="BQ83" i="40"/>
  <c r="BP83" i="40"/>
  <c r="C83" i="40" s="1"/>
  <c r="BM83" i="40"/>
  <c r="BQ82" i="40"/>
  <c r="BP82" i="40"/>
  <c r="BM82" i="40"/>
  <c r="C82" i="40"/>
  <c r="BQ81" i="40"/>
  <c r="BP81" i="40" s="1"/>
  <c r="BM81" i="40"/>
  <c r="BQ80" i="40"/>
  <c r="BP80" i="40"/>
  <c r="BM80" i="40"/>
  <c r="C80" i="40"/>
  <c r="BQ79" i="40"/>
  <c r="BP79" i="40"/>
  <c r="C79" i="40" s="1"/>
  <c r="BM79" i="40"/>
  <c r="BQ78" i="40"/>
  <c r="BP78" i="40"/>
  <c r="BM78" i="40"/>
  <c r="C78" i="40"/>
  <c r="BQ77" i="40"/>
  <c r="BP77" i="40" s="1"/>
  <c r="BM77" i="40"/>
  <c r="BQ76" i="40"/>
  <c r="BP76" i="40"/>
  <c r="BM76" i="40"/>
  <c r="C76" i="40"/>
  <c r="BQ75" i="40"/>
  <c r="BP75" i="40"/>
  <c r="C75" i="40" s="1"/>
  <c r="BM75" i="40"/>
  <c r="BQ74" i="40"/>
  <c r="BP74" i="40"/>
  <c r="BM74" i="40"/>
  <c r="C74" i="40"/>
  <c r="BQ73" i="40"/>
  <c r="BP73" i="40" s="1"/>
  <c r="BM73" i="40"/>
  <c r="C73" i="40" s="1"/>
  <c r="BQ72" i="40"/>
  <c r="BP72" i="40"/>
  <c r="BM72" i="40"/>
  <c r="C72" i="40"/>
  <c r="BQ71" i="40"/>
  <c r="BP71" i="40"/>
  <c r="C71" i="40" s="1"/>
  <c r="BM71" i="40"/>
  <c r="BQ70" i="40"/>
  <c r="BP70" i="40"/>
  <c r="BM70" i="40"/>
  <c r="C70" i="40"/>
  <c r="BQ69" i="40"/>
  <c r="BP69" i="40" s="1"/>
  <c r="BM69" i="40"/>
  <c r="BQ68" i="40"/>
  <c r="BP68" i="40"/>
  <c r="BM68" i="40"/>
  <c r="C68" i="40"/>
  <c r="BQ67" i="40"/>
  <c r="BQ120" i="40" s="1"/>
  <c r="BP67" i="40"/>
  <c r="BM67" i="40"/>
  <c r="C67" i="40" s="1"/>
  <c r="BO61" i="40"/>
  <c r="BN61" i="40"/>
  <c r="BL61" i="40"/>
  <c r="BK61" i="40"/>
  <c r="BJ61" i="40"/>
  <c r="BI61" i="40"/>
  <c r="BH61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J61" i="40"/>
  <c r="I61" i="40"/>
  <c r="I121" i="40" s="1"/>
  <c r="BT125" i="40" s="1"/>
  <c r="H61" i="40"/>
  <c r="H121" i="40" s="1"/>
  <c r="G61" i="40"/>
  <c r="G121" i="40" s="1"/>
  <c r="BT127" i="40" s="1"/>
  <c r="F61" i="40"/>
  <c r="F121" i="40" s="1"/>
  <c r="BN121" i="40" s="1"/>
  <c r="E61" i="40"/>
  <c r="D61" i="40"/>
  <c r="B61" i="40"/>
  <c r="BM60" i="40"/>
  <c r="K60" i="40"/>
  <c r="C60" i="40"/>
  <c r="BM59" i="40"/>
  <c r="K59" i="40"/>
  <c r="C59" i="40" s="1"/>
  <c r="BM58" i="40"/>
  <c r="K58" i="40"/>
  <c r="C58" i="40"/>
  <c r="BM57" i="40"/>
  <c r="K57" i="40"/>
  <c r="C57" i="40"/>
  <c r="BM56" i="40"/>
  <c r="K56" i="40" s="1"/>
  <c r="C56" i="40" s="1"/>
  <c r="BM55" i="40"/>
  <c r="K55" i="40"/>
  <c r="C55" i="40"/>
  <c r="BM54" i="40"/>
  <c r="K54" i="40" s="1"/>
  <c r="C54" i="40" s="1"/>
  <c r="BM53" i="40"/>
  <c r="K53" i="40"/>
  <c r="C53" i="40"/>
  <c r="BM52" i="40"/>
  <c r="K52" i="40"/>
  <c r="C52" i="40"/>
  <c r="BM51" i="40"/>
  <c r="K51" i="40" s="1"/>
  <c r="C51" i="40" s="1"/>
  <c r="BM50" i="40"/>
  <c r="K50" i="40"/>
  <c r="C50" i="40"/>
  <c r="BM49" i="40"/>
  <c r="K49" i="40"/>
  <c r="C49" i="40" s="1"/>
  <c r="BM48" i="40"/>
  <c r="K48" i="40" s="1"/>
  <c r="C48" i="40" s="1"/>
  <c r="BM47" i="40"/>
  <c r="K47" i="40"/>
  <c r="C47" i="40"/>
  <c r="BM46" i="40"/>
  <c r="K46" i="40"/>
  <c r="C46" i="40" s="1"/>
  <c r="BM45" i="40"/>
  <c r="K45" i="40"/>
  <c r="C45" i="40"/>
  <c r="BM44" i="40"/>
  <c r="K44" i="40"/>
  <c r="C44" i="40"/>
  <c r="BM43" i="40"/>
  <c r="K43" i="40"/>
  <c r="C43" i="40" s="1"/>
  <c r="BM42" i="40"/>
  <c r="K42" i="40"/>
  <c r="C42" i="40"/>
  <c r="BM41" i="40"/>
  <c r="K41" i="40"/>
  <c r="C41" i="40"/>
  <c r="BM40" i="40"/>
  <c r="K40" i="40" s="1"/>
  <c r="C40" i="40" s="1"/>
  <c r="BM39" i="40"/>
  <c r="K39" i="40"/>
  <c r="C39" i="40"/>
  <c r="BM38" i="40"/>
  <c r="K38" i="40" s="1"/>
  <c r="C38" i="40" s="1"/>
  <c r="BM37" i="40"/>
  <c r="K37" i="40"/>
  <c r="C37" i="40"/>
  <c r="BM36" i="40"/>
  <c r="K36" i="40"/>
  <c r="C36" i="40"/>
  <c r="BM35" i="40"/>
  <c r="K35" i="40" s="1"/>
  <c r="C35" i="40" s="1"/>
  <c r="BM34" i="40"/>
  <c r="K34" i="40"/>
  <c r="C34" i="40"/>
  <c r="BM33" i="40"/>
  <c r="K33" i="40"/>
  <c r="C33" i="40" s="1"/>
  <c r="BM32" i="40"/>
  <c r="K32" i="40" s="1"/>
  <c r="C32" i="40" s="1"/>
  <c r="BM31" i="40"/>
  <c r="K31" i="40"/>
  <c r="C31" i="40"/>
  <c r="BM30" i="40"/>
  <c r="K30" i="40"/>
  <c r="C30" i="40" s="1"/>
  <c r="BM29" i="40"/>
  <c r="K29" i="40" s="1"/>
  <c r="C29" i="40" s="1"/>
  <c r="BM28" i="40"/>
  <c r="K28" i="40"/>
  <c r="C28" i="40"/>
  <c r="BM27" i="40"/>
  <c r="K27" i="40"/>
  <c r="C27" i="40" s="1"/>
  <c r="BM26" i="40"/>
  <c r="K26" i="40"/>
  <c r="C26" i="40"/>
  <c r="BM25" i="40"/>
  <c r="K25" i="40"/>
  <c r="C25" i="40"/>
  <c r="BM24" i="40"/>
  <c r="K24" i="40" s="1"/>
  <c r="C24" i="40" s="1"/>
  <c r="BM23" i="40"/>
  <c r="K23" i="40"/>
  <c r="C23" i="40"/>
  <c r="BM22" i="40"/>
  <c r="K22" i="40" s="1"/>
  <c r="C22" i="40" s="1"/>
  <c r="BM21" i="40"/>
  <c r="K21" i="40"/>
  <c r="C21" i="40"/>
  <c r="BM20" i="40"/>
  <c r="K20" i="40"/>
  <c r="C20" i="40"/>
  <c r="BM19" i="40"/>
  <c r="K19" i="40" s="1"/>
  <c r="C19" i="40" s="1"/>
  <c r="BM18" i="40"/>
  <c r="K18" i="40"/>
  <c r="C18" i="40"/>
  <c r="BM17" i="40"/>
  <c r="K17" i="40"/>
  <c r="C17" i="40" s="1"/>
  <c r="BM16" i="40"/>
  <c r="K16" i="40" s="1"/>
  <c r="C16" i="40" s="1"/>
  <c r="BM15" i="40"/>
  <c r="K15" i="40"/>
  <c r="C15" i="40"/>
  <c r="BM14" i="40"/>
  <c r="K14" i="40"/>
  <c r="C14" i="40" s="1"/>
  <c r="BM13" i="40"/>
  <c r="K13" i="40" s="1"/>
  <c r="C13" i="40" s="1"/>
  <c r="BM12" i="40"/>
  <c r="K12" i="40"/>
  <c r="C12" i="40"/>
  <c r="BM11" i="40"/>
  <c r="K11" i="40"/>
  <c r="C11" i="40" s="1"/>
  <c r="BM10" i="40"/>
  <c r="K10" i="40"/>
  <c r="C10" i="40"/>
  <c r="BM9" i="40"/>
  <c r="BM61" i="40" s="1"/>
  <c r="K9" i="40"/>
  <c r="C9" i="40"/>
  <c r="BM8" i="40"/>
  <c r="K8" i="40" s="1"/>
  <c r="BN129" i="39"/>
  <c r="BM129" i="39"/>
  <c r="BN128" i="39"/>
  <c r="BM128" i="39"/>
  <c r="BZ127" i="39"/>
  <c r="BN127" i="39"/>
  <c r="BM127" i="39"/>
  <c r="BZ126" i="39"/>
  <c r="BT126" i="39"/>
  <c r="BN126" i="39"/>
  <c r="BM126" i="39"/>
  <c r="BN125" i="39"/>
  <c r="BM125" i="39"/>
  <c r="BZ124" i="39"/>
  <c r="BN124" i="39"/>
  <c r="BM124" i="39"/>
  <c r="BT123" i="39"/>
  <c r="BT129" i="39" s="1"/>
  <c r="BN123" i="39"/>
  <c r="BM123" i="39"/>
  <c r="BN122" i="39"/>
  <c r="BM122" i="39"/>
  <c r="BM121" i="39"/>
  <c r="H121" i="39"/>
  <c r="G121" i="39"/>
  <c r="BT127" i="39" s="1"/>
  <c r="F121" i="39"/>
  <c r="BX120" i="39"/>
  <c r="BW120" i="39"/>
  <c r="BZ125" i="39" s="1"/>
  <c r="BV120" i="39"/>
  <c r="BU120" i="39"/>
  <c r="BT120" i="39"/>
  <c r="BS120" i="39"/>
  <c r="BR120" i="39"/>
  <c r="BQ120" i="39"/>
  <c r="BO120" i="39"/>
  <c r="BN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BQ119" i="39"/>
  <c r="BP119" i="39" s="1"/>
  <c r="C119" i="39" s="1"/>
  <c r="BM119" i="39"/>
  <c r="BQ118" i="39"/>
  <c r="BP118" i="39"/>
  <c r="C118" i="39" s="1"/>
  <c r="BM118" i="39"/>
  <c r="BQ117" i="39"/>
  <c r="BP117" i="39"/>
  <c r="BM117" i="39"/>
  <c r="C117" i="39"/>
  <c r="BQ116" i="39"/>
  <c r="BP116" i="39"/>
  <c r="BM116" i="39"/>
  <c r="C116" i="39" s="1"/>
  <c r="BQ115" i="39"/>
  <c r="BP115" i="39" s="1"/>
  <c r="C115" i="39" s="1"/>
  <c r="BM115" i="39"/>
  <c r="BQ114" i="39"/>
  <c r="BP114" i="39"/>
  <c r="C114" i="39" s="1"/>
  <c r="BM114" i="39"/>
  <c r="BQ113" i="39"/>
  <c r="BP113" i="39"/>
  <c r="BM113" i="39"/>
  <c r="C113" i="39"/>
  <c r="BQ112" i="39"/>
  <c r="BP112" i="39"/>
  <c r="BM112" i="39"/>
  <c r="C112" i="39" s="1"/>
  <c r="BQ111" i="39"/>
  <c r="BP111" i="39" s="1"/>
  <c r="C111" i="39" s="1"/>
  <c r="BM111" i="39"/>
  <c r="BQ110" i="39"/>
  <c r="BP110" i="39"/>
  <c r="C110" i="39" s="1"/>
  <c r="BM110" i="39"/>
  <c r="BQ109" i="39"/>
  <c r="BP109" i="39"/>
  <c r="BM109" i="39"/>
  <c r="C109" i="39"/>
  <c r="BQ108" i="39"/>
  <c r="BP108" i="39"/>
  <c r="BM108" i="39"/>
  <c r="C108" i="39" s="1"/>
  <c r="BQ107" i="39"/>
  <c r="BP107" i="39"/>
  <c r="BM107" i="39"/>
  <c r="C107" i="39"/>
  <c r="BQ106" i="39"/>
  <c r="BP106" i="39"/>
  <c r="C106" i="39" s="1"/>
  <c r="BM106" i="39"/>
  <c r="BQ105" i="39"/>
  <c r="BP105" i="39"/>
  <c r="BM105" i="39"/>
  <c r="C105" i="39"/>
  <c r="BQ104" i="39"/>
  <c r="BP104" i="39"/>
  <c r="BM104" i="39"/>
  <c r="C104" i="39" s="1"/>
  <c r="BQ103" i="39"/>
  <c r="BP103" i="39" s="1"/>
  <c r="C103" i="39" s="1"/>
  <c r="BM103" i="39"/>
  <c r="BQ102" i="39"/>
  <c r="BP102" i="39"/>
  <c r="C102" i="39" s="1"/>
  <c r="BM102" i="39"/>
  <c r="BQ101" i="39"/>
  <c r="BP101" i="39"/>
  <c r="BM101" i="39"/>
  <c r="C101" i="39"/>
  <c r="BQ100" i="39"/>
  <c r="BP100" i="39"/>
  <c r="BM100" i="39"/>
  <c r="C100" i="39" s="1"/>
  <c r="BQ99" i="39"/>
  <c r="BP99" i="39" s="1"/>
  <c r="C99" i="39" s="1"/>
  <c r="BM99" i="39"/>
  <c r="BQ98" i="39"/>
  <c r="BP98" i="39"/>
  <c r="C98" i="39" s="1"/>
  <c r="BM98" i="39"/>
  <c r="BQ97" i="39"/>
  <c r="BP97" i="39"/>
  <c r="BM97" i="39"/>
  <c r="C97" i="39"/>
  <c r="BQ96" i="39"/>
  <c r="BP96" i="39"/>
  <c r="BM96" i="39"/>
  <c r="C96" i="39" s="1"/>
  <c r="BQ95" i="39"/>
  <c r="BP95" i="39"/>
  <c r="BM95" i="39"/>
  <c r="C95" i="39"/>
  <c r="BQ94" i="39"/>
  <c r="BP94" i="39"/>
  <c r="C94" i="39" s="1"/>
  <c r="BM94" i="39"/>
  <c r="BQ93" i="39"/>
  <c r="BP93" i="39"/>
  <c r="BM93" i="39"/>
  <c r="C93" i="39"/>
  <c r="BQ92" i="39"/>
  <c r="BP92" i="39"/>
  <c r="BM92" i="39"/>
  <c r="C92" i="39" s="1"/>
  <c r="BQ91" i="39"/>
  <c r="BP91" i="39" s="1"/>
  <c r="C91" i="39" s="1"/>
  <c r="BM91" i="39"/>
  <c r="BQ90" i="39"/>
  <c r="BP90" i="39"/>
  <c r="C90" i="39" s="1"/>
  <c r="BM90" i="39"/>
  <c r="BQ89" i="39"/>
  <c r="BP89" i="39"/>
  <c r="BM89" i="39"/>
  <c r="C89" i="39"/>
  <c r="BQ88" i="39"/>
  <c r="BP88" i="39"/>
  <c r="BM88" i="39"/>
  <c r="C88" i="39" s="1"/>
  <c r="BQ87" i="39"/>
  <c r="BP87" i="39" s="1"/>
  <c r="C87" i="39" s="1"/>
  <c r="BM87" i="39"/>
  <c r="BQ86" i="39"/>
  <c r="BP86" i="39"/>
  <c r="C86" i="39" s="1"/>
  <c r="BM86" i="39"/>
  <c r="BQ85" i="39"/>
  <c r="BP85" i="39"/>
  <c r="BM85" i="39"/>
  <c r="C85" i="39"/>
  <c r="BQ84" i="39"/>
  <c r="BP84" i="39"/>
  <c r="BM84" i="39"/>
  <c r="C84" i="39" s="1"/>
  <c r="BQ83" i="39"/>
  <c r="BP83" i="39" s="1"/>
  <c r="C83" i="39" s="1"/>
  <c r="BM83" i="39"/>
  <c r="BQ82" i="39"/>
  <c r="BP82" i="39"/>
  <c r="C82" i="39" s="1"/>
  <c r="BM82" i="39"/>
  <c r="BQ81" i="39"/>
  <c r="BP81" i="39"/>
  <c r="BM81" i="39"/>
  <c r="C81" i="39"/>
  <c r="BQ80" i="39"/>
  <c r="BP80" i="39"/>
  <c r="BM80" i="39"/>
  <c r="C80" i="39" s="1"/>
  <c r="BQ79" i="39"/>
  <c r="BP79" i="39"/>
  <c r="BM79" i="39"/>
  <c r="C79" i="39"/>
  <c r="BQ78" i="39"/>
  <c r="BP78" i="39"/>
  <c r="C78" i="39" s="1"/>
  <c r="BM78" i="39"/>
  <c r="BQ77" i="39"/>
  <c r="BP77" i="39"/>
  <c r="BM77" i="39"/>
  <c r="C77" i="39"/>
  <c r="BQ76" i="39"/>
  <c r="BP76" i="39"/>
  <c r="BM76" i="39"/>
  <c r="C76" i="39" s="1"/>
  <c r="BQ75" i="39"/>
  <c r="BP75" i="39" s="1"/>
  <c r="C75" i="39" s="1"/>
  <c r="BM75" i="39"/>
  <c r="BQ74" i="39"/>
  <c r="BP74" i="39"/>
  <c r="C74" i="39" s="1"/>
  <c r="BM74" i="39"/>
  <c r="BQ73" i="39"/>
  <c r="BP73" i="39"/>
  <c r="BM73" i="39"/>
  <c r="C73" i="39"/>
  <c r="BQ72" i="39"/>
  <c r="BP72" i="39"/>
  <c r="BM72" i="39"/>
  <c r="C72" i="39" s="1"/>
  <c r="BQ71" i="39"/>
  <c r="BP71" i="39" s="1"/>
  <c r="BM71" i="39"/>
  <c r="BQ70" i="39"/>
  <c r="BP70" i="39"/>
  <c r="C70" i="39" s="1"/>
  <c r="BM70" i="39"/>
  <c r="BQ69" i="39"/>
  <c r="BP69" i="39"/>
  <c r="BM69" i="39"/>
  <c r="C69" i="39"/>
  <c r="BQ68" i="39"/>
  <c r="BP68" i="39"/>
  <c r="BM68" i="39"/>
  <c r="C68" i="39" s="1"/>
  <c r="BQ67" i="39"/>
  <c r="BP67" i="39"/>
  <c r="BM67" i="39"/>
  <c r="BM120" i="39" s="1"/>
  <c r="C67" i="39"/>
  <c r="BO61" i="39"/>
  <c r="BZ128" i="39" s="1"/>
  <c r="BN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AF61" i="39"/>
  <c r="AE61" i="39"/>
  <c r="AD61" i="39"/>
  <c r="AC61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J61" i="39"/>
  <c r="J121" i="39" s="1"/>
  <c r="BT124" i="39" s="1"/>
  <c r="I61" i="39"/>
  <c r="I121" i="39" s="1"/>
  <c r="BT125" i="39" s="1"/>
  <c r="H61" i="39"/>
  <c r="G61" i="39"/>
  <c r="F61" i="39"/>
  <c r="E61" i="39"/>
  <c r="D61" i="39"/>
  <c r="B61" i="39"/>
  <c r="BM60" i="39"/>
  <c r="K60" i="39"/>
  <c r="C60" i="39" s="1"/>
  <c r="BM59" i="39"/>
  <c r="K59" i="39"/>
  <c r="C59" i="39"/>
  <c r="BM58" i="39"/>
  <c r="K58" i="39"/>
  <c r="C58" i="39"/>
  <c r="BM57" i="39"/>
  <c r="K57" i="39" s="1"/>
  <c r="C57" i="39" s="1"/>
  <c r="BM56" i="39"/>
  <c r="K56" i="39"/>
  <c r="C56" i="39"/>
  <c r="BM55" i="39"/>
  <c r="K55" i="39" s="1"/>
  <c r="C55" i="39" s="1"/>
  <c r="BM54" i="39"/>
  <c r="K54" i="39"/>
  <c r="C54" i="39"/>
  <c r="BM53" i="39"/>
  <c r="K53" i="39"/>
  <c r="C53" i="39"/>
  <c r="BM52" i="39"/>
  <c r="K52" i="39" s="1"/>
  <c r="C52" i="39" s="1"/>
  <c r="BM51" i="39"/>
  <c r="K51" i="39"/>
  <c r="C51" i="39"/>
  <c r="BM50" i="39"/>
  <c r="K50" i="39"/>
  <c r="C50" i="39" s="1"/>
  <c r="BM49" i="39"/>
  <c r="K49" i="39" s="1"/>
  <c r="C49" i="39" s="1"/>
  <c r="BM48" i="39"/>
  <c r="K48" i="39"/>
  <c r="C48" i="39"/>
  <c r="BM47" i="39"/>
  <c r="K47" i="39"/>
  <c r="C47" i="39" s="1"/>
  <c r="BM46" i="39"/>
  <c r="K46" i="39" s="1"/>
  <c r="C46" i="39" s="1"/>
  <c r="BM45" i="39"/>
  <c r="K45" i="39"/>
  <c r="C45" i="39"/>
  <c r="BM44" i="39"/>
  <c r="K44" i="39"/>
  <c r="C44" i="39" s="1"/>
  <c r="BM43" i="39"/>
  <c r="K43" i="39"/>
  <c r="C43" i="39"/>
  <c r="BM42" i="39"/>
  <c r="K42" i="39"/>
  <c r="C42" i="39"/>
  <c r="BM41" i="39"/>
  <c r="K41" i="39" s="1"/>
  <c r="C41" i="39" s="1"/>
  <c r="BM40" i="39"/>
  <c r="K40" i="39"/>
  <c r="C40" i="39"/>
  <c r="BM39" i="39"/>
  <c r="K39" i="39" s="1"/>
  <c r="C39" i="39" s="1"/>
  <c r="BM38" i="39"/>
  <c r="K38" i="39"/>
  <c r="C38" i="39"/>
  <c r="BM37" i="39"/>
  <c r="K37" i="39"/>
  <c r="C37" i="39"/>
  <c r="BM36" i="39"/>
  <c r="K36" i="39" s="1"/>
  <c r="C36" i="39" s="1"/>
  <c r="BM35" i="39"/>
  <c r="K35" i="39"/>
  <c r="C35" i="39"/>
  <c r="BM34" i="39"/>
  <c r="K34" i="39"/>
  <c r="C34" i="39" s="1"/>
  <c r="BM33" i="39"/>
  <c r="K33" i="39" s="1"/>
  <c r="C33" i="39" s="1"/>
  <c r="BM32" i="39"/>
  <c r="K32" i="39"/>
  <c r="C32" i="39"/>
  <c r="BM31" i="39"/>
  <c r="K31" i="39"/>
  <c r="C31" i="39" s="1"/>
  <c r="BM30" i="39"/>
  <c r="K30" i="39" s="1"/>
  <c r="C30" i="39" s="1"/>
  <c r="BM29" i="39"/>
  <c r="K29" i="39"/>
  <c r="C29" i="39"/>
  <c r="BM28" i="39"/>
  <c r="K28" i="39"/>
  <c r="C28" i="39" s="1"/>
  <c r="BM27" i="39"/>
  <c r="K27" i="39"/>
  <c r="C27" i="39"/>
  <c r="BM26" i="39"/>
  <c r="K26" i="39"/>
  <c r="C26" i="39"/>
  <c r="BM25" i="39"/>
  <c r="K25" i="39" s="1"/>
  <c r="C25" i="39" s="1"/>
  <c r="BM24" i="39"/>
  <c r="K24" i="39"/>
  <c r="C24" i="39"/>
  <c r="BM23" i="39"/>
  <c r="K23" i="39" s="1"/>
  <c r="C23" i="39" s="1"/>
  <c r="BM22" i="39"/>
  <c r="K22" i="39"/>
  <c r="C22" i="39"/>
  <c r="BM21" i="39"/>
  <c r="K21" i="39"/>
  <c r="C21" i="39"/>
  <c r="BM20" i="39"/>
  <c r="K20" i="39" s="1"/>
  <c r="C20" i="39" s="1"/>
  <c r="BM19" i="39"/>
  <c r="K19" i="39"/>
  <c r="C19" i="39"/>
  <c r="BM18" i="39"/>
  <c r="K18" i="39"/>
  <c r="C18" i="39" s="1"/>
  <c r="BM17" i="39"/>
  <c r="K17" i="39" s="1"/>
  <c r="C17" i="39" s="1"/>
  <c r="BM16" i="39"/>
  <c r="K16" i="39"/>
  <c r="C16" i="39"/>
  <c r="BM15" i="39"/>
  <c r="K15" i="39"/>
  <c r="C15" i="39" s="1"/>
  <c r="BM14" i="39"/>
  <c r="K14" i="39" s="1"/>
  <c r="C14" i="39" s="1"/>
  <c r="BM13" i="39"/>
  <c r="K13" i="39"/>
  <c r="C13" i="39"/>
  <c r="BM12" i="39"/>
  <c r="K12" i="39"/>
  <c r="C12" i="39" s="1"/>
  <c r="BM11" i="39"/>
  <c r="K11" i="39"/>
  <c r="C11" i="39"/>
  <c r="BM10" i="39"/>
  <c r="K10" i="39"/>
  <c r="C10" i="39"/>
  <c r="BM9" i="39"/>
  <c r="K9" i="39" s="1"/>
  <c r="BM8" i="39"/>
  <c r="BM61" i="39" s="1"/>
  <c r="K8" i="39"/>
  <c r="C8" i="39"/>
  <c r="C8" i="40" l="1"/>
  <c r="C61" i="40" s="1"/>
  <c r="K61" i="40"/>
  <c r="C105" i="40"/>
  <c r="C81" i="40"/>
  <c r="BN121" i="39"/>
  <c r="BP120" i="40"/>
  <c r="BZ123" i="40" s="1"/>
  <c r="BZ129" i="40" s="1"/>
  <c r="C77" i="40"/>
  <c r="C9" i="39"/>
  <c r="C61" i="39" s="1"/>
  <c r="K61" i="39"/>
  <c r="C71" i="39"/>
  <c r="BP120" i="39"/>
  <c r="BZ123" i="39" s="1"/>
  <c r="BZ129" i="39" s="1"/>
  <c r="C117" i="40"/>
  <c r="C93" i="40"/>
  <c r="C120" i="39"/>
  <c r="BT126" i="40"/>
  <c r="BT129" i="40" s="1"/>
  <c r="C69" i="40"/>
  <c r="C120" i="40" s="1"/>
  <c r="I9" i="8" l="1"/>
  <c r="I48" i="8"/>
  <c r="I49" i="8"/>
  <c r="I52" i="7"/>
  <c r="I53" i="7"/>
  <c r="I54" i="7"/>
  <c r="I55" i="7"/>
  <c r="J57" i="4"/>
  <c r="I20" i="7"/>
  <c r="I50" i="8" l="1"/>
  <c r="I16" i="8"/>
  <c r="I32" i="8"/>
  <c r="I34" i="8"/>
  <c r="I25" i="8"/>
  <c r="I12" i="7"/>
  <c r="I9" i="7"/>
  <c r="I37" i="7"/>
  <c r="I17" i="7"/>
  <c r="I36" i="8"/>
  <c r="I19" i="8"/>
  <c r="I7" i="8"/>
  <c r="I40" i="8"/>
  <c r="I17" i="8"/>
  <c r="I23" i="8"/>
  <c r="I42" i="7"/>
  <c r="I25" i="7"/>
  <c r="I41" i="7"/>
  <c r="I24" i="7"/>
  <c r="I31" i="8"/>
  <c r="I40" i="7"/>
  <c r="I43" i="8"/>
  <c r="I26" i="8"/>
  <c r="I10" i="8"/>
  <c r="I13" i="7"/>
  <c r="I28" i="7"/>
  <c r="I11" i="7"/>
  <c r="I29" i="7"/>
  <c r="I34" i="7"/>
  <c r="I44" i="7"/>
  <c r="I27" i="7"/>
  <c r="I13" i="8"/>
  <c r="I8" i="7"/>
  <c r="I11" i="8"/>
  <c r="I47" i="7"/>
  <c r="I30" i="7"/>
  <c r="I15" i="7"/>
  <c r="I46" i="7"/>
  <c r="I45" i="7"/>
  <c r="I29" i="8"/>
  <c r="I46" i="8"/>
  <c r="I42" i="8"/>
  <c r="I44" i="8"/>
  <c r="I27" i="8"/>
  <c r="I18" i="8"/>
  <c r="I47" i="8"/>
  <c r="I23" i="7"/>
  <c r="I7" i="7"/>
  <c r="I14" i="7"/>
  <c r="I35" i="8"/>
  <c r="I39" i="7"/>
  <c r="I22" i="7"/>
  <c r="I6" i="7"/>
  <c r="I45" i="8"/>
  <c r="I28" i="8"/>
  <c r="I12" i="8"/>
  <c r="I30" i="8"/>
  <c r="I38" i="7"/>
  <c r="I10" i="7"/>
  <c r="I8" i="8"/>
  <c r="I14" i="8"/>
  <c r="I19" i="7"/>
  <c r="I26" i="7"/>
  <c r="I43" i="7"/>
  <c r="I35" i="7"/>
  <c r="I18" i="7"/>
  <c r="I41" i="8"/>
  <c r="I24" i="8"/>
  <c r="I21" i="7"/>
  <c r="I49" i="7"/>
  <c r="I32" i="7"/>
  <c r="I16" i="7"/>
  <c r="I39" i="8"/>
  <c r="I22" i="8"/>
  <c r="I6" i="8"/>
  <c r="I15" i="8"/>
  <c r="I36" i="7"/>
  <c r="I38" i="8"/>
  <c r="I21" i="8"/>
  <c r="I50" i="7"/>
  <c r="I48" i="7"/>
  <c r="I31" i="7"/>
  <c r="I37" i="8"/>
  <c r="I20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6" i="8"/>
  <c r="I57" i="4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7" i="8"/>
  <c r="H52" i="7"/>
  <c r="H53" i="7"/>
  <c r="H55" i="7"/>
  <c r="BN129" i="34"/>
  <c r="BM129" i="34"/>
  <c r="BN128" i="34"/>
  <c r="BM128" i="34"/>
  <c r="BN127" i="34"/>
  <c r="BM127" i="34"/>
  <c r="BZ126" i="34"/>
  <c r="BN126" i="34"/>
  <c r="BM126" i="34"/>
  <c r="BN125" i="34"/>
  <c r="BM125" i="34"/>
  <c r="BN124" i="34"/>
  <c r="BM124" i="34"/>
  <c r="BN123" i="34"/>
  <c r="BM123" i="34"/>
  <c r="BN122" i="34"/>
  <c r="BM122" i="34"/>
  <c r="BM121" i="34"/>
  <c r="BT123" i="34" s="1"/>
  <c r="BX120" i="34"/>
  <c r="BW120" i="34"/>
  <c r="BZ125" i="34" s="1"/>
  <c r="BV120" i="34"/>
  <c r="BZ124" i="34" s="1"/>
  <c r="BU120" i="34"/>
  <c r="BT120" i="34"/>
  <c r="BS120" i="34"/>
  <c r="BR120" i="34"/>
  <c r="BO120" i="34"/>
  <c r="BZ127" i="34" s="1"/>
  <c r="BN120" i="34"/>
  <c r="BL120" i="34"/>
  <c r="BK120" i="34"/>
  <c r="BJ120" i="34"/>
  <c r="BI120" i="34"/>
  <c r="BH120" i="34"/>
  <c r="BG120" i="34"/>
  <c r="BF120" i="34"/>
  <c r="BE120" i="34"/>
  <c r="BD120" i="34"/>
  <c r="BC120" i="34"/>
  <c r="BB120" i="34"/>
  <c r="BA120" i="34"/>
  <c r="AZ120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BQ119" i="34"/>
  <c r="BP119" i="34" s="1"/>
  <c r="C119" i="34" s="1"/>
  <c r="BM119" i="34"/>
  <c r="BQ118" i="34"/>
  <c r="BP118" i="34" s="1"/>
  <c r="C118" i="34" s="1"/>
  <c r="BM118" i="34"/>
  <c r="BQ117" i="34"/>
  <c r="BP117" i="34" s="1"/>
  <c r="C117" i="34" s="1"/>
  <c r="BM117" i="34"/>
  <c r="BQ116" i="34"/>
  <c r="BP116" i="34"/>
  <c r="C116" i="34" s="1"/>
  <c r="BM116" i="34"/>
  <c r="BQ115" i="34"/>
  <c r="BP115" i="34"/>
  <c r="BM115" i="34"/>
  <c r="BQ114" i="34"/>
  <c r="BP114" i="34"/>
  <c r="C114" i="34" s="1"/>
  <c r="BM114" i="34"/>
  <c r="BQ113" i="34"/>
  <c r="BP113" i="34"/>
  <c r="BM113" i="34"/>
  <c r="C113" i="34" s="1"/>
  <c r="BQ112" i="34"/>
  <c r="BP112" i="34"/>
  <c r="BM112" i="34"/>
  <c r="C112" i="34"/>
  <c r="BQ111" i="34"/>
  <c r="BP111" i="34"/>
  <c r="BM111" i="34"/>
  <c r="BQ110" i="34"/>
  <c r="BP110" i="34"/>
  <c r="C110" i="34" s="1"/>
  <c r="BM110" i="34"/>
  <c r="BQ109" i="34"/>
  <c r="BP109" i="34" s="1"/>
  <c r="C109" i="34" s="1"/>
  <c r="BM109" i="34"/>
  <c r="BQ108" i="34"/>
  <c r="BP108" i="34" s="1"/>
  <c r="C108" i="34" s="1"/>
  <c r="BM108" i="34"/>
  <c r="BQ107" i="34"/>
  <c r="BP107" i="34"/>
  <c r="C107" i="34" s="1"/>
  <c r="BM107" i="34"/>
  <c r="BQ106" i="34"/>
  <c r="BP106" i="34"/>
  <c r="BM106" i="34"/>
  <c r="BQ105" i="34"/>
  <c r="BP105" i="34" s="1"/>
  <c r="BM105" i="34"/>
  <c r="BQ104" i="34"/>
  <c r="BP104" i="34"/>
  <c r="BM104" i="34"/>
  <c r="C104" i="34" s="1"/>
  <c r="BQ103" i="34"/>
  <c r="BP103" i="34"/>
  <c r="C103" i="34" s="1"/>
  <c r="BM103" i="34"/>
  <c r="BQ102" i="34"/>
  <c r="BP102" i="34" s="1"/>
  <c r="C102" i="34" s="1"/>
  <c r="BM102" i="34"/>
  <c r="BQ101" i="34"/>
  <c r="BP101" i="34"/>
  <c r="BM101" i="34"/>
  <c r="C101" i="34" s="1"/>
  <c r="BQ100" i="34"/>
  <c r="BP100" i="34" s="1"/>
  <c r="C100" i="34" s="1"/>
  <c r="BM100" i="34"/>
  <c r="BQ99" i="34"/>
  <c r="BP99" i="34" s="1"/>
  <c r="C99" i="34" s="1"/>
  <c r="BM99" i="34"/>
  <c r="BQ98" i="34"/>
  <c r="BP98" i="34" s="1"/>
  <c r="C98" i="34" s="1"/>
  <c r="BM98" i="34"/>
  <c r="BQ97" i="34"/>
  <c r="BP97" i="34"/>
  <c r="BM97" i="34"/>
  <c r="C97" i="34"/>
  <c r="BQ96" i="34"/>
  <c r="BP96" i="34" s="1"/>
  <c r="BM96" i="34"/>
  <c r="C96" i="34" s="1"/>
  <c r="BQ95" i="34"/>
  <c r="BP95" i="34"/>
  <c r="BM95" i="34"/>
  <c r="BQ94" i="34"/>
  <c r="BP94" i="34"/>
  <c r="BM94" i="34"/>
  <c r="BQ93" i="34"/>
  <c r="BP93" i="34"/>
  <c r="C93" i="34" s="1"/>
  <c r="BM93" i="34"/>
  <c r="BQ92" i="34"/>
  <c r="BP92" i="34"/>
  <c r="BM92" i="34"/>
  <c r="C92" i="34" s="1"/>
  <c r="BQ91" i="34"/>
  <c r="BP91" i="34" s="1"/>
  <c r="C91" i="34" s="1"/>
  <c r="BM91" i="34"/>
  <c r="BQ90" i="34"/>
  <c r="BP90" i="34"/>
  <c r="C90" i="34" s="1"/>
  <c r="BM90" i="34"/>
  <c r="BQ89" i="34"/>
  <c r="BP89" i="34"/>
  <c r="BM89" i="34"/>
  <c r="C89" i="34"/>
  <c r="BQ88" i="34"/>
  <c r="BP88" i="34"/>
  <c r="BM88" i="34"/>
  <c r="C88" i="34"/>
  <c r="BQ87" i="34"/>
  <c r="BP87" i="34" s="1"/>
  <c r="C87" i="34" s="1"/>
  <c r="BM87" i="34"/>
  <c r="BQ86" i="34"/>
  <c r="BP86" i="34" s="1"/>
  <c r="C86" i="34" s="1"/>
  <c r="BM86" i="34"/>
  <c r="BQ85" i="34"/>
  <c r="BP85" i="34" s="1"/>
  <c r="C85" i="34" s="1"/>
  <c r="BM85" i="34"/>
  <c r="BQ84" i="34"/>
  <c r="BP84" i="34"/>
  <c r="C84" i="34" s="1"/>
  <c r="BM84" i="34"/>
  <c r="BQ83" i="34"/>
  <c r="BP83" i="34"/>
  <c r="BM83" i="34"/>
  <c r="BQ82" i="34"/>
  <c r="BP82" i="34"/>
  <c r="C82" i="34" s="1"/>
  <c r="BM82" i="34"/>
  <c r="BQ81" i="34"/>
  <c r="BP81" i="34"/>
  <c r="BM81" i="34"/>
  <c r="C81" i="34" s="1"/>
  <c r="BQ80" i="34"/>
  <c r="BP80" i="34"/>
  <c r="BM80" i="34"/>
  <c r="C80" i="34"/>
  <c r="BQ79" i="34"/>
  <c r="BP79" i="34"/>
  <c r="BM79" i="34"/>
  <c r="BQ78" i="34"/>
  <c r="BP78" i="34"/>
  <c r="C78" i="34" s="1"/>
  <c r="BM78" i="34"/>
  <c r="BQ77" i="34"/>
  <c r="BP77" i="34" s="1"/>
  <c r="C77" i="34" s="1"/>
  <c r="BM77" i="34"/>
  <c r="BQ76" i="34"/>
  <c r="BP76" i="34" s="1"/>
  <c r="C76" i="34" s="1"/>
  <c r="BM76" i="34"/>
  <c r="BQ75" i="34"/>
  <c r="BP75" i="34"/>
  <c r="C75" i="34" s="1"/>
  <c r="BM75" i="34"/>
  <c r="BQ74" i="34"/>
  <c r="BP74" i="34"/>
  <c r="BM74" i="34"/>
  <c r="BQ73" i="34"/>
  <c r="BP73" i="34" s="1"/>
  <c r="BM73" i="34"/>
  <c r="C73" i="34" s="1"/>
  <c r="BQ72" i="34"/>
  <c r="BP72" i="34"/>
  <c r="BM72" i="34"/>
  <c r="C72" i="34" s="1"/>
  <c r="BQ71" i="34"/>
  <c r="BP71" i="34"/>
  <c r="C71" i="34" s="1"/>
  <c r="BM71" i="34"/>
  <c r="BQ70" i="34"/>
  <c r="BP70" i="34" s="1"/>
  <c r="C70" i="34" s="1"/>
  <c r="BM70" i="34"/>
  <c r="BQ69" i="34"/>
  <c r="BP69" i="34"/>
  <c r="BM69" i="34"/>
  <c r="C69" i="34" s="1"/>
  <c r="BQ68" i="34"/>
  <c r="BP68" i="34" s="1"/>
  <c r="C68" i="34" s="1"/>
  <c r="BM68" i="34"/>
  <c r="BQ67" i="34"/>
  <c r="BP67" i="34" s="1"/>
  <c r="C67" i="34" s="1"/>
  <c r="BM67" i="34"/>
  <c r="BM120" i="34" s="1"/>
  <c r="BO61" i="34"/>
  <c r="BZ128" i="34" s="1"/>
  <c r="BN61" i="34"/>
  <c r="BL61" i="34"/>
  <c r="BK61" i="34"/>
  <c r="BJ61" i="34"/>
  <c r="BI61" i="34"/>
  <c r="BH61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J61" i="34"/>
  <c r="J121" i="34" s="1"/>
  <c r="BT124" i="34" s="1"/>
  <c r="I61" i="34"/>
  <c r="I121" i="34" s="1"/>
  <c r="BT125" i="34" s="1"/>
  <c r="H61" i="34"/>
  <c r="H121" i="34" s="1"/>
  <c r="G61" i="34"/>
  <c r="G121" i="34" s="1"/>
  <c r="BT127" i="34" s="1"/>
  <c r="F61" i="34"/>
  <c r="F121" i="34" s="1"/>
  <c r="E61" i="34"/>
  <c r="D61" i="34"/>
  <c r="B61" i="34"/>
  <c r="BM60" i="34"/>
  <c r="K60" i="34"/>
  <c r="C60" i="34" s="1"/>
  <c r="BM59" i="34"/>
  <c r="K59" i="34" s="1"/>
  <c r="C59" i="34" s="1"/>
  <c r="BM58" i="34"/>
  <c r="K58" i="34"/>
  <c r="C58" i="34"/>
  <c r="BM57" i="34"/>
  <c r="K57" i="34"/>
  <c r="C57" i="34" s="1"/>
  <c r="BM56" i="34"/>
  <c r="K56" i="34"/>
  <c r="C56" i="34" s="1"/>
  <c r="BM55" i="34"/>
  <c r="K55" i="34" s="1"/>
  <c r="C55" i="34" s="1"/>
  <c r="BM54" i="34"/>
  <c r="K54" i="34"/>
  <c r="C54" i="34"/>
  <c r="BM53" i="34"/>
  <c r="K53" i="34"/>
  <c r="C53" i="34" s="1"/>
  <c r="BM52" i="34"/>
  <c r="K52" i="34"/>
  <c r="C52" i="34"/>
  <c r="BM51" i="34"/>
  <c r="K51" i="34" s="1"/>
  <c r="C51" i="34" s="1"/>
  <c r="BM50" i="34"/>
  <c r="K50" i="34"/>
  <c r="C50" i="34" s="1"/>
  <c r="BM49" i="34"/>
  <c r="K49" i="34" s="1"/>
  <c r="C49" i="34" s="1"/>
  <c r="BM48" i="34"/>
  <c r="K48" i="34" s="1"/>
  <c r="C48" i="34" s="1"/>
  <c r="BM47" i="34"/>
  <c r="K47" i="34" s="1"/>
  <c r="C47" i="34" s="1"/>
  <c r="BM46" i="34"/>
  <c r="K46" i="34"/>
  <c r="C46" i="34" s="1"/>
  <c r="BM45" i="34"/>
  <c r="K45" i="34" s="1"/>
  <c r="C45" i="34" s="1"/>
  <c r="BM44" i="34"/>
  <c r="K44" i="34"/>
  <c r="C44" i="34" s="1"/>
  <c r="BM43" i="34"/>
  <c r="K43" i="34" s="1"/>
  <c r="C43" i="34" s="1"/>
  <c r="BM42" i="34"/>
  <c r="K42" i="34"/>
  <c r="C42" i="34" s="1"/>
  <c r="BM41" i="34"/>
  <c r="K41" i="34"/>
  <c r="C41" i="34" s="1"/>
  <c r="BM40" i="34"/>
  <c r="K40" i="34" s="1"/>
  <c r="C40" i="34" s="1"/>
  <c r="BM39" i="34"/>
  <c r="K39" i="34" s="1"/>
  <c r="C39" i="34" s="1"/>
  <c r="BM38" i="34"/>
  <c r="K38" i="34"/>
  <c r="C38" i="34"/>
  <c r="BM37" i="34"/>
  <c r="K37" i="34"/>
  <c r="C37" i="34" s="1"/>
  <c r="BM36" i="34"/>
  <c r="K36" i="34"/>
  <c r="C36" i="34"/>
  <c r="BM35" i="34"/>
  <c r="K35" i="34" s="1"/>
  <c r="C35" i="34" s="1"/>
  <c r="BM34" i="34"/>
  <c r="K34" i="34"/>
  <c r="C34" i="34" s="1"/>
  <c r="BM33" i="34"/>
  <c r="K33" i="34"/>
  <c r="C33" i="34" s="1"/>
  <c r="BM32" i="34"/>
  <c r="K32" i="34"/>
  <c r="C32" i="34"/>
  <c r="BM31" i="34"/>
  <c r="K31" i="34" s="1"/>
  <c r="C31" i="34" s="1"/>
  <c r="BM30" i="34"/>
  <c r="K30" i="34" s="1"/>
  <c r="C30" i="34" s="1"/>
  <c r="BM29" i="34"/>
  <c r="K29" i="34"/>
  <c r="C29" i="34" s="1"/>
  <c r="BM28" i="34"/>
  <c r="K28" i="34"/>
  <c r="C28" i="34" s="1"/>
  <c r="BM27" i="34"/>
  <c r="K27" i="34" s="1"/>
  <c r="C27" i="34" s="1"/>
  <c r="BM26" i="34"/>
  <c r="K26" i="34"/>
  <c r="C26" i="34"/>
  <c r="BM25" i="34"/>
  <c r="K25" i="34"/>
  <c r="C25" i="34" s="1"/>
  <c r="BM24" i="34"/>
  <c r="K24" i="34"/>
  <c r="C24" i="34"/>
  <c r="BM23" i="34"/>
  <c r="K23" i="34" s="1"/>
  <c r="C23" i="34" s="1"/>
  <c r="BM22" i="34"/>
  <c r="K22" i="34"/>
  <c r="C22" i="34" s="1"/>
  <c r="BM21" i="34"/>
  <c r="K21" i="34" s="1"/>
  <c r="C21" i="34" s="1"/>
  <c r="BM20" i="34"/>
  <c r="K20" i="34"/>
  <c r="C20" i="34"/>
  <c r="BM19" i="34"/>
  <c r="K19" i="34" s="1"/>
  <c r="C19" i="34" s="1"/>
  <c r="BM18" i="34"/>
  <c r="K18" i="34" s="1"/>
  <c r="C18" i="34" s="1"/>
  <c r="BM17" i="34"/>
  <c r="K17" i="34"/>
  <c r="C17" i="34"/>
  <c r="BM16" i="34"/>
  <c r="K16" i="34"/>
  <c r="C16" i="34"/>
  <c r="BM15" i="34"/>
  <c r="K15" i="34"/>
  <c r="C15" i="34" s="1"/>
  <c r="BM14" i="34"/>
  <c r="K14" i="34"/>
  <c r="C14" i="34" s="1"/>
  <c r="BM13" i="34"/>
  <c r="K13" i="34"/>
  <c r="C13" i="34" s="1"/>
  <c r="BM12" i="34"/>
  <c r="K12" i="34" s="1"/>
  <c r="C12" i="34" s="1"/>
  <c r="BM11" i="34"/>
  <c r="K11" i="34"/>
  <c r="C11" i="34" s="1"/>
  <c r="BM10" i="34"/>
  <c r="K10" i="34"/>
  <c r="C10" i="34" s="1"/>
  <c r="BM9" i="34"/>
  <c r="K9" i="34" s="1"/>
  <c r="BM8" i="34"/>
  <c r="K8" i="34"/>
  <c r="C8" i="34"/>
  <c r="BN129" i="33"/>
  <c r="BM129" i="33"/>
  <c r="BN128" i="33"/>
  <c r="BM128" i="33"/>
  <c r="BN127" i="33"/>
  <c r="BM127" i="33"/>
  <c r="BN126" i="33"/>
  <c r="BM126" i="33"/>
  <c r="BZ125" i="33"/>
  <c r="BN125" i="33"/>
  <c r="BM125" i="33"/>
  <c r="BN124" i="33"/>
  <c r="BM124" i="33"/>
  <c r="BN123" i="33"/>
  <c r="BM123" i="33"/>
  <c r="BN122" i="33"/>
  <c r="BM122" i="33"/>
  <c r="BM121" i="33"/>
  <c r="BT123" i="33" s="1"/>
  <c r="J121" i="33"/>
  <c r="BT124" i="33" s="1"/>
  <c r="BX120" i="33"/>
  <c r="BZ126" i="33" s="1"/>
  <c r="BW120" i="33"/>
  <c r="BV120" i="33"/>
  <c r="BZ124" i="33" s="1"/>
  <c r="BU120" i="33"/>
  <c r="BT120" i="33"/>
  <c r="BS120" i="33"/>
  <c r="BR120" i="33"/>
  <c r="BO120" i="33"/>
  <c r="BZ127" i="33" s="1"/>
  <c r="BN120" i="33"/>
  <c r="BL120" i="33"/>
  <c r="BK120" i="33"/>
  <c r="BJ120" i="33"/>
  <c r="BI120" i="33"/>
  <c r="BH120" i="33"/>
  <c r="BG120" i="33"/>
  <c r="BF120" i="33"/>
  <c r="BE120" i="33"/>
  <c r="BD120" i="33"/>
  <c r="BC120" i="33"/>
  <c r="BB120" i="33"/>
  <c r="BA120" i="33"/>
  <c r="AZ120" i="33"/>
  <c r="AY120" i="33"/>
  <c r="AX120" i="33"/>
  <c r="AW120" i="33"/>
  <c r="AV120" i="33"/>
  <c r="AU120" i="33"/>
  <c r="AT120" i="33"/>
  <c r="AS120" i="33"/>
  <c r="AR120" i="33"/>
  <c r="AQ120" i="33"/>
  <c r="AP120" i="33"/>
  <c r="AO120" i="33"/>
  <c r="AN120" i="33"/>
  <c r="AM120" i="33"/>
  <c r="AL120" i="33"/>
  <c r="AK120" i="33"/>
  <c r="AJ120" i="33"/>
  <c r="AI120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BQ119" i="33"/>
  <c r="BP119" i="33"/>
  <c r="BM119" i="33"/>
  <c r="C119" i="33" s="1"/>
  <c r="BQ118" i="33"/>
  <c r="BP118" i="33" s="1"/>
  <c r="BM118" i="33"/>
  <c r="C118" i="33" s="1"/>
  <c r="BQ117" i="33"/>
  <c r="BP117" i="33"/>
  <c r="BM117" i="33"/>
  <c r="C117" i="33" s="1"/>
  <c r="BQ116" i="33"/>
  <c r="BP116" i="33"/>
  <c r="BM116" i="33"/>
  <c r="C116" i="33"/>
  <c r="BQ115" i="33"/>
  <c r="BP115" i="33"/>
  <c r="BM115" i="33"/>
  <c r="C115" i="33" s="1"/>
  <c r="BQ114" i="33"/>
  <c r="BP114" i="33"/>
  <c r="C114" i="33" s="1"/>
  <c r="BM114" i="33"/>
  <c r="BQ113" i="33"/>
  <c r="BP113" i="33" s="1"/>
  <c r="C113" i="33" s="1"/>
  <c r="BM113" i="33"/>
  <c r="BQ112" i="33"/>
  <c r="BP112" i="33"/>
  <c r="BM112" i="33"/>
  <c r="C112" i="33" s="1"/>
  <c r="BQ111" i="33"/>
  <c r="BP111" i="33" s="1"/>
  <c r="BM111" i="33"/>
  <c r="BQ110" i="33"/>
  <c r="BP110" i="33"/>
  <c r="BM110" i="33"/>
  <c r="C110" i="33" s="1"/>
  <c r="BQ109" i="33"/>
  <c r="BP109" i="33" s="1"/>
  <c r="C109" i="33" s="1"/>
  <c r="BM109" i="33"/>
  <c r="BQ108" i="33"/>
  <c r="BP108" i="33" s="1"/>
  <c r="C108" i="33" s="1"/>
  <c r="BM108" i="33"/>
  <c r="BQ107" i="33"/>
  <c r="BP107" i="33"/>
  <c r="BM107" i="33"/>
  <c r="BQ106" i="33"/>
  <c r="BP106" i="33"/>
  <c r="BM106" i="33"/>
  <c r="C106" i="33"/>
  <c r="BQ105" i="33"/>
  <c r="BP105" i="33"/>
  <c r="BM105" i="33"/>
  <c r="C105" i="33" s="1"/>
  <c r="BQ104" i="33"/>
  <c r="BP104" i="33"/>
  <c r="C104" i="33" s="1"/>
  <c r="BM104" i="33"/>
  <c r="BQ103" i="33"/>
  <c r="BP103" i="33" s="1"/>
  <c r="BM103" i="33"/>
  <c r="BQ102" i="33"/>
  <c r="BP102" i="33"/>
  <c r="BM102" i="33"/>
  <c r="C102" i="33"/>
  <c r="BQ101" i="33"/>
  <c r="BP101" i="33" s="1"/>
  <c r="BM101" i="33"/>
  <c r="C101" i="33" s="1"/>
  <c r="BQ100" i="33"/>
  <c r="BP100" i="33"/>
  <c r="BM100" i="33"/>
  <c r="C100" i="33" s="1"/>
  <c r="BQ99" i="33"/>
  <c r="BP99" i="33"/>
  <c r="BM99" i="33"/>
  <c r="BQ98" i="33"/>
  <c r="BP98" i="33" s="1"/>
  <c r="C98" i="33" s="1"/>
  <c r="BM98" i="33"/>
  <c r="BQ97" i="33"/>
  <c r="BP97" i="33"/>
  <c r="C97" i="33" s="1"/>
  <c r="BM97" i="33"/>
  <c r="BQ96" i="33"/>
  <c r="BP96" i="33" s="1"/>
  <c r="C96" i="33" s="1"/>
  <c r="BM96" i="33"/>
  <c r="BQ95" i="33"/>
  <c r="BP95" i="33"/>
  <c r="BM95" i="33"/>
  <c r="C95" i="33" s="1"/>
  <c r="BQ94" i="33"/>
  <c r="BP94" i="33"/>
  <c r="C94" i="33" s="1"/>
  <c r="BM94" i="33"/>
  <c r="BQ93" i="33"/>
  <c r="BP93" i="33"/>
  <c r="BM93" i="33"/>
  <c r="C93" i="33" s="1"/>
  <c r="BQ92" i="33"/>
  <c r="BP92" i="33" s="1"/>
  <c r="C92" i="33" s="1"/>
  <c r="BM92" i="33"/>
  <c r="BQ91" i="33"/>
  <c r="BP91" i="33" s="1"/>
  <c r="BM91" i="33"/>
  <c r="BQ90" i="33"/>
  <c r="BP90" i="33" s="1"/>
  <c r="BM90" i="33"/>
  <c r="C90" i="33" s="1"/>
  <c r="BQ89" i="33"/>
  <c r="BP89" i="33"/>
  <c r="BM89" i="33"/>
  <c r="C89" i="33"/>
  <c r="BQ88" i="33"/>
  <c r="BP88" i="33"/>
  <c r="BM88" i="33"/>
  <c r="C88" i="33" s="1"/>
  <c r="BQ87" i="33"/>
  <c r="BP87" i="33"/>
  <c r="BM87" i="33"/>
  <c r="BQ86" i="33"/>
  <c r="BP86" i="33"/>
  <c r="BM86" i="33"/>
  <c r="C86" i="33"/>
  <c r="BQ85" i="33"/>
  <c r="BP85" i="33"/>
  <c r="BM85" i="33"/>
  <c r="C85" i="33"/>
  <c r="BQ84" i="33"/>
  <c r="BP84" i="33" s="1"/>
  <c r="BM84" i="33"/>
  <c r="C84" i="33" s="1"/>
  <c r="BQ83" i="33"/>
  <c r="BP83" i="33"/>
  <c r="BM83" i="33"/>
  <c r="C83" i="33" s="1"/>
  <c r="BQ82" i="33"/>
  <c r="BP82" i="33"/>
  <c r="BM82" i="33"/>
  <c r="C82" i="33" s="1"/>
  <c r="BQ81" i="33"/>
  <c r="BP81" i="33" s="1"/>
  <c r="C81" i="33" s="1"/>
  <c r="BM81" i="33"/>
  <c r="BQ80" i="33"/>
  <c r="BP80" i="33"/>
  <c r="C80" i="33" s="1"/>
  <c r="BM80" i="33"/>
  <c r="BQ79" i="33"/>
  <c r="BP79" i="33" s="1"/>
  <c r="BM79" i="33"/>
  <c r="BQ78" i="33"/>
  <c r="BP78" i="33" s="1"/>
  <c r="C78" i="33" s="1"/>
  <c r="BM78" i="33"/>
  <c r="BQ77" i="33"/>
  <c r="BP77" i="33"/>
  <c r="C77" i="33" s="1"/>
  <c r="BM77" i="33"/>
  <c r="BQ76" i="33"/>
  <c r="BP76" i="33"/>
  <c r="BM76" i="33"/>
  <c r="C76" i="33" s="1"/>
  <c r="BQ75" i="33"/>
  <c r="BP75" i="33" s="1"/>
  <c r="BM75" i="33"/>
  <c r="BQ74" i="33"/>
  <c r="BP74" i="33"/>
  <c r="C74" i="33" s="1"/>
  <c r="BM74" i="33"/>
  <c r="BQ73" i="33"/>
  <c r="BP73" i="33" s="1"/>
  <c r="BM73" i="33"/>
  <c r="C73" i="33" s="1"/>
  <c r="BQ72" i="33"/>
  <c r="BP72" i="33"/>
  <c r="BM72" i="33"/>
  <c r="C72" i="33"/>
  <c r="BQ71" i="33"/>
  <c r="BP71" i="33"/>
  <c r="BM71" i="33"/>
  <c r="BQ70" i="33"/>
  <c r="BP70" i="33"/>
  <c r="BM70" i="33"/>
  <c r="BM120" i="33" s="1"/>
  <c r="BQ69" i="33"/>
  <c r="BP69" i="33"/>
  <c r="BM69" i="33"/>
  <c r="C69" i="33"/>
  <c r="BQ68" i="33"/>
  <c r="BP68" i="33"/>
  <c r="BM68" i="33"/>
  <c r="C68" i="33"/>
  <c r="BQ67" i="33"/>
  <c r="BP67" i="33" s="1"/>
  <c r="BM67" i="33"/>
  <c r="BO61" i="33"/>
  <c r="BZ128" i="33" s="1"/>
  <c r="BN61" i="33"/>
  <c r="BL61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J61" i="33"/>
  <c r="I61" i="33"/>
  <c r="I121" i="33" s="1"/>
  <c r="BT125" i="33" s="1"/>
  <c r="H61" i="33"/>
  <c r="H121" i="33" s="1"/>
  <c r="G61" i="33"/>
  <c r="G121" i="33" s="1"/>
  <c r="BT127" i="33" s="1"/>
  <c r="F61" i="33"/>
  <c r="F121" i="33" s="1"/>
  <c r="E61" i="33"/>
  <c r="D61" i="33"/>
  <c r="B61" i="33"/>
  <c r="BM60" i="33"/>
  <c r="K60" i="33" s="1"/>
  <c r="C60" i="33" s="1"/>
  <c r="BM59" i="33"/>
  <c r="K59" i="33"/>
  <c r="C59" i="33" s="1"/>
  <c r="BM58" i="33"/>
  <c r="K58" i="33"/>
  <c r="C58" i="33" s="1"/>
  <c r="BM57" i="33"/>
  <c r="K57" i="33" s="1"/>
  <c r="C57" i="33" s="1"/>
  <c r="BM56" i="33"/>
  <c r="K56" i="33" s="1"/>
  <c r="C56" i="33" s="1"/>
  <c r="BM55" i="33"/>
  <c r="K55" i="33"/>
  <c r="C55" i="33" s="1"/>
  <c r="BM54" i="33"/>
  <c r="K54" i="33" s="1"/>
  <c r="C54" i="33" s="1"/>
  <c r="BM53" i="33"/>
  <c r="K53" i="33"/>
  <c r="C53" i="33" s="1"/>
  <c r="BM52" i="33"/>
  <c r="K52" i="33"/>
  <c r="C52" i="33" s="1"/>
  <c r="BM51" i="33"/>
  <c r="K51" i="33" s="1"/>
  <c r="C51" i="33" s="1"/>
  <c r="BM50" i="33"/>
  <c r="K50" i="33" s="1"/>
  <c r="C50" i="33" s="1"/>
  <c r="BM49" i="33"/>
  <c r="K49" i="33"/>
  <c r="C49" i="33" s="1"/>
  <c r="BM48" i="33"/>
  <c r="K48" i="33" s="1"/>
  <c r="C48" i="33" s="1"/>
  <c r="BM47" i="33"/>
  <c r="K47" i="33"/>
  <c r="C47" i="33" s="1"/>
  <c r="BM46" i="33"/>
  <c r="K46" i="33"/>
  <c r="C46" i="33" s="1"/>
  <c r="BM45" i="33"/>
  <c r="K45" i="33"/>
  <c r="C45" i="33" s="1"/>
  <c r="BM44" i="33"/>
  <c r="K44" i="33"/>
  <c r="C44" i="33"/>
  <c r="BM43" i="33"/>
  <c r="K43" i="33" s="1"/>
  <c r="C43" i="33" s="1"/>
  <c r="BM42" i="33"/>
  <c r="K42" i="33" s="1"/>
  <c r="C42" i="33" s="1"/>
  <c r="BM41" i="33"/>
  <c r="K41" i="33" s="1"/>
  <c r="C41" i="33" s="1"/>
  <c r="BM40" i="33"/>
  <c r="K40" i="33" s="1"/>
  <c r="C40" i="33" s="1"/>
  <c r="BM39" i="33"/>
  <c r="K39" i="33"/>
  <c r="C39" i="33" s="1"/>
  <c r="BM38" i="33"/>
  <c r="K38" i="33"/>
  <c r="C38" i="33"/>
  <c r="BM37" i="33"/>
  <c r="K37" i="33" s="1"/>
  <c r="C37" i="33" s="1"/>
  <c r="BM36" i="33"/>
  <c r="K36" i="33" s="1"/>
  <c r="C36" i="33" s="1"/>
  <c r="BM35" i="33"/>
  <c r="K35" i="33" s="1"/>
  <c r="C35" i="33" s="1"/>
  <c r="BM34" i="33"/>
  <c r="K34" i="33"/>
  <c r="C34" i="33"/>
  <c r="BM33" i="33"/>
  <c r="K33" i="33"/>
  <c r="C33" i="33" s="1"/>
  <c r="BM32" i="33"/>
  <c r="K32" i="33"/>
  <c r="C32" i="33"/>
  <c r="BM31" i="33"/>
  <c r="K31" i="33" s="1"/>
  <c r="C31" i="33" s="1"/>
  <c r="BM30" i="33"/>
  <c r="K30" i="33" s="1"/>
  <c r="C30" i="33" s="1"/>
  <c r="BM29" i="33"/>
  <c r="K29" i="33"/>
  <c r="C29" i="33" s="1"/>
  <c r="BM28" i="33"/>
  <c r="K28" i="33"/>
  <c r="C28" i="33" s="1"/>
  <c r="BM27" i="33"/>
  <c r="K27" i="33" s="1"/>
  <c r="C27" i="33" s="1"/>
  <c r="BM26" i="33"/>
  <c r="K26" i="33"/>
  <c r="C26" i="33"/>
  <c r="BM25" i="33"/>
  <c r="K25" i="33"/>
  <c r="C25" i="33" s="1"/>
  <c r="BM24" i="33"/>
  <c r="K24" i="33" s="1"/>
  <c r="C24" i="33" s="1"/>
  <c r="BM23" i="33"/>
  <c r="K23" i="33"/>
  <c r="C23" i="33" s="1"/>
  <c r="BM22" i="33"/>
  <c r="K22" i="33"/>
  <c r="C22" i="33" s="1"/>
  <c r="BM21" i="33"/>
  <c r="K21" i="33" s="1"/>
  <c r="C21" i="33" s="1"/>
  <c r="BM20" i="33"/>
  <c r="K20" i="33"/>
  <c r="C20" i="33"/>
  <c r="BM19" i="33"/>
  <c r="K19" i="33" s="1"/>
  <c r="C19" i="33" s="1"/>
  <c r="BM18" i="33"/>
  <c r="K18" i="33" s="1"/>
  <c r="C18" i="33" s="1"/>
  <c r="BM17" i="33"/>
  <c r="K17" i="33"/>
  <c r="C17" i="33" s="1"/>
  <c r="BM16" i="33"/>
  <c r="K16" i="33"/>
  <c r="C16" i="33" s="1"/>
  <c r="BM15" i="33"/>
  <c r="K15" i="33" s="1"/>
  <c r="C15" i="33" s="1"/>
  <c r="BM14" i="33"/>
  <c r="K14" i="33"/>
  <c r="C14" i="33" s="1"/>
  <c r="BM13" i="33"/>
  <c r="K13" i="33" s="1"/>
  <c r="C13" i="33" s="1"/>
  <c r="BM12" i="33"/>
  <c r="K12" i="33" s="1"/>
  <c r="C12" i="33" s="1"/>
  <c r="BM11" i="33"/>
  <c r="K11" i="33" s="1"/>
  <c r="C11" i="33" s="1"/>
  <c r="BM10" i="33"/>
  <c r="K10" i="33" s="1"/>
  <c r="C10" i="33" s="1"/>
  <c r="BM9" i="33"/>
  <c r="K9" i="33" s="1"/>
  <c r="C9" i="33" s="1"/>
  <c r="BM8" i="33"/>
  <c r="K8" i="33" s="1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2" i="7"/>
  <c r="G53" i="7"/>
  <c r="G54" i="7"/>
  <c r="G55" i="7"/>
  <c r="G56" i="7"/>
  <c r="BN129" i="32"/>
  <c r="BM129" i="32"/>
  <c r="BN128" i="32"/>
  <c r="BM128" i="32"/>
  <c r="BN127" i="32"/>
  <c r="BM127" i="32"/>
  <c r="BN126" i="32"/>
  <c r="BM126" i="32"/>
  <c r="BN125" i="32"/>
  <c r="BM125" i="32"/>
  <c r="BN124" i="32"/>
  <c r="BM124" i="32"/>
  <c r="BN123" i="32"/>
  <c r="BM123" i="32"/>
  <c r="BN122" i="32"/>
  <c r="BM122" i="32"/>
  <c r="BM121" i="32"/>
  <c r="BT123" i="32" s="1"/>
  <c r="BX120" i="32"/>
  <c r="BZ126" i="32" s="1"/>
  <c r="BW120" i="32"/>
  <c r="BZ125" i="32" s="1"/>
  <c r="BV120" i="32"/>
  <c r="BZ124" i="32" s="1"/>
  <c r="BU120" i="32"/>
  <c r="BT120" i="32"/>
  <c r="BS120" i="32"/>
  <c r="BR120" i="32"/>
  <c r="BO120" i="32"/>
  <c r="BZ127" i="32" s="1"/>
  <c r="BN120" i="32"/>
  <c r="BL120" i="32"/>
  <c r="BK120" i="32"/>
  <c r="BJ120" i="32"/>
  <c r="BI120" i="32"/>
  <c r="BH120" i="32"/>
  <c r="BG120" i="32"/>
  <c r="BF120" i="32"/>
  <c r="BE120" i="32"/>
  <c r="BD120" i="32"/>
  <c r="BC120" i="32"/>
  <c r="BB120" i="32"/>
  <c r="BA120" i="32"/>
  <c r="AZ120" i="32"/>
  <c r="AY120" i="32"/>
  <c r="AX120" i="32"/>
  <c r="AW120" i="32"/>
  <c r="AV120" i="32"/>
  <c r="AU120" i="32"/>
  <c r="AT120" i="32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BQ119" i="32"/>
  <c r="BP119" i="32" s="1"/>
  <c r="BM119" i="32"/>
  <c r="BQ118" i="32"/>
  <c r="BP118" i="32"/>
  <c r="BM118" i="32"/>
  <c r="C118" i="32" s="1"/>
  <c r="BQ117" i="32"/>
  <c r="BP117" i="32" s="1"/>
  <c r="BM117" i="32"/>
  <c r="BQ116" i="32"/>
  <c r="BP116" i="32" s="1"/>
  <c r="BM116" i="32"/>
  <c r="BQ115" i="32"/>
  <c r="BP115" i="32"/>
  <c r="BM115" i="32"/>
  <c r="BQ114" i="32"/>
  <c r="BP114" i="32" s="1"/>
  <c r="BM114" i="32"/>
  <c r="BQ113" i="32"/>
  <c r="BP113" i="32" s="1"/>
  <c r="BM113" i="32"/>
  <c r="BQ112" i="32"/>
  <c r="BP112" i="32"/>
  <c r="BM112" i="32"/>
  <c r="BQ111" i="32"/>
  <c r="BP111" i="32" s="1"/>
  <c r="BM111" i="32"/>
  <c r="BQ110" i="32"/>
  <c r="BP110" i="32" s="1"/>
  <c r="BM110" i="32"/>
  <c r="C110" i="32" s="1"/>
  <c r="BQ109" i="32"/>
  <c r="BP109" i="32" s="1"/>
  <c r="BM109" i="32"/>
  <c r="BQ108" i="32"/>
  <c r="BP108" i="32" s="1"/>
  <c r="BM108" i="32"/>
  <c r="BQ107" i="32"/>
  <c r="BP107" i="32" s="1"/>
  <c r="BM107" i="32"/>
  <c r="C107" i="32" s="1"/>
  <c r="BQ106" i="32"/>
  <c r="BP106" i="32" s="1"/>
  <c r="BM106" i="32"/>
  <c r="BQ105" i="32"/>
  <c r="BP105" i="32" s="1"/>
  <c r="BM105" i="32"/>
  <c r="BQ104" i="32"/>
  <c r="BP104" i="32" s="1"/>
  <c r="BM104" i="32"/>
  <c r="C104" i="32" s="1"/>
  <c r="BQ103" i="32"/>
  <c r="BP103" i="32"/>
  <c r="BM103" i="32"/>
  <c r="BQ102" i="32"/>
  <c r="BP102" i="32" s="1"/>
  <c r="BM102" i="32"/>
  <c r="BQ101" i="32"/>
  <c r="BP101" i="32" s="1"/>
  <c r="BM101" i="32"/>
  <c r="BQ100" i="32"/>
  <c r="BP100" i="32"/>
  <c r="BM100" i="32"/>
  <c r="BQ99" i="32"/>
  <c r="BP99" i="32" s="1"/>
  <c r="BM99" i="32"/>
  <c r="BQ98" i="32"/>
  <c r="BP98" i="32" s="1"/>
  <c r="BM98" i="32"/>
  <c r="BQ97" i="32"/>
  <c r="BP97" i="32"/>
  <c r="BM97" i="32"/>
  <c r="BQ96" i="32"/>
  <c r="BP96" i="32" s="1"/>
  <c r="BM96" i="32"/>
  <c r="BQ95" i="32"/>
  <c r="BP95" i="32" s="1"/>
  <c r="BM95" i="32"/>
  <c r="BQ94" i="32"/>
  <c r="BP94" i="32" s="1"/>
  <c r="BM94" i="32"/>
  <c r="BQ93" i="32"/>
  <c r="BP93" i="32" s="1"/>
  <c r="BM93" i="32"/>
  <c r="BQ92" i="32"/>
  <c r="BP92" i="32" s="1"/>
  <c r="BM92" i="32"/>
  <c r="C92" i="32" s="1"/>
  <c r="BQ91" i="32"/>
  <c r="BP91" i="32"/>
  <c r="BM91" i="32"/>
  <c r="BQ90" i="32"/>
  <c r="BP90" i="32" s="1"/>
  <c r="BM90" i="32"/>
  <c r="BQ89" i="32"/>
  <c r="BP89" i="32" s="1"/>
  <c r="BM89" i="32"/>
  <c r="C89" i="32" s="1"/>
  <c r="BQ88" i="32"/>
  <c r="BP88" i="32" s="1"/>
  <c r="BM88" i="32"/>
  <c r="BQ87" i="32"/>
  <c r="BP87" i="32" s="1"/>
  <c r="BM87" i="32"/>
  <c r="BQ86" i="32"/>
  <c r="BP86" i="32" s="1"/>
  <c r="BM86" i="32"/>
  <c r="BQ85" i="32"/>
  <c r="BP85" i="32" s="1"/>
  <c r="BM85" i="32"/>
  <c r="BQ84" i="32"/>
  <c r="BP84" i="32" s="1"/>
  <c r="BM84" i="32"/>
  <c r="BQ83" i="32"/>
  <c r="BP83" i="32" s="1"/>
  <c r="BM83" i="32"/>
  <c r="BQ82" i="32"/>
  <c r="BP82" i="32" s="1"/>
  <c r="BM82" i="32"/>
  <c r="BQ81" i="32"/>
  <c r="BP81" i="32" s="1"/>
  <c r="BM81" i="32"/>
  <c r="BQ80" i="32"/>
  <c r="BP80" i="32" s="1"/>
  <c r="BM80" i="32"/>
  <c r="BQ79" i="32"/>
  <c r="BP79" i="32" s="1"/>
  <c r="BM79" i="32"/>
  <c r="BQ78" i="32"/>
  <c r="BP78" i="32" s="1"/>
  <c r="BM78" i="32"/>
  <c r="BQ77" i="32"/>
  <c r="BP77" i="32" s="1"/>
  <c r="BM77" i="32"/>
  <c r="C77" i="32" s="1"/>
  <c r="BQ76" i="32"/>
  <c r="BP76" i="32"/>
  <c r="BM76" i="32"/>
  <c r="C76" i="32" s="1"/>
  <c r="BQ75" i="32"/>
  <c r="BP75" i="32" s="1"/>
  <c r="BM75" i="32"/>
  <c r="BQ74" i="32"/>
  <c r="BP74" i="32" s="1"/>
  <c r="BM74" i="32"/>
  <c r="BQ73" i="32"/>
  <c r="BP73" i="32" s="1"/>
  <c r="BM73" i="32"/>
  <c r="BQ72" i="32"/>
  <c r="BP72" i="32" s="1"/>
  <c r="BM72" i="32"/>
  <c r="BQ71" i="32"/>
  <c r="BP71" i="32" s="1"/>
  <c r="BM71" i="32"/>
  <c r="BQ70" i="32"/>
  <c r="BP70" i="32"/>
  <c r="BM70" i="32"/>
  <c r="C70" i="32" s="1"/>
  <c r="BQ69" i="32"/>
  <c r="BP69" i="32" s="1"/>
  <c r="BM69" i="32"/>
  <c r="BQ68" i="32"/>
  <c r="BP68" i="32" s="1"/>
  <c r="BM68" i="32"/>
  <c r="BQ67" i="32"/>
  <c r="BP67" i="32" s="1"/>
  <c r="BM67" i="32"/>
  <c r="BO61" i="32"/>
  <c r="BZ128" i="32" s="1"/>
  <c r="BN61" i="32"/>
  <c r="BL61" i="32"/>
  <c r="BK61" i="32"/>
  <c r="BJ61" i="32"/>
  <c r="BI61" i="32"/>
  <c r="BH61" i="32"/>
  <c r="BG61" i="32"/>
  <c r="BF61" i="32"/>
  <c r="BE61" i="32"/>
  <c r="BD61" i="32"/>
  <c r="BC61" i="32"/>
  <c r="BB61" i="32"/>
  <c r="BA61" i="32"/>
  <c r="AZ61" i="32"/>
  <c r="AY61" i="32"/>
  <c r="AX61" i="32"/>
  <c r="AW61" i="32"/>
  <c r="AV61" i="32"/>
  <c r="AU61" i="32"/>
  <c r="AT61" i="32"/>
  <c r="AS61" i="32"/>
  <c r="AR61" i="32"/>
  <c r="AQ61" i="32"/>
  <c r="AP61" i="32"/>
  <c r="AO61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J61" i="32"/>
  <c r="J121" i="32" s="1"/>
  <c r="BT124" i="32" s="1"/>
  <c r="I61" i="32"/>
  <c r="I121" i="32" s="1"/>
  <c r="BT125" i="32" s="1"/>
  <c r="H61" i="32"/>
  <c r="H121" i="32" s="1"/>
  <c r="G61" i="32"/>
  <c r="G121" i="32" s="1"/>
  <c r="BT127" i="32" s="1"/>
  <c r="F61" i="32"/>
  <c r="F121" i="32" s="1"/>
  <c r="E61" i="32"/>
  <c r="D61" i="32"/>
  <c r="B61" i="32"/>
  <c r="BM60" i="32"/>
  <c r="K60" i="32" s="1"/>
  <c r="C60" i="32" s="1"/>
  <c r="BM59" i="32"/>
  <c r="K59" i="32"/>
  <c r="C59" i="32" s="1"/>
  <c r="BM58" i="32"/>
  <c r="K58" i="32" s="1"/>
  <c r="C58" i="32" s="1"/>
  <c r="BM57" i="32"/>
  <c r="K57" i="32"/>
  <c r="C57" i="32" s="1"/>
  <c r="BM56" i="32"/>
  <c r="K56" i="32" s="1"/>
  <c r="C56" i="32" s="1"/>
  <c r="BM55" i="32"/>
  <c r="K55" i="32"/>
  <c r="C55" i="32" s="1"/>
  <c r="BM54" i="32"/>
  <c r="K54" i="32" s="1"/>
  <c r="C54" i="32" s="1"/>
  <c r="BM53" i="32"/>
  <c r="K53" i="32"/>
  <c r="C53" i="32" s="1"/>
  <c r="BM52" i="32"/>
  <c r="K52" i="32" s="1"/>
  <c r="C52" i="32" s="1"/>
  <c r="BM51" i="32"/>
  <c r="K51" i="32" s="1"/>
  <c r="C51" i="32" s="1"/>
  <c r="BM50" i="32"/>
  <c r="K50" i="32" s="1"/>
  <c r="C50" i="32" s="1"/>
  <c r="BM49" i="32"/>
  <c r="K49" i="32" s="1"/>
  <c r="C49" i="32" s="1"/>
  <c r="BM48" i="32"/>
  <c r="K48" i="32" s="1"/>
  <c r="C48" i="32" s="1"/>
  <c r="BM47" i="32"/>
  <c r="K47" i="32"/>
  <c r="C47" i="32" s="1"/>
  <c r="BM46" i="32"/>
  <c r="K46" i="32" s="1"/>
  <c r="C46" i="32" s="1"/>
  <c r="BM45" i="32"/>
  <c r="K45" i="32"/>
  <c r="C45" i="32" s="1"/>
  <c r="BM44" i="32"/>
  <c r="K44" i="32" s="1"/>
  <c r="C44" i="32" s="1"/>
  <c r="BM43" i="32"/>
  <c r="K43" i="32"/>
  <c r="C43" i="32" s="1"/>
  <c r="BM42" i="32"/>
  <c r="K42" i="32" s="1"/>
  <c r="C42" i="32" s="1"/>
  <c r="BM41" i="32"/>
  <c r="K41" i="32"/>
  <c r="C41" i="32" s="1"/>
  <c r="BM40" i="32"/>
  <c r="K40" i="32" s="1"/>
  <c r="C40" i="32" s="1"/>
  <c r="BM39" i="32"/>
  <c r="K39" i="32" s="1"/>
  <c r="C39" i="32" s="1"/>
  <c r="BM38" i="32"/>
  <c r="K38" i="32" s="1"/>
  <c r="C38" i="32" s="1"/>
  <c r="BM37" i="32"/>
  <c r="K37" i="32" s="1"/>
  <c r="C37" i="32" s="1"/>
  <c r="BM36" i="32"/>
  <c r="K36" i="32" s="1"/>
  <c r="C36" i="32" s="1"/>
  <c r="BM35" i="32"/>
  <c r="K35" i="32"/>
  <c r="C35" i="32" s="1"/>
  <c r="BM34" i="32"/>
  <c r="K34" i="32" s="1"/>
  <c r="C34" i="32" s="1"/>
  <c r="BM33" i="32"/>
  <c r="K33" i="32" s="1"/>
  <c r="C33" i="32" s="1"/>
  <c r="BM32" i="32"/>
  <c r="K32" i="32" s="1"/>
  <c r="C32" i="32" s="1"/>
  <c r="BM31" i="32"/>
  <c r="K31" i="32"/>
  <c r="C31" i="32" s="1"/>
  <c r="BM30" i="32"/>
  <c r="K30" i="32" s="1"/>
  <c r="C30" i="32" s="1"/>
  <c r="BM29" i="32"/>
  <c r="K29" i="32"/>
  <c r="C29" i="32" s="1"/>
  <c r="BM28" i="32"/>
  <c r="K28" i="32" s="1"/>
  <c r="C28" i="32" s="1"/>
  <c r="BM27" i="32"/>
  <c r="K27" i="32" s="1"/>
  <c r="C27" i="32" s="1"/>
  <c r="BM26" i="32"/>
  <c r="K26" i="32" s="1"/>
  <c r="C26" i="32" s="1"/>
  <c r="BM25" i="32"/>
  <c r="K25" i="32"/>
  <c r="C25" i="32" s="1"/>
  <c r="BM24" i="32"/>
  <c r="K24" i="32" s="1"/>
  <c r="C24" i="32" s="1"/>
  <c r="BM23" i="32"/>
  <c r="K23" i="32"/>
  <c r="C23" i="32" s="1"/>
  <c r="BM22" i="32"/>
  <c r="K22" i="32" s="1"/>
  <c r="C22" i="32" s="1"/>
  <c r="BM21" i="32"/>
  <c r="K21" i="32"/>
  <c r="C21" i="32" s="1"/>
  <c r="BM20" i="32"/>
  <c r="K20" i="32" s="1"/>
  <c r="C20" i="32" s="1"/>
  <c r="BM19" i="32"/>
  <c r="K19" i="32" s="1"/>
  <c r="C19" i="32" s="1"/>
  <c r="BM18" i="32"/>
  <c r="K18" i="32" s="1"/>
  <c r="C18" i="32" s="1"/>
  <c r="BM17" i="32"/>
  <c r="K17" i="32" s="1"/>
  <c r="C17" i="32" s="1"/>
  <c r="BM16" i="32"/>
  <c r="K16" i="32" s="1"/>
  <c r="C16" i="32" s="1"/>
  <c r="BM15" i="32"/>
  <c r="K15" i="32" s="1"/>
  <c r="C15" i="32" s="1"/>
  <c r="BM14" i="32"/>
  <c r="K14" i="32" s="1"/>
  <c r="C14" i="32" s="1"/>
  <c r="BM13" i="32"/>
  <c r="K13" i="32"/>
  <c r="C13" i="32" s="1"/>
  <c r="BM12" i="32"/>
  <c r="K12" i="32" s="1"/>
  <c r="C12" i="32" s="1"/>
  <c r="BM11" i="32"/>
  <c r="K11" i="32"/>
  <c r="C11" i="32" s="1"/>
  <c r="BM10" i="32"/>
  <c r="K10" i="32" s="1"/>
  <c r="C10" i="32" s="1"/>
  <c r="BM9" i="32"/>
  <c r="K9" i="32"/>
  <c r="C9" i="32" s="1"/>
  <c r="BM8" i="32"/>
  <c r="H56" i="7" l="1"/>
  <c r="I56" i="7"/>
  <c r="C105" i="34"/>
  <c r="BP120" i="33"/>
  <c r="BZ123" i="33" s="1"/>
  <c r="BZ129" i="33" s="1"/>
  <c r="K61" i="34"/>
  <c r="C9" i="34"/>
  <c r="C61" i="34" s="1"/>
  <c r="C91" i="33"/>
  <c r="C94" i="34"/>
  <c r="C91" i="32"/>
  <c r="C98" i="32"/>
  <c r="C112" i="32"/>
  <c r="C70" i="33"/>
  <c r="C87" i="33"/>
  <c r="C79" i="33"/>
  <c r="C85" i="32"/>
  <c r="C113" i="32"/>
  <c r="C75" i="33"/>
  <c r="C120" i="33" s="1"/>
  <c r="BN121" i="34"/>
  <c r="BQ120" i="34"/>
  <c r="C106" i="32"/>
  <c r="C95" i="34"/>
  <c r="C71" i="32"/>
  <c r="C100" i="32"/>
  <c r="C71" i="33"/>
  <c r="C79" i="32"/>
  <c r="C67" i="33"/>
  <c r="C103" i="33"/>
  <c r="C86" i="32"/>
  <c r="C83" i="34"/>
  <c r="BN121" i="33"/>
  <c r="C74" i="34"/>
  <c r="C120" i="34" s="1"/>
  <c r="C106" i="34"/>
  <c r="C87" i="32"/>
  <c r="C74" i="32"/>
  <c r="C102" i="32"/>
  <c r="C116" i="32"/>
  <c r="C111" i="33"/>
  <c r="C79" i="34"/>
  <c r="C111" i="34"/>
  <c r="BQ120" i="33"/>
  <c r="C108" i="32"/>
  <c r="C115" i="34"/>
  <c r="C103" i="32"/>
  <c r="BM61" i="33"/>
  <c r="C107" i="33"/>
  <c r="C82" i="32"/>
  <c r="BM61" i="34"/>
  <c r="C68" i="32"/>
  <c r="C97" i="32"/>
  <c r="C99" i="33"/>
  <c r="H54" i="7"/>
  <c r="BT126" i="34"/>
  <c r="BT129" i="34"/>
  <c r="BP120" i="34"/>
  <c r="BZ123" i="34" s="1"/>
  <c r="BZ129" i="34" s="1"/>
  <c r="K61" i="33"/>
  <c r="C8" i="33"/>
  <c r="C61" i="33" s="1"/>
  <c r="BT126" i="33"/>
  <c r="BT129" i="33"/>
  <c r="C75" i="32"/>
  <c r="C96" i="32"/>
  <c r="C69" i="32"/>
  <c r="C111" i="32"/>
  <c r="C84" i="32"/>
  <c r="C105" i="32"/>
  <c r="C78" i="32"/>
  <c r="C99" i="32"/>
  <c r="C72" i="32"/>
  <c r="C73" i="32"/>
  <c r="C93" i="32"/>
  <c r="C80" i="32"/>
  <c r="C94" i="32"/>
  <c r="C114" i="32"/>
  <c r="C117" i="32"/>
  <c r="C90" i="32"/>
  <c r="C67" i="32"/>
  <c r="C115" i="32"/>
  <c r="C88" i="32"/>
  <c r="BM61" i="32"/>
  <c r="BQ120" i="32"/>
  <c r="C81" i="32"/>
  <c r="C95" i="32"/>
  <c r="C109" i="32"/>
  <c r="BT126" i="32"/>
  <c r="C83" i="32"/>
  <c r="C101" i="32"/>
  <c r="C119" i="32"/>
  <c r="BT129" i="32"/>
  <c r="BN121" i="32"/>
  <c r="BP120" i="32"/>
  <c r="BZ123" i="32" s="1"/>
  <c r="BZ129" i="32" s="1"/>
  <c r="K8" i="32"/>
  <c r="BM120" i="32"/>
  <c r="C120" i="32" l="1"/>
  <c r="K61" i="32"/>
  <c r="C8" i="32"/>
  <c r="C61" i="32" s="1"/>
  <c r="BN129" i="31" l="1"/>
  <c r="BM129" i="31"/>
  <c r="BN128" i="31"/>
  <c r="BM128" i="31"/>
  <c r="BN127" i="31"/>
  <c r="BM127" i="31"/>
  <c r="BN126" i="31"/>
  <c r="BM126" i="31"/>
  <c r="BN125" i="31"/>
  <c r="BM125" i="31"/>
  <c r="BN124" i="31"/>
  <c r="BM124" i="31"/>
  <c r="BN123" i="31"/>
  <c r="BM123" i="31"/>
  <c r="BN122" i="31"/>
  <c r="BM122" i="31"/>
  <c r="BM121" i="31"/>
  <c r="BT123" i="31" s="1"/>
  <c r="BX120" i="31"/>
  <c r="BZ126" i="31" s="1"/>
  <c r="BW120" i="31"/>
  <c r="BZ125" i="31" s="1"/>
  <c r="BV120" i="31"/>
  <c r="BZ124" i="31" s="1"/>
  <c r="BU120" i="31"/>
  <c r="BT120" i="31"/>
  <c r="BS120" i="31"/>
  <c r="BR120" i="31"/>
  <c r="BO120" i="31"/>
  <c r="BZ127" i="31" s="1"/>
  <c r="BN120" i="31"/>
  <c r="BL120" i="31"/>
  <c r="BK120" i="31"/>
  <c r="BJ120" i="31"/>
  <c r="BI120" i="31"/>
  <c r="BH120" i="31"/>
  <c r="BG120" i="31"/>
  <c r="BF120" i="31"/>
  <c r="BE120" i="31"/>
  <c r="BD120" i="31"/>
  <c r="BC120" i="31"/>
  <c r="BB120" i="31"/>
  <c r="BA120" i="31"/>
  <c r="AZ120" i="31"/>
  <c r="AY120" i="31"/>
  <c r="AX120" i="31"/>
  <c r="AW120" i="31"/>
  <c r="AV120" i="31"/>
  <c r="AU120" i="31"/>
  <c r="AT120" i="31"/>
  <c r="AS120" i="31"/>
  <c r="AR120" i="31"/>
  <c r="AQ120" i="31"/>
  <c r="AP120" i="31"/>
  <c r="AO120" i="31"/>
  <c r="AN120" i="31"/>
  <c r="AM120" i="31"/>
  <c r="AL120" i="31"/>
  <c r="AK120" i="31"/>
  <c r="AJ120" i="31"/>
  <c r="AI120" i="31"/>
  <c r="AH120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BQ119" i="31"/>
  <c r="BP119" i="31" s="1"/>
  <c r="BM119" i="31"/>
  <c r="C119" i="31" s="1"/>
  <c r="BQ118" i="31"/>
  <c r="BP118" i="31"/>
  <c r="BM118" i="31"/>
  <c r="C118" i="31" s="1"/>
  <c r="BQ117" i="31"/>
  <c r="BP117" i="31" s="1"/>
  <c r="BM117" i="31"/>
  <c r="BQ116" i="31"/>
  <c r="BP116" i="31" s="1"/>
  <c r="BM116" i="31"/>
  <c r="BQ115" i="31"/>
  <c r="BP115" i="31"/>
  <c r="BM115" i="31"/>
  <c r="C115" i="31" s="1"/>
  <c r="BQ114" i="31"/>
  <c r="BP114" i="31" s="1"/>
  <c r="BM114" i="31"/>
  <c r="BQ113" i="31"/>
  <c r="BP113" i="31" s="1"/>
  <c r="BM113" i="31"/>
  <c r="BQ112" i="31"/>
  <c r="BP112" i="31"/>
  <c r="BM112" i="31"/>
  <c r="C112" i="31" s="1"/>
  <c r="BQ111" i="31"/>
  <c r="BP111" i="31" s="1"/>
  <c r="BM111" i="31"/>
  <c r="BQ110" i="31"/>
  <c r="BP110" i="31" s="1"/>
  <c r="BM110" i="31"/>
  <c r="C110" i="31" s="1"/>
  <c r="BQ109" i="31"/>
  <c r="BP109" i="31" s="1"/>
  <c r="BM109" i="31"/>
  <c r="BQ108" i="31"/>
  <c r="BP108" i="31" s="1"/>
  <c r="BM108" i="31"/>
  <c r="BQ107" i="31"/>
  <c r="BP107" i="31" s="1"/>
  <c r="BM107" i="31"/>
  <c r="C107" i="31" s="1"/>
  <c r="BQ106" i="31"/>
  <c r="BP106" i="31"/>
  <c r="BM106" i="31"/>
  <c r="C106" i="31" s="1"/>
  <c r="BQ105" i="31"/>
  <c r="BP105" i="31" s="1"/>
  <c r="BM105" i="31"/>
  <c r="BQ104" i="31"/>
  <c r="BP104" i="31" s="1"/>
  <c r="BM104" i="31"/>
  <c r="C104" i="31" s="1"/>
  <c r="BQ103" i="31"/>
  <c r="BP103" i="31"/>
  <c r="BM103" i="31"/>
  <c r="C103" i="31" s="1"/>
  <c r="BQ102" i="31"/>
  <c r="BP102" i="31" s="1"/>
  <c r="C102" i="31" s="1"/>
  <c r="BM102" i="31"/>
  <c r="BQ101" i="31"/>
  <c r="BP101" i="31" s="1"/>
  <c r="BM101" i="31"/>
  <c r="C101" i="31" s="1"/>
  <c r="BQ100" i="31"/>
  <c r="BP100" i="31"/>
  <c r="BM100" i="31"/>
  <c r="C100" i="31" s="1"/>
  <c r="BQ99" i="31"/>
  <c r="BP99" i="31" s="1"/>
  <c r="BM99" i="31"/>
  <c r="BQ98" i="31"/>
  <c r="BP98" i="31" s="1"/>
  <c r="BM98" i="31"/>
  <c r="BQ97" i="31"/>
  <c r="BP97" i="31"/>
  <c r="BM97" i="31"/>
  <c r="C97" i="31" s="1"/>
  <c r="BQ96" i="31"/>
  <c r="BP96" i="31" s="1"/>
  <c r="BM96" i="31"/>
  <c r="BQ95" i="31"/>
  <c r="BP95" i="31" s="1"/>
  <c r="BM95" i="31"/>
  <c r="BQ94" i="31"/>
  <c r="BP94" i="31"/>
  <c r="BM94" i="31"/>
  <c r="C94" i="31" s="1"/>
  <c r="BQ93" i="31"/>
  <c r="BP93" i="31" s="1"/>
  <c r="BM93" i="31"/>
  <c r="BQ92" i="31"/>
  <c r="BP92" i="31" s="1"/>
  <c r="BM92" i="31"/>
  <c r="C92" i="31" s="1"/>
  <c r="BQ91" i="31"/>
  <c r="BP91" i="31"/>
  <c r="BM91" i="31"/>
  <c r="C91" i="31" s="1"/>
  <c r="BQ90" i="31"/>
  <c r="BP90" i="31" s="1"/>
  <c r="BM90" i="31"/>
  <c r="BQ89" i="31"/>
  <c r="BP89" i="31" s="1"/>
  <c r="BM89" i="31"/>
  <c r="C89" i="31" s="1"/>
  <c r="BQ88" i="31"/>
  <c r="BP88" i="31" s="1"/>
  <c r="BM88" i="31"/>
  <c r="BQ87" i="31"/>
  <c r="BP87" i="31" s="1"/>
  <c r="BM87" i="31"/>
  <c r="BQ86" i="31"/>
  <c r="BP86" i="31" s="1"/>
  <c r="BM86" i="31"/>
  <c r="C86" i="31" s="1"/>
  <c r="BQ85" i="31"/>
  <c r="BP85" i="31"/>
  <c r="BM85" i="31"/>
  <c r="C85" i="31" s="1"/>
  <c r="BQ84" i="31"/>
  <c r="BP84" i="31" s="1"/>
  <c r="BM84" i="31"/>
  <c r="BQ83" i="31"/>
  <c r="BP83" i="31" s="1"/>
  <c r="BM83" i="31"/>
  <c r="C83" i="31" s="1"/>
  <c r="BQ82" i="31"/>
  <c r="BP82" i="31"/>
  <c r="BM82" i="31"/>
  <c r="C82" i="31" s="1"/>
  <c r="BQ81" i="31"/>
  <c r="BP81" i="31" s="1"/>
  <c r="C81" i="31" s="1"/>
  <c r="BM81" i="31"/>
  <c r="BQ80" i="31"/>
  <c r="BP80" i="31" s="1"/>
  <c r="BM80" i="31"/>
  <c r="BQ79" i="31"/>
  <c r="BP79" i="31"/>
  <c r="BM79" i="31"/>
  <c r="C79" i="31" s="1"/>
  <c r="BQ78" i="31"/>
  <c r="BP78" i="31" s="1"/>
  <c r="BM78" i="31"/>
  <c r="BQ77" i="31"/>
  <c r="BP77" i="31" s="1"/>
  <c r="BM77" i="31"/>
  <c r="BQ76" i="31"/>
  <c r="BP76" i="31"/>
  <c r="BM76" i="31"/>
  <c r="C76" i="31" s="1"/>
  <c r="BQ75" i="31"/>
  <c r="BP75" i="31" s="1"/>
  <c r="BM75" i="31"/>
  <c r="BQ74" i="31"/>
  <c r="BP74" i="31" s="1"/>
  <c r="BM74" i="31"/>
  <c r="BQ73" i="31"/>
  <c r="BP73" i="31"/>
  <c r="BM73" i="31"/>
  <c r="C73" i="31" s="1"/>
  <c r="BQ72" i="31"/>
  <c r="BP72" i="31" s="1"/>
  <c r="BM72" i="31"/>
  <c r="BQ71" i="31"/>
  <c r="BP71" i="31" s="1"/>
  <c r="BM71" i="31"/>
  <c r="C71" i="31" s="1"/>
  <c r="BQ70" i="31"/>
  <c r="BP70" i="31"/>
  <c r="BM70" i="31"/>
  <c r="C70" i="31" s="1"/>
  <c r="BQ69" i="31"/>
  <c r="BP69" i="31" s="1"/>
  <c r="BM69" i="31"/>
  <c r="BQ68" i="31"/>
  <c r="BP68" i="31" s="1"/>
  <c r="BM68" i="31"/>
  <c r="C68" i="31" s="1"/>
  <c r="BQ67" i="31"/>
  <c r="BP67" i="31" s="1"/>
  <c r="BM67" i="31"/>
  <c r="BO61" i="31"/>
  <c r="BZ128" i="31" s="1"/>
  <c r="BN61" i="31"/>
  <c r="BL61" i="31"/>
  <c r="BK61" i="31"/>
  <c r="BJ61" i="31"/>
  <c r="BI61" i="31"/>
  <c r="BH61" i="31"/>
  <c r="BG61" i="31"/>
  <c r="BF61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J61" i="31"/>
  <c r="J121" i="31" s="1"/>
  <c r="BT124" i="31" s="1"/>
  <c r="I61" i="31"/>
  <c r="I121" i="31" s="1"/>
  <c r="BT125" i="31" s="1"/>
  <c r="H61" i="31"/>
  <c r="H121" i="31" s="1"/>
  <c r="G61" i="31"/>
  <c r="G121" i="31" s="1"/>
  <c r="BT127" i="31" s="1"/>
  <c r="F61" i="31"/>
  <c r="F121" i="31" s="1"/>
  <c r="E61" i="31"/>
  <c r="D61" i="31"/>
  <c r="B61" i="31"/>
  <c r="BM60" i="31"/>
  <c r="K60" i="31" s="1"/>
  <c r="C60" i="31" s="1"/>
  <c r="BM59" i="31"/>
  <c r="K59" i="31"/>
  <c r="C59" i="31" s="1"/>
  <c r="BM58" i="31"/>
  <c r="K58" i="31" s="1"/>
  <c r="C58" i="31" s="1"/>
  <c r="BM57" i="31"/>
  <c r="K57" i="31"/>
  <c r="C57" i="31" s="1"/>
  <c r="BM56" i="31"/>
  <c r="K56" i="31" s="1"/>
  <c r="C56" i="31" s="1"/>
  <c r="BM55" i="31"/>
  <c r="K55" i="31"/>
  <c r="C55" i="31" s="1"/>
  <c r="BM54" i="31"/>
  <c r="K54" i="31" s="1"/>
  <c r="C54" i="31" s="1"/>
  <c r="BM53" i="31"/>
  <c r="K53" i="31"/>
  <c r="C53" i="31" s="1"/>
  <c r="BM52" i="31"/>
  <c r="K52" i="31" s="1"/>
  <c r="C52" i="31" s="1"/>
  <c r="BM51" i="31"/>
  <c r="K51" i="31" s="1"/>
  <c r="C51" i="31" s="1"/>
  <c r="BM50" i="31"/>
  <c r="K50" i="31" s="1"/>
  <c r="C50" i="31" s="1"/>
  <c r="BM49" i="31"/>
  <c r="K49" i="31"/>
  <c r="C49" i="31" s="1"/>
  <c r="BM48" i="31"/>
  <c r="K48" i="31" s="1"/>
  <c r="C48" i="31" s="1"/>
  <c r="BM47" i="31"/>
  <c r="K47" i="31"/>
  <c r="C47" i="31" s="1"/>
  <c r="BM46" i="31"/>
  <c r="K46" i="31" s="1"/>
  <c r="C46" i="31" s="1"/>
  <c r="BM45" i="31"/>
  <c r="K45" i="31"/>
  <c r="C45" i="31" s="1"/>
  <c r="BM44" i="31"/>
  <c r="K44" i="31" s="1"/>
  <c r="C44" i="31" s="1"/>
  <c r="BM43" i="31"/>
  <c r="K43" i="31"/>
  <c r="C43" i="31" s="1"/>
  <c r="BM42" i="31"/>
  <c r="K42" i="31" s="1"/>
  <c r="C42" i="31" s="1"/>
  <c r="BM41" i="31"/>
  <c r="K41" i="31"/>
  <c r="C41" i="31" s="1"/>
  <c r="BM40" i="31"/>
  <c r="K40" i="31" s="1"/>
  <c r="C40" i="31" s="1"/>
  <c r="BM39" i="31"/>
  <c r="K39" i="31" s="1"/>
  <c r="C39" i="31" s="1"/>
  <c r="BM38" i="31"/>
  <c r="K38" i="31" s="1"/>
  <c r="C38" i="31" s="1"/>
  <c r="BM37" i="31"/>
  <c r="K37" i="31"/>
  <c r="C37" i="31" s="1"/>
  <c r="BM36" i="31"/>
  <c r="K36" i="31" s="1"/>
  <c r="C36" i="31" s="1"/>
  <c r="BM35" i="31"/>
  <c r="K35" i="31"/>
  <c r="C35" i="31" s="1"/>
  <c r="BM34" i="31"/>
  <c r="K34" i="31" s="1"/>
  <c r="C34" i="31" s="1"/>
  <c r="BM33" i="31"/>
  <c r="K33" i="31"/>
  <c r="C33" i="31" s="1"/>
  <c r="BM32" i="31"/>
  <c r="K32" i="31" s="1"/>
  <c r="C32" i="31" s="1"/>
  <c r="BM31" i="31"/>
  <c r="K31" i="31"/>
  <c r="C31" i="31" s="1"/>
  <c r="BM30" i="31"/>
  <c r="K30" i="31" s="1"/>
  <c r="C30" i="31" s="1"/>
  <c r="BM29" i="31"/>
  <c r="K29" i="31" s="1"/>
  <c r="C29" i="31" s="1"/>
  <c r="BM28" i="31"/>
  <c r="K28" i="31" s="1"/>
  <c r="C28" i="31" s="1"/>
  <c r="BM27" i="31"/>
  <c r="K27" i="31" s="1"/>
  <c r="C27" i="31" s="1"/>
  <c r="BM26" i="31"/>
  <c r="K26" i="31" s="1"/>
  <c r="C26" i="31" s="1"/>
  <c r="BM25" i="31"/>
  <c r="K25" i="31"/>
  <c r="C25" i="31" s="1"/>
  <c r="BM24" i="31"/>
  <c r="K24" i="31" s="1"/>
  <c r="C24" i="31" s="1"/>
  <c r="BM23" i="31"/>
  <c r="K23" i="31"/>
  <c r="C23" i="31" s="1"/>
  <c r="BM22" i="31"/>
  <c r="K22" i="31" s="1"/>
  <c r="C22" i="31" s="1"/>
  <c r="BM21" i="31"/>
  <c r="K21" i="31"/>
  <c r="C21" i="31" s="1"/>
  <c r="BM20" i="31"/>
  <c r="K20" i="31" s="1"/>
  <c r="C20" i="31" s="1"/>
  <c r="BM19" i="31"/>
  <c r="K19" i="31" s="1"/>
  <c r="C19" i="31" s="1"/>
  <c r="BM18" i="31"/>
  <c r="K18" i="31" s="1"/>
  <c r="C18" i="31" s="1"/>
  <c r="BM17" i="31"/>
  <c r="K17" i="31"/>
  <c r="C17" i="31" s="1"/>
  <c r="BM16" i="31"/>
  <c r="K16" i="31" s="1"/>
  <c r="C16" i="31" s="1"/>
  <c r="BM15" i="31"/>
  <c r="K15" i="31"/>
  <c r="C15" i="31" s="1"/>
  <c r="BM14" i="31"/>
  <c r="K14" i="31" s="1"/>
  <c r="C14" i="31" s="1"/>
  <c r="BM13" i="31"/>
  <c r="K13" i="31"/>
  <c r="C13" i="31" s="1"/>
  <c r="BM12" i="31"/>
  <c r="K12" i="31" s="1"/>
  <c r="C12" i="31" s="1"/>
  <c r="BM11" i="31"/>
  <c r="K11" i="31"/>
  <c r="C11" i="31" s="1"/>
  <c r="BM10" i="31"/>
  <c r="K10" i="31" s="1"/>
  <c r="C10" i="31" s="1"/>
  <c r="BM9" i="31"/>
  <c r="K9" i="31"/>
  <c r="C9" i="31" s="1"/>
  <c r="BM8" i="31"/>
  <c r="C67" i="31" l="1"/>
  <c r="C74" i="31"/>
  <c r="C117" i="31"/>
  <c r="C69" i="31"/>
  <c r="C111" i="31"/>
  <c r="C84" i="31"/>
  <c r="C99" i="31"/>
  <c r="C114" i="31"/>
  <c r="C75" i="31"/>
  <c r="C96" i="31"/>
  <c r="BT126" i="31"/>
  <c r="C90" i="31"/>
  <c r="C93" i="31"/>
  <c r="C87" i="31"/>
  <c r="C88" i="31"/>
  <c r="C108" i="31"/>
  <c r="C105" i="31"/>
  <c r="C78" i="31"/>
  <c r="C72" i="31"/>
  <c r="BM61" i="31"/>
  <c r="BQ120" i="31"/>
  <c r="C109" i="31"/>
  <c r="BP120" i="31"/>
  <c r="BZ123" i="31" s="1"/>
  <c r="BZ129" i="31" s="1"/>
  <c r="C80" i="31"/>
  <c r="C98" i="31"/>
  <c r="C116" i="31"/>
  <c r="BT129" i="31"/>
  <c r="BN121" i="31"/>
  <c r="C77" i="31"/>
  <c r="C95" i="31"/>
  <c r="C113" i="31"/>
  <c r="K8" i="31"/>
  <c r="BM120" i="31"/>
  <c r="C120" i="31" l="1"/>
  <c r="K61" i="31"/>
  <c r="C8" i="31"/>
  <c r="C61" i="31" s="1"/>
  <c r="F7" i="8" l="1"/>
  <c r="F8" i="8"/>
  <c r="F10" i="8"/>
  <c r="F11" i="8"/>
  <c r="F12" i="8"/>
  <c r="F13" i="8"/>
  <c r="F14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1" i="8"/>
  <c r="F35" i="8"/>
  <c r="F36" i="8"/>
  <c r="F37" i="8"/>
  <c r="F38" i="8"/>
  <c r="F39" i="8"/>
  <c r="F40" i="8"/>
  <c r="F41" i="8"/>
  <c r="F45" i="8"/>
  <c r="F46" i="8"/>
  <c r="F48" i="8"/>
  <c r="F49" i="8"/>
  <c r="F7" i="7"/>
  <c r="F8" i="7"/>
  <c r="F10" i="7"/>
  <c r="F11" i="7"/>
  <c r="F12" i="7"/>
  <c r="F13" i="7"/>
  <c r="F14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1" i="7"/>
  <c r="F35" i="7"/>
  <c r="F36" i="7"/>
  <c r="F37" i="7"/>
  <c r="F38" i="7"/>
  <c r="F39" i="7"/>
  <c r="F40" i="7"/>
  <c r="F41" i="7"/>
  <c r="F45" i="7"/>
  <c r="F46" i="7"/>
  <c r="F48" i="7"/>
  <c r="F49" i="7"/>
  <c r="F52" i="7"/>
  <c r="F53" i="7"/>
  <c r="F55" i="7"/>
  <c r="BN129" i="28" l="1"/>
  <c r="BM129" i="28"/>
  <c r="BN128" i="28"/>
  <c r="BM128" i="28"/>
  <c r="BN127" i="28"/>
  <c r="BM127" i="28"/>
  <c r="BN126" i="28"/>
  <c r="BM126" i="28"/>
  <c r="BZ125" i="28"/>
  <c r="BN125" i="28"/>
  <c r="BM125" i="28"/>
  <c r="BZ124" i="28"/>
  <c r="BN124" i="28"/>
  <c r="BM124" i="28"/>
  <c r="BN123" i="28"/>
  <c r="BM123" i="28"/>
  <c r="BN122" i="28"/>
  <c r="BM122" i="28"/>
  <c r="BM121" i="28"/>
  <c r="BT123" i="28" s="1"/>
  <c r="BX120" i="28"/>
  <c r="BZ126" i="28" s="1"/>
  <c r="BW120" i="28"/>
  <c r="BV120" i="28"/>
  <c r="BU120" i="28"/>
  <c r="BT120" i="28"/>
  <c r="BS120" i="28"/>
  <c r="BR120" i="28"/>
  <c r="BO120" i="28"/>
  <c r="BZ127" i="28" s="1"/>
  <c r="BN120" i="28"/>
  <c r="BL120" i="28"/>
  <c r="BK120" i="28"/>
  <c r="BJ120" i="28"/>
  <c r="BI120" i="28"/>
  <c r="BH120" i="28"/>
  <c r="BG120" i="28"/>
  <c r="BF120" i="28"/>
  <c r="BE120" i="28"/>
  <c r="BD120" i="28"/>
  <c r="BC120" i="28"/>
  <c r="BB120" i="28"/>
  <c r="BA120" i="28"/>
  <c r="AZ120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BQ119" i="28"/>
  <c r="BP119" i="28" s="1"/>
  <c r="BM119" i="28"/>
  <c r="BQ118" i="28"/>
  <c r="BP118" i="28" s="1"/>
  <c r="BM118" i="28"/>
  <c r="BQ117" i="28"/>
  <c r="BP117" i="28" s="1"/>
  <c r="BM117" i="28"/>
  <c r="BQ116" i="28"/>
  <c r="BP116" i="28" s="1"/>
  <c r="BM116" i="28"/>
  <c r="BQ115" i="28"/>
  <c r="BP115" i="28"/>
  <c r="BM115" i="28"/>
  <c r="BQ114" i="28"/>
  <c r="BP114" i="28" s="1"/>
  <c r="BM114" i="28"/>
  <c r="BQ113" i="28"/>
  <c r="BP113" i="28" s="1"/>
  <c r="BM113" i="28"/>
  <c r="C113" i="28" s="1"/>
  <c r="BQ112" i="28"/>
  <c r="BP112" i="28"/>
  <c r="BM112" i="28"/>
  <c r="C112" i="28" s="1"/>
  <c r="BQ111" i="28"/>
  <c r="BP111" i="28" s="1"/>
  <c r="BM111" i="28"/>
  <c r="BQ110" i="28"/>
  <c r="BP110" i="28" s="1"/>
  <c r="BM110" i="28"/>
  <c r="C110" i="28" s="1"/>
  <c r="BQ109" i="28"/>
  <c r="BP109" i="28" s="1"/>
  <c r="BM109" i="28"/>
  <c r="BQ108" i="28"/>
  <c r="BP108" i="28" s="1"/>
  <c r="BM108" i="28"/>
  <c r="BQ107" i="28"/>
  <c r="BP107" i="28" s="1"/>
  <c r="BM107" i="28"/>
  <c r="C107" i="28" s="1"/>
  <c r="BQ106" i="28"/>
  <c r="BP106" i="28"/>
  <c r="BM106" i="28"/>
  <c r="C106" i="28" s="1"/>
  <c r="BQ105" i="28"/>
  <c r="BP105" i="28" s="1"/>
  <c r="BM105" i="28"/>
  <c r="BQ104" i="28"/>
  <c r="BP104" i="28" s="1"/>
  <c r="BM104" i="28"/>
  <c r="BQ103" i="28"/>
  <c r="BP103" i="28"/>
  <c r="BM103" i="28"/>
  <c r="BQ102" i="28"/>
  <c r="BP102" i="28" s="1"/>
  <c r="BM102" i="28"/>
  <c r="BQ101" i="28"/>
  <c r="BP101" i="28" s="1"/>
  <c r="BM101" i="28"/>
  <c r="BQ100" i="28"/>
  <c r="BP100" i="28"/>
  <c r="BM100" i="28"/>
  <c r="C100" i="28" s="1"/>
  <c r="BQ99" i="28"/>
  <c r="BP99" i="28" s="1"/>
  <c r="BM99" i="28"/>
  <c r="BQ98" i="28"/>
  <c r="BP98" i="28" s="1"/>
  <c r="BM98" i="28"/>
  <c r="C98" i="28" s="1"/>
  <c r="BQ97" i="28"/>
  <c r="BP97" i="28" s="1"/>
  <c r="BM97" i="28"/>
  <c r="BQ96" i="28"/>
  <c r="BP96" i="28" s="1"/>
  <c r="BM96" i="28"/>
  <c r="BQ95" i="28"/>
  <c r="BP95" i="28" s="1"/>
  <c r="BM95" i="28"/>
  <c r="C95" i="28" s="1"/>
  <c r="BQ94" i="28"/>
  <c r="BP94" i="28"/>
  <c r="BM94" i="28"/>
  <c r="BQ93" i="28"/>
  <c r="BP93" i="28" s="1"/>
  <c r="BM93" i="28"/>
  <c r="BQ92" i="28"/>
  <c r="BP92" i="28" s="1"/>
  <c r="BM92" i="28"/>
  <c r="C92" i="28" s="1"/>
  <c r="BQ91" i="28"/>
  <c r="BP91" i="28"/>
  <c r="BM91" i="28"/>
  <c r="C91" i="28" s="1"/>
  <c r="BQ90" i="28"/>
  <c r="BP90" i="28" s="1"/>
  <c r="BM90" i="28"/>
  <c r="BQ89" i="28"/>
  <c r="BP89" i="28" s="1"/>
  <c r="BM89" i="28"/>
  <c r="BQ88" i="28"/>
  <c r="BP88" i="28"/>
  <c r="BM88" i="28"/>
  <c r="C88" i="28" s="1"/>
  <c r="BQ87" i="28"/>
  <c r="BP87" i="28" s="1"/>
  <c r="BM87" i="28"/>
  <c r="BQ86" i="28"/>
  <c r="BP86" i="28" s="1"/>
  <c r="BM86" i="28"/>
  <c r="BQ85" i="28"/>
  <c r="BP85" i="28"/>
  <c r="BM85" i="28"/>
  <c r="C85" i="28" s="1"/>
  <c r="BQ84" i="28"/>
  <c r="BP84" i="28" s="1"/>
  <c r="BM84" i="28"/>
  <c r="BQ83" i="28"/>
  <c r="BP83" i="28" s="1"/>
  <c r="BM83" i="28"/>
  <c r="BQ82" i="28"/>
  <c r="BP82" i="28" s="1"/>
  <c r="BM82" i="28"/>
  <c r="BQ81" i="28"/>
  <c r="BP81" i="28" s="1"/>
  <c r="BM81" i="28"/>
  <c r="BQ80" i="28"/>
  <c r="BP80" i="28" s="1"/>
  <c r="BM80" i="28"/>
  <c r="C80" i="28" s="1"/>
  <c r="BQ79" i="28"/>
  <c r="BP79" i="28"/>
  <c r="BM79" i="28"/>
  <c r="C79" i="28" s="1"/>
  <c r="BQ78" i="28"/>
  <c r="BP78" i="28" s="1"/>
  <c r="BM78" i="28"/>
  <c r="BQ77" i="28"/>
  <c r="BP77" i="28" s="1"/>
  <c r="BM77" i="28"/>
  <c r="C77" i="28" s="1"/>
  <c r="BQ76" i="28"/>
  <c r="BP76" i="28" s="1"/>
  <c r="BM76" i="28"/>
  <c r="BQ75" i="28"/>
  <c r="BP75" i="28" s="1"/>
  <c r="BM75" i="28"/>
  <c r="BQ74" i="28"/>
  <c r="BP74" i="28" s="1"/>
  <c r="BM74" i="28"/>
  <c r="C74" i="28" s="1"/>
  <c r="BQ73" i="28"/>
  <c r="BP73" i="28"/>
  <c r="BM73" i="28"/>
  <c r="BQ72" i="28"/>
  <c r="BP72" i="28" s="1"/>
  <c r="BM72" i="28"/>
  <c r="BQ71" i="28"/>
  <c r="BP71" i="28" s="1"/>
  <c r="BM71" i="28"/>
  <c r="C71" i="28" s="1"/>
  <c r="BQ70" i="28"/>
  <c r="BP70" i="28"/>
  <c r="BM70" i="28"/>
  <c r="C70" i="28" s="1"/>
  <c r="BQ69" i="28"/>
  <c r="BP69" i="28" s="1"/>
  <c r="BM69" i="28"/>
  <c r="BQ68" i="28"/>
  <c r="BP68" i="28" s="1"/>
  <c r="BM68" i="28"/>
  <c r="BQ67" i="28"/>
  <c r="BP67" i="28"/>
  <c r="BM67" i="28"/>
  <c r="C67" i="28" s="1"/>
  <c r="BO61" i="28"/>
  <c r="BZ128" i="28" s="1"/>
  <c r="BN61" i="28"/>
  <c r="BL61" i="28"/>
  <c r="BK61" i="28"/>
  <c r="BJ61" i="28"/>
  <c r="BI61" i="28"/>
  <c r="BH61" i="28"/>
  <c r="BG61" i="28"/>
  <c r="BF61" i="28"/>
  <c r="BE61" i="28"/>
  <c r="BD61" i="28"/>
  <c r="BC61" i="28"/>
  <c r="BB61" i="28"/>
  <c r="BA61" i="28"/>
  <c r="AZ61" i="28"/>
  <c r="AY61" i="28"/>
  <c r="AX61" i="28"/>
  <c r="AW61" i="28"/>
  <c r="AV61" i="28"/>
  <c r="AU61" i="28"/>
  <c r="AT61" i="28"/>
  <c r="AS61" i="28"/>
  <c r="AR61" i="28"/>
  <c r="AQ61" i="28"/>
  <c r="AP61" i="28"/>
  <c r="AO61" i="28"/>
  <c r="AN61" i="28"/>
  <c r="AM61" i="28"/>
  <c r="AL61" i="28"/>
  <c r="AK61" i="28"/>
  <c r="AJ61" i="28"/>
  <c r="AI61" i="28"/>
  <c r="AH61" i="28"/>
  <c r="AG61" i="28"/>
  <c r="AF61" i="28"/>
  <c r="AE61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J61" i="28"/>
  <c r="J121" i="28" s="1"/>
  <c r="BT124" i="28" s="1"/>
  <c r="I61" i="28"/>
  <c r="I121" i="28" s="1"/>
  <c r="BT125" i="28" s="1"/>
  <c r="H61" i="28"/>
  <c r="H121" i="28" s="1"/>
  <c r="G61" i="28"/>
  <c r="G121" i="28" s="1"/>
  <c r="BT127" i="28" s="1"/>
  <c r="F61" i="28"/>
  <c r="F121" i="28" s="1"/>
  <c r="E61" i="28"/>
  <c r="D61" i="28"/>
  <c r="B61" i="28"/>
  <c r="BM60" i="28"/>
  <c r="K60" i="28" s="1"/>
  <c r="C60" i="28" s="1"/>
  <c r="BM59" i="28"/>
  <c r="K59" i="28" s="1"/>
  <c r="C59" i="28" s="1"/>
  <c r="BM58" i="28"/>
  <c r="K58" i="28" s="1"/>
  <c r="C58" i="28" s="1"/>
  <c r="BM57" i="28"/>
  <c r="K57" i="28"/>
  <c r="C57" i="28" s="1"/>
  <c r="BM56" i="28"/>
  <c r="K56" i="28" s="1"/>
  <c r="C56" i="28" s="1"/>
  <c r="BM55" i="28"/>
  <c r="K55" i="28"/>
  <c r="C55" i="28" s="1"/>
  <c r="BM54" i="28"/>
  <c r="K54" i="28" s="1"/>
  <c r="C54" i="28" s="1"/>
  <c r="BM53" i="28"/>
  <c r="K53" i="28"/>
  <c r="C53" i="28" s="1"/>
  <c r="BM52" i="28"/>
  <c r="K52" i="28" s="1"/>
  <c r="C52" i="28" s="1"/>
  <c r="BM51" i="28"/>
  <c r="K51" i="28" s="1"/>
  <c r="C51" i="28" s="1"/>
  <c r="BM50" i="28"/>
  <c r="K50" i="28" s="1"/>
  <c r="C50" i="28" s="1"/>
  <c r="BM49" i="28"/>
  <c r="K49" i="28"/>
  <c r="C49" i="28" s="1"/>
  <c r="BM48" i="28"/>
  <c r="K48" i="28" s="1"/>
  <c r="C48" i="28" s="1"/>
  <c r="BM47" i="28"/>
  <c r="K47" i="28"/>
  <c r="C47" i="28" s="1"/>
  <c r="BM46" i="28"/>
  <c r="K46" i="28" s="1"/>
  <c r="C46" i="28" s="1"/>
  <c r="BM45" i="28"/>
  <c r="K45" i="28"/>
  <c r="C45" i="28" s="1"/>
  <c r="BM44" i="28"/>
  <c r="K44" i="28" s="1"/>
  <c r="C44" i="28" s="1"/>
  <c r="BM43" i="28"/>
  <c r="K43" i="28" s="1"/>
  <c r="C43" i="28" s="1"/>
  <c r="BM42" i="28"/>
  <c r="K42" i="28" s="1"/>
  <c r="C42" i="28" s="1"/>
  <c r="BM41" i="28"/>
  <c r="K41" i="28" s="1"/>
  <c r="C41" i="28" s="1"/>
  <c r="BM40" i="28"/>
  <c r="K40" i="28" s="1"/>
  <c r="C40" i="28" s="1"/>
  <c r="BM39" i="28"/>
  <c r="K39" i="28"/>
  <c r="C39" i="28" s="1"/>
  <c r="BM38" i="28"/>
  <c r="K38" i="28" s="1"/>
  <c r="C38" i="28" s="1"/>
  <c r="BM37" i="28"/>
  <c r="K37" i="28" s="1"/>
  <c r="C37" i="28" s="1"/>
  <c r="BM36" i="28"/>
  <c r="K36" i="28" s="1"/>
  <c r="C36" i="28" s="1"/>
  <c r="BM35" i="28"/>
  <c r="K35" i="28"/>
  <c r="C35" i="28" s="1"/>
  <c r="BM34" i="28"/>
  <c r="K34" i="28" s="1"/>
  <c r="C34" i="28" s="1"/>
  <c r="BM33" i="28"/>
  <c r="K33" i="28"/>
  <c r="C33" i="28" s="1"/>
  <c r="BM32" i="28"/>
  <c r="K32" i="28" s="1"/>
  <c r="C32" i="28" s="1"/>
  <c r="BM31" i="28"/>
  <c r="K31" i="28" s="1"/>
  <c r="C31" i="28" s="1"/>
  <c r="BM30" i="28"/>
  <c r="K30" i="28" s="1"/>
  <c r="C30" i="28" s="1"/>
  <c r="BM29" i="28"/>
  <c r="K29" i="28"/>
  <c r="C29" i="28" s="1"/>
  <c r="BM28" i="28"/>
  <c r="K28" i="28" s="1"/>
  <c r="C28" i="28" s="1"/>
  <c r="BM27" i="28"/>
  <c r="K27" i="28"/>
  <c r="C27" i="28" s="1"/>
  <c r="BM26" i="28"/>
  <c r="K26" i="28" s="1"/>
  <c r="C26" i="28" s="1"/>
  <c r="BM25" i="28"/>
  <c r="K25" i="28"/>
  <c r="C25" i="28" s="1"/>
  <c r="BM24" i="28"/>
  <c r="K24" i="28" s="1"/>
  <c r="C24" i="28" s="1"/>
  <c r="BM23" i="28"/>
  <c r="K23" i="28"/>
  <c r="C23" i="28" s="1"/>
  <c r="BM22" i="28"/>
  <c r="K22" i="28" s="1"/>
  <c r="C22" i="28" s="1"/>
  <c r="BM21" i="28"/>
  <c r="K21" i="28"/>
  <c r="C21" i="28" s="1"/>
  <c r="BM20" i="28"/>
  <c r="K20" i="28" s="1"/>
  <c r="C20" i="28" s="1"/>
  <c r="BM19" i="28"/>
  <c r="K19" i="28"/>
  <c r="C19" i="28" s="1"/>
  <c r="BM18" i="28"/>
  <c r="K18" i="28" s="1"/>
  <c r="C18" i="28" s="1"/>
  <c r="BM17" i="28"/>
  <c r="K17" i="28"/>
  <c r="C17" i="28" s="1"/>
  <c r="BM16" i="28"/>
  <c r="K16" i="28" s="1"/>
  <c r="C16" i="28" s="1"/>
  <c r="BM15" i="28"/>
  <c r="K15" i="28" s="1"/>
  <c r="C15" i="28" s="1"/>
  <c r="BM14" i="28"/>
  <c r="K14" i="28" s="1"/>
  <c r="C14" i="28" s="1"/>
  <c r="BM13" i="28"/>
  <c r="K13" i="28"/>
  <c r="C13" i="28" s="1"/>
  <c r="BM12" i="28"/>
  <c r="K12" i="28" s="1"/>
  <c r="C12" i="28" s="1"/>
  <c r="BM11" i="28"/>
  <c r="K11" i="28"/>
  <c r="C11" i="28" s="1"/>
  <c r="BM10" i="28"/>
  <c r="K10" i="28" s="1"/>
  <c r="C10" i="28" s="1"/>
  <c r="BM9" i="28"/>
  <c r="K9" i="28" s="1"/>
  <c r="C9" i="28" s="1"/>
  <c r="BM8" i="28"/>
  <c r="BN129" i="27"/>
  <c r="BM129" i="27"/>
  <c r="BN128" i="27"/>
  <c r="BM128" i="27"/>
  <c r="BN127" i="27"/>
  <c r="BM127" i="27"/>
  <c r="BN126" i="27"/>
  <c r="BM126" i="27"/>
  <c r="BN125" i="27"/>
  <c r="BM125" i="27"/>
  <c r="BN124" i="27"/>
  <c r="BM124" i="27"/>
  <c r="BN123" i="27"/>
  <c r="BM123" i="27"/>
  <c r="BN122" i="27"/>
  <c r="BM122" i="27"/>
  <c r="BM121" i="27"/>
  <c r="BT123" i="27" s="1"/>
  <c r="BX120" i="27"/>
  <c r="BZ126" i="27" s="1"/>
  <c r="BW120" i="27"/>
  <c r="BZ125" i="27" s="1"/>
  <c r="BV120" i="27"/>
  <c r="BZ124" i="27" s="1"/>
  <c r="BU120" i="27"/>
  <c r="BT120" i="27"/>
  <c r="BS120" i="27"/>
  <c r="BR120" i="27"/>
  <c r="BO120" i="27"/>
  <c r="BZ127" i="27" s="1"/>
  <c r="BN120" i="27"/>
  <c r="BL120" i="27"/>
  <c r="BK120" i="27"/>
  <c r="BJ120" i="27"/>
  <c r="BI120" i="27"/>
  <c r="BH120" i="27"/>
  <c r="BG120" i="27"/>
  <c r="BF120" i="27"/>
  <c r="BE120" i="27"/>
  <c r="BD120" i="27"/>
  <c r="BC120" i="27"/>
  <c r="BB120" i="27"/>
  <c r="BA120" i="27"/>
  <c r="AZ120" i="27"/>
  <c r="AY120" i="27"/>
  <c r="AX120" i="27"/>
  <c r="AW120" i="27"/>
  <c r="AV120" i="27"/>
  <c r="AU120" i="27"/>
  <c r="AT120" i="27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BQ119" i="27"/>
  <c r="BP119" i="27"/>
  <c r="BM119" i="27"/>
  <c r="C119" i="27" s="1"/>
  <c r="BQ118" i="27"/>
  <c r="BP118" i="27"/>
  <c r="BM118" i="27"/>
  <c r="C118" i="27" s="1"/>
  <c r="BQ117" i="27"/>
  <c r="BP117" i="27" s="1"/>
  <c r="C117" i="27" s="1"/>
  <c r="BM117" i="27"/>
  <c r="BQ116" i="27"/>
  <c r="BP116" i="27"/>
  <c r="BM116" i="27"/>
  <c r="C116" i="27" s="1"/>
  <c r="BQ115" i="27"/>
  <c r="BP115" i="27"/>
  <c r="BM115" i="27"/>
  <c r="C115" i="27"/>
  <c r="BQ114" i="27"/>
  <c r="BP114" i="27" s="1"/>
  <c r="BM114" i="27"/>
  <c r="BQ113" i="27"/>
  <c r="BP113" i="27"/>
  <c r="BM113" i="27"/>
  <c r="C113" i="27" s="1"/>
  <c r="BQ112" i="27"/>
  <c r="BP112" i="27" s="1"/>
  <c r="BM112" i="27"/>
  <c r="C112" i="27" s="1"/>
  <c r="BQ111" i="27"/>
  <c r="BP111" i="27" s="1"/>
  <c r="BM111" i="27"/>
  <c r="BQ110" i="27"/>
  <c r="BP110" i="27"/>
  <c r="BM110" i="27"/>
  <c r="C110" i="27" s="1"/>
  <c r="BQ109" i="27"/>
  <c r="BP109" i="27"/>
  <c r="BM109" i="27"/>
  <c r="C109" i="27"/>
  <c r="BQ108" i="27"/>
  <c r="BP108" i="27" s="1"/>
  <c r="BM108" i="27"/>
  <c r="BQ107" i="27"/>
  <c r="BP107" i="27"/>
  <c r="BM107" i="27"/>
  <c r="BQ106" i="27"/>
  <c r="BP106" i="27" s="1"/>
  <c r="BM106" i="27"/>
  <c r="BQ105" i="27"/>
  <c r="BP105" i="27" s="1"/>
  <c r="BM105" i="27"/>
  <c r="BQ104" i="27"/>
  <c r="BP104" i="27"/>
  <c r="BM104" i="27"/>
  <c r="C104" i="27" s="1"/>
  <c r="BQ103" i="27"/>
  <c r="BP103" i="27"/>
  <c r="BM103" i="27"/>
  <c r="C103" i="27"/>
  <c r="BQ102" i="27"/>
  <c r="BP102" i="27" s="1"/>
  <c r="BM102" i="27"/>
  <c r="BQ101" i="27"/>
  <c r="BP101" i="27"/>
  <c r="BM101" i="27"/>
  <c r="C101" i="27" s="1"/>
  <c r="BQ100" i="27"/>
  <c r="BP100" i="27"/>
  <c r="BM100" i="27"/>
  <c r="C100" i="27" s="1"/>
  <c r="BQ99" i="27"/>
  <c r="BP99" i="27" s="1"/>
  <c r="BM99" i="27"/>
  <c r="BQ98" i="27"/>
  <c r="BP98" i="27" s="1"/>
  <c r="BM98" i="27"/>
  <c r="BQ97" i="27"/>
  <c r="BP97" i="27"/>
  <c r="C97" i="27" s="1"/>
  <c r="BM97" i="27"/>
  <c r="BQ96" i="27"/>
  <c r="BP96" i="27" s="1"/>
  <c r="BM96" i="27"/>
  <c r="BQ95" i="27"/>
  <c r="BP95" i="27" s="1"/>
  <c r="BM95" i="27"/>
  <c r="BQ94" i="27"/>
  <c r="BP94" i="27"/>
  <c r="C94" i="27" s="1"/>
  <c r="BM94" i="27"/>
  <c r="BQ93" i="27"/>
  <c r="BP93" i="27" s="1"/>
  <c r="BM93" i="27"/>
  <c r="BQ92" i="27"/>
  <c r="BP92" i="27"/>
  <c r="BM92" i="27"/>
  <c r="C92" i="27" s="1"/>
  <c r="BQ91" i="27"/>
  <c r="BP91" i="27" s="1"/>
  <c r="C91" i="27" s="1"/>
  <c r="BM91" i="27"/>
  <c r="BQ90" i="27"/>
  <c r="BP90" i="27" s="1"/>
  <c r="BM90" i="27"/>
  <c r="BQ89" i="27"/>
  <c r="BP89" i="27"/>
  <c r="BM89" i="27"/>
  <c r="C89" i="27" s="1"/>
  <c r="BQ88" i="27"/>
  <c r="BP88" i="27" s="1"/>
  <c r="C88" i="27" s="1"/>
  <c r="BM88" i="27"/>
  <c r="BQ87" i="27"/>
  <c r="BP87" i="27" s="1"/>
  <c r="BM87" i="27"/>
  <c r="BQ86" i="27"/>
  <c r="BP86" i="27"/>
  <c r="BM86" i="27"/>
  <c r="C86" i="27" s="1"/>
  <c r="BQ85" i="27"/>
  <c r="BP85" i="27"/>
  <c r="BM85" i="27"/>
  <c r="C85" i="27" s="1"/>
  <c r="BQ84" i="27"/>
  <c r="BP84" i="27" s="1"/>
  <c r="BM84" i="27"/>
  <c r="BQ83" i="27"/>
  <c r="BP83" i="27"/>
  <c r="BM83" i="27"/>
  <c r="C83" i="27" s="1"/>
  <c r="BQ82" i="27"/>
  <c r="BP82" i="27"/>
  <c r="BM82" i="27"/>
  <c r="C82" i="27"/>
  <c r="BQ81" i="27"/>
  <c r="BP81" i="27" s="1"/>
  <c r="BM81" i="27"/>
  <c r="BQ80" i="27"/>
  <c r="BP80" i="27" s="1"/>
  <c r="BM80" i="27"/>
  <c r="BQ79" i="27"/>
  <c r="BP79" i="27" s="1"/>
  <c r="BM79" i="27"/>
  <c r="BQ78" i="27"/>
  <c r="BP78" i="27" s="1"/>
  <c r="BM78" i="27"/>
  <c r="BQ77" i="27"/>
  <c r="BP77" i="27"/>
  <c r="BM77" i="27"/>
  <c r="C77" i="27" s="1"/>
  <c r="BQ76" i="27"/>
  <c r="BP76" i="27" s="1"/>
  <c r="C76" i="27" s="1"/>
  <c r="BM76" i="27"/>
  <c r="BQ75" i="27"/>
  <c r="BP75" i="27" s="1"/>
  <c r="C75" i="27" s="1"/>
  <c r="BM75" i="27"/>
  <c r="BQ74" i="27"/>
  <c r="BP74" i="27"/>
  <c r="BM74" i="27"/>
  <c r="BQ73" i="27"/>
  <c r="BP73" i="27"/>
  <c r="BM73" i="27"/>
  <c r="C73" i="27"/>
  <c r="BQ72" i="27"/>
  <c r="BP72" i="27" s="1"/>
  <c r="BM72" i="27"/>
  <c r="BQ71" i="27"/>
  <c r="BP71" i="27"/>
  <c r="BM71" i="27"/>
  <c r="BQ70" i="27"/>
  <c r="BP70" i="27"/>
  <c r="BM70" i="27"/>
  <c r="C70" i="27" s="1"/>
  <c r="BQ69" i="27"/>
  <c r="BP69" i="27" s="1"/>
  <c r="BM69" i="27"/>
  <c r="BQ68" i="27"/>
  <c r="BP68" i="27"/>
  <c r="BM68" i="27"/>
  <c r="BQ67" i="27"/>
  <c r="BP67" i="27"/>
  <c r="BM67" i="27"/>
  <c r="C67" i="27"/>
  <c r="BO61" i="27"/>
  <c r="BZ128" i="27" s="1"/>
  <c r="BN61" i="27"/>
  <c r="BL61" i="27"/>
  <c r="BK61" i="27"/>
  <c r="BJ61" i="27"/>
  <c r="BI61" i="27"/>
  <c r="BH61" i="27"/>
  <c r="BG61" i="27"/>
  <c r="BF61" i="27"/>
  <c r="BE61" i="27"/>
  <c r="BD61" i="27"/>
  <c r="BC61" i="27"/>
  <c r="BB61" i="27"/>
  <c r="BA61" i="27"/>
  <c r="AZ61" i="27"/>
  <c r="AY61" i="27"/>
  <c r="AX61" i="27"/>
  <c r="AW61" i="27"/>
  <c r="AV61" i="27"/>
  <c r="AU61" i="27"/>
  <c r="AT61" i="27"/>
  <c r="AS61" i="27"/>
  <c r="AR61" i="27"/>
  <c r="AQ61" i="27"/>
  <c r="AP61" i="27"/>
  <c r="AO61" i="27"/>
  <c r="AN61" i="27"/>
  <c r="AM61" i="27"/>
  <c r="AL61" i="27"/>
  <c r="AK61" i="27"/>
  <c r="AJ61" i="27"/>
  <c r="AI61" i="27"/>
  <c r="AH61" i="27"/>
  <c r="AG61" i="27"/>
  <c r="AF61" i="27"/>
  <c r="AE61" i="27"/>
  <c r="AD61" i="27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J61" i="27"/>
  <c r="J121" i="27" s="1"/>
  <c r="BT124" i="27" s="1"/>
  <c r="I61" i="27"/>
  <c r="I121" i="27" s="1"/>
  <c r="BT125" i="27" s="1"/>
  <c r="H61" i="27"/>
  <c r="H121" i="27" s="1"/>
  <c r="G61" i="27"/>
  <c r="G121" i="27" s="1"/>
  <c r="BT127" i="27" s="1"/>
  <c r="F61" i="27"/>
  <c r="F121" i="27" s="1"/>
  <c r="E61" i="27"/>
  <c r="D61" i="27"/>
  <c r="B61" i="27"/>
  <c r="BM60" i="27"/>
  <c r="K60" i="27" s="1"/>
  <c r="C60" i="27" s="1"/>
  <c r="BM59" i="27"/>
  <c r="K59" i="27"/>
  <c r="C59" i="27"/>
  <c r="BM58" i="27"/>
  <c r="K58" i="27" s="1"/>
  <c r="C58" i="27" s="1"/>
  <c r="BM57" i="27"/>
  <c r="K57" i="27"/>
  <c r="C57" i="27" s="1"/>
  <c r="BM56" i="27"/>
  <c r="K56" i="27" s="1"/>
  <c r="C56" i="27" s="1"/>
  <c r="BM55" i="27"/>
  <c r="K55" i="27" s="1"/>
  <c r="C55" i="27" s="1"/>
  <c r="BM54" i="27"/>
  <c r="K54" i="27" s="1"/>
  <c r="C54" i="27" s="1"/>
  <c r="BM53" i="27"/>
  <c r="K53" i="27"/>
  <c r="C53" i="27" s="1"/>
  <c r="BM52" i="27"/>
  <c r="K52" i="27" s="1"/>
  <c r="C52" i="27" s="1"/>
  <c r="BM51" i="27"/>
  <c r="K51" i="27"/>
  <c r="C51" i="27"/>
  <c r="BM50" i="27"/>
  <c r="K50" i="27" s="1"/>
  <c r="C50" i="27" s="1"/>
  <c r="BM49" i="27"/>
  <c r="K49" i="27"/>
  <c r="C49" i="27" s="1"/>
  <c r="BM48" i="27"/>
  <c r="K48" i="27" s="1"/>
  <c r="C48" i="27" s="1"/>
  <c r="BM47" i="27"/>
  <c r="K47" i="27" s="1"/>
  <c r="C47" i="27" s="1"/>
  <c r="BM46" i="27"/>
  <c r="K46" i="27" s="1"/>
  <c r="C46" i="27" s="1"/>
  <c r="BM45" i="27"/>
  <c r="K45" i="27" s="1"/>
  <c r="C45" i="27" s="1"/>
  <c r="BM44" i="27"/>
  <c r="K44" i="27" s="1"/>
  <c r="C44" i="27" s="1"/>
  <c r="BM43" i="27"/>
  <c r="K43" i="27" s="1"/>
  <c r="C43" i="27" s="1"/>
  <c r="BM42" i="27"/>
  <c r="K42" i="27" s="1"/>
  <c r="C42" i="27" s="1"/>
  <c r="BM41" i="27"/>
  <c r="K41" i="27"/>
  <c r="C41" i="27" s="1"/>
  <c r="BM40" i="27"/>
  <c r="K40" i="27" s="1"/>
  <c r="C40" i="27" s="1"/>
  <c r="BM39" i="27"/>
  <c r="K39" i="27" s="1"/>
  <c r="C39" i="27" s="1"/>
  <c r="BM38" i="27"/>
  <c r="K38" i="27" s="1"/>
  <c r="C38" i="27" s="1"/>
  <c r="BM37" i="27"/>
  <c r="K37" i="27"/>
  <c r="C37" i="27"/>
  <c r="BM36" i="27"/>
  <c r="K36" i="27" s="1"/>
  <c r="C36" i="27" s="1"/>
  <c r="BM35" i="27"/>
  <c r="K35" i="27"/>
  <c r="C35" i="27"/>
  <c r="BM34" i="27"/>
  <c r="K34" i="27" s="1"/>
  <c r="C34" i="27" s="1"/>
  <c r="BM33" i="27"/>
  <c r="K33" i="27"/>
  <c r="C33" i="27" s="1"/>
  <c r="BM32" i="27"/>
  <c r="K32" i="27" s="1"/>
  <c r="C32" i="27" s="1"/>
  <c r="BM31" i="27"/>
  <c r="K31" i="27" s="1"/>
  <c r="C31" i="27" s="1"/>
  <c r="BM30" i="27"/>
  <c r="K30" i="27" s="1"/>
  <c r="C30" i="27" s="1"/>
  <c r="BM29" i="27"/>
  <c r="K29" i="27"/>
  <c r="C29" i="27"/>
  <c r="BM28" i="27"/>
  <c r="K28" i="27" s="1"/>
  <c r="C28" i="27" s="1"/>
  <c r="BM27" i="27"/>
  <c r="K27" i="27"/>
  <c r="C27" i="27"/>
  <c r="BM26" i="27"/>
  <c r="K26" i="27" s="1"/>
  <c r="C26" i="27" s="1"/>
  <c r="BM25" i="27"/>
  <c r="K25" i="27"/>
  <c r="C25" i="27" s="1"/>
  <c r="BM24" i="27"/>
  <c r="K24" i="27" s="1"/>
  <c r="C24" i="27" s="1"/>
  <c r="BM23" i="27"/>
  <c r="K23" i="27" s="1"/>
  <c r="C23" i="27" s="1"/>
  <c r="BM22" i="27"/>
  <c r="K22" i="27" s="1"/>
  <c r="C22" i="27" s="1"/>
  <c r="BM21" i="27"/>
  <c r="K21" i="27"/>
  <c r="C21" i="27"/>
  <c r="BM20" i="27"/>
  <c r="K20" i="27" s="1"/>
  <c r="C20" i="27" s="1"/>
  <c r="BM19" i="27"/>
  <c r="K19" i="27"/>
  <c r="C19" i="27" s="1"/>
  <c r="BM18" i="27"/>
  <c r="K18" i="27" s="1"/>
  <c r="C18" i="27" s="1"/>
  <c r="BM17" i="27"/>
  <c r="K17" i="27"/>
  <c r="C17" i="27" s="1"/>
  <c r="BM16" i="27"/>
  <c r="K16" i="27" s="1"/>
  <c r="C16" i="27" s="1"/>
  <c r="BM15" i="27"/>
  <c r="K15" i="27" s="1"/>
  <c r="C15" i="27" s="1"/>
  <c r="BM14" i="27"/>
  <c r="K14" i="27" s="1"/>
  <c r="C14" i="27" s="1"/>
  <c r="BM13" i="27"/>
  <c r="K13" i="27" s="1"/>
  <c r="C13" i="27" s="1"/>
  <c r="BM12" i="27"/>
  <c r="K12" i="27" s="1"/>
  <c r="C12" i="27" s="1"/>
  <c r="BM11" i="27"/>
  <c r="K11" i="27"/>
  <c r="C11" i="27"/>
  <c r="BM10" i="27"/>
  <c r="K10" i="27" s="1"/>
  <c r="C10" i="27" s="1"/>
  <c r="BM9" i="27"/>
  <c r="K9" i="27" s="1"/>
  <c r="C9" i="27" s="1"/>
  <c r="BM8" i="27"/>
  <c r="C76" i="28" l="1"/>
  <c r="C97" i="28"/>
  <c r="C118" i="28"/>
  <c r="C71" i="27"/>
  <c r="C90" i="27"/>
  <c r="C68" i="27"/>
  <c r="C79" i="27"/>
  <c r="C73" i="28"/>
  <c r="C94" i="28"/>
  <c r="C115" i="28"/>
  <c r="C98" i="27"/>
  <c r="C96" i="28"/>
  <c r="C106" i="27"/>
  <c r="C117" i="28"/>
  <c r="C102" i="27"/>
  <c r="C90" i="28"/>
  <c r="C111" i="28"/>
  <c r="C93" i="27"/>
  <c r="C72" i="27"/>
  <c r="C78" i="27"/>
  <c r="C84" i="27"/>
  <c r="BT126" i="27"/>
  <c r="C74" i="27"/>
  <c r="C111" i="27"/>
  <c r="C108" i="28"/>
  <c r="C84" i="28"/>
  <c r="C99" i="27"/>
  <c r="C105" i="27"/>
  <c r="C87" i="28"/>
  <c r="BM61" i="28"/>
  <c r="BQ120" i="28"/>
  <c r="C81" i="28"/>
  <c r="C109" i="28"/>
  <c r="C81" i="27"/>
  <c r="C108" i="27"/>
  <c r="C114" i="27"/>
  <c r="C78" i="28"/>
  <c r="BM120" i="27"/>
  <c r="C72" i="28"/>
  <c r="BQ120" i="27"/>
  <c r="C93" i="28"/>
  <c r="C114" i="28"/>
  <c r="C95" i="27"/>
  <c r="BM61" i="27"/>
  <c r="C69" i="27"/>
  <c r="C80" i="27"/>
  <c r="C82" i="28"/>
  <c r="C102" i="28"/>
  <c r="C116" i="28"/>
  <c r="C69" i="28"/>
  <c r="C87" i="27"/>
  <c r="C105" i="28"/>
  <c r="C99" i="28"/>
  <c r="C96" i="27"/>
  <c r="C107" i="27"/>
  <c r="C75" i="28"/>
  <c r="C89" i="28"/>
  <c r="C103" i="28"/>
  <c r="C68" i="28"/>
  <c r="C86" i="28"/>
  <c r="C104" i="28"/>
  <c r="BN121" i="28"/>
  <c r="BP120" i="28"/>
  <c r="BZ123" i="28" s="1"/>
  <c r="BZ129" i="28" s="1"/>
  <c r="BT126" i="28"/>
  <c r="BT129" i="28" s="1"/>
  <c r="C83" i="28"/>
  <c r="C101" i="28"/>
  <c r="C119" i="28"/>
  <c r="K8" i="28"/>
  <c r="BM120" i="28"/>
  <c r="BN121" i="27"/>
  <c r="BT129" i="27"/>
  <c r="BP120" i="27"/>
  <c r="BZ123" i="27" s="1"/>
  <c r="BZ129" i="27" s="1"/>
  <c r="K8" i="27"/>
  <c r="C120" i="27" l="1"/>
  <c r="C120" i="28"/>
  <c r="K61" i="28"/>
  <c r="C8" i="28"/>
  <c r="C61" i="28" s="1"/>
  <c r="K61" i="27"/>
  <c r="C8" i="27"/>
  <c r="C61" i="27" s="1"/>
  <c r="F43" i="6" l="1"/>
  <c r="F16" i="6"/>
  <c r="F10" i="6"/>
  <c r="F7" i="6"/>
  <c r="F55" i="4"/>
  <c r="F54" i="7" s="1"/>
  <c r="F43" i="4"/>
  <c r="F57" i="4" l="1"/>
  <c r="F56" i="7"/>
  <c r="F44" i="4"/>
  <c r="F44" i="8"/>
  <c r="F44" i="7"/>
  <c r="F42" i="8"/>
  <c r="F42" i="7"/>
  <c r="F47" i="7"/>
  <c r="F47" i="8"/>
  <c r="F44" i="6"/>
  <c r="F51" i="6" s="1"/>
  <c r="F31" i="6"/>
  <c r="F33" i="6" s="1"/>
  <c r="F43" i="8" l="1"/>
  <c r="F43" i="7"/>
  <c r="F35" i="4"/>
  <c r="F16" i="4"/>
  <c r="F10" i="4"/>
  <c r="F7" i="4"/>
  <c r="F9" i="7" l="1"/>
  <c r="F9" i="8"/>
  <c r="F6" i="7"/>
  <c r="F6" i="8"/>
  <c r="F15" i="7"/>
  <c r="F15" i="8"/>
  <c r="F34" i="8"/>
  <c r="F34" i="7"/>
  <c r="F51" i="4"/>
  <c r="F31" i="4"/>
  <c r="E7" i="7"/>
  <c r="E8" i="7"/>
  <c r="E10" i="7"/>
  <c r="E11" i="7"/>
  <c r="E12" i="7"/>
  <c r="E13" i="7"/>
  <c r="E14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1" i="7"/>
  <c r="E35" i="7"/>
  <c r="E36" i="7"/>
  <c r="E37" i="7"/>
  <c r="E38" i="7"/>
  <c r="E40" i="7"/>
  <c r="E41" i="7"/>
  <c r="E45" i="7"/>
  <c r="E46" i="7"/>
  <c r="E48" i="7"/>
  <c r="E49" i="7"/>
  <c r="E52" i="7"/>
  <c r="E53" i="7"/>
  <c r="E55" i="7"/>
  <c r="E7" i="8"/>
  <c r="E8" i="8"/>
  <c r="E10" i="8"/>
  <c r="E11" i="8"/>
  <c r="E12" i="8"/>
  <c r="E13" i="8"/>
  <c r="E14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1" i="8"/>
  <c r="E35" i="8"/>
  <c r="E36" i="8"/>
  <c r="E37" i="8"/>
  <c r="E38" i="8"/>
  <c r="E40" i="8"/>
  <c r="E41" i="8"/>
  <c r="E45" i="8"/>
  <c r="E46" i="8"/>
  <c r="E48" i="8"/>
  <c r="E49" i="8"/>
  <c r="F50" i="8" l="1"/>
  <c r="F50" i="7"/>
  <c r="F33" i="4"/>
  <c r="F30" i="7"/>
  <c r="F30" i="8"/>
  <c r="F32" i="8" l="1"/>
  <c r="F32" i="7"/>
  <c r="BM128" i="11"/>
  <c r="B57" i="4" l="1"/>
  <c r="C57" i="4"/>
  <c r="B50" i="17"/>
  <c r="B49" i="17"/>
  <c r="B48" i="17"/>
  <c r="B47" i="17"/>
  <c r="B46" i="17"/>
  <c r="B45" i="17"/>
  <c r="B42" i="17"/>
  <c r="B41" i="17"/>
  <c r="B40" i="17"/>
  <c r="B39" i="17"/>
  <c r="B38" i="17"/>
  <c r="B37" i="17"/>
  <c r="B36" i="17"/>
  <c r="B35" i="4"/>
  <c r="B35" i="17" l="1"/>
  <c r="B43" i="4" l="1"/>
  <c r="B44" i="4"/>
  <c r="B44" i="17" l="1"/>
  <c r="B44" i="6"/>
  <c r="B51" i="4"/>
  <c r="B43" i="17"/>
  <c r="B43" i="6"/>
  <c r="B51" i="6"/>
  <c r="B51" i="17"/>
  <c r="BN128" i="22" l="1"/>
  <c r="BM128" i="22"/>
  <c r="BN127" i="22"/>
  <c r="BM127" i="22"/>
  <c r="BN126" i="22"/>
  <c r="BM126" i="22"/>
  <c r="BZ125" i="22"/>
  <c r="BN125" i="22"/>
  <c r="BM125" i="22"/>
  <c r="BZ124" i="22"/>
  <c r="BN124" i="22"/>
  <c r="BM124" i="22"/>
  <c r="BN123" i="22"/>
  <c r="BM123" i="22"/>
  <c r="BN122" i="22"/>
  <c r="BM122" i="22"/>
  <c r="BM121" i="22"/>
  <c r="BT123" i="22" s="1"/>
  <c r="BX120" i="22"/>
  <c r="BZ126" i="22" s="1"/>
  <c r="BW120" i="22"/>
  <c r="BV120" i="22"/>
  <c r="BU120" i="22"/>
  <c r="BT120" i="22"/>
  <c r="BS120" i="22"/>
  <c r="BR120" i="22"/>
  <c r="BO120" i="22"/>
  <c r="BZ127" i="22" s="1"/>
  <c r="BN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BQ119" i="22"/>
  <c r="BP119" i="22"/>
  <c r="BM119" i="22"/>
  <c r="C119" i="22" s="1"/>
  <c r="BQ118" i="22"/>
  <c r="BP118" i="22" s="1"/>
  <c r="BM118" i="22"/>
  <c r="BQ117" i="22"/>
  <c r="BP117" i="22" s="1"/>
  <c r="BM117" i="22"/>
  <c r="BQ116" i="22"/>
  <c r="BP116" i="22" s="1"/>
  <c r="BM116" i="22"/>
  <c r="BQ115" i="22"/>
  <c r="BP115" i="22" s="1"/>
  <c r="BM115" i="22"/>
  <c r="BQ114" i="22"/>
  <c r="BP114" i="22"/>
  <c r="BM114" i="22"/>
  <c r="C114" i="22" s="1"/>
  <c r="BQ113" i="22"/>
  <c r="BP113" i="22" s="1"/>
  <c r="BM113" i="22"/>
  <c r="BQ112" i="22"/>
  <c r="BP112" i="22"/>
  <c r="BM112" i="22"/>
  <c r="C112" i="22" s="1"/>
  <c r="BQ111" i="22"/>
  <c r="BP111" i="22" s="1"/>
  <c r="BM111" i="22"/>
  <c r="BQ110" i="22"/>
  <c r="BP110" i="22" s="1"/>
  <c r="BM110" i="22"/>
  <c r="BQ109" i="22"/>
  <c r="BP109" i="22"/>
  <c r="BM109" i="22"/>
  <c r="BQ108" i="22"/>
  <c r="BP108" i="22"/>
  <c r="BM108" i="22"/>
  <c r="BQ107" i="22"/>
  <c r="BP107" i="22"/>
  <c r="BM107" i="22"/>
  <c r="C107" i="22" s="1"/>
  <c r="BQ106" i="22"/>
  <c r="BP106" i="22"/>
  <c r="BM106" i="22"/>
  <c r="BQ105" i="22"/>
  <c r="BP105" i="22"/>
  <c r="BM105" i="22"/>
  <c r="BQ104" i="22"/>
  <c r="BP104" i="22" s="1"/>
  <c r="BM104" i="22"/>
  <c r="BQ103" i="22"/>
  <c r="BP103" i="22"/>
  <c r="BM103" i="22"/>
  <c r="C103" i="22" s="1"/>
  <c r="BQ102" i="22"/>
  <c r="BP102" i="22" s="1"/>
  <c r="BM102" i="22"/>
  <c r="BQ101" i="22"/>
  <c r="BP101" i="22"/>
  <c r="BM101" i="22"/>
  <c r="C101" i="22" s="1"/>
  <c r="BQ100" i="22"/>
  <c r="BP100" i="22" s="1"/>
  <c r="BM100" i="22"/>
  <c r="BQ99" i="22"/>
  <c r="BP99" i="22"/>
  <c r="BM99" i="22"/>
  <c r="BQ98" i="22"/>
  <c r="BP98" i="22" s="1"/>
  <c r="BM98" i="22"/>
  <c r="BQ97" i="22"/>
  <c r="BP97" i="22" s="1"/>
  <c r="BM97" i="22"/>
  <c r="BQ96" i="22"/>
  <c r="BP96" i="22" s="1"/>
  <c r="BM96" i="22"/>
  <c r="BQ95" i="22"/>
  <c r="BP95" i="22"/>
  <c r="BM95" i="22"/>
  <c r="BQ94" i="22"/>
  <c r="BP94" i="22" s="1"/>
  <c r="BM94" i="22"/>
  <c r="BQ93" i="22"/>
  <c r="BP93" i="22" s="1"/>
  <c r="BM93" i="22"/>
  <c r="BQ92" i="22"/>
  <c r="BP92" i="22"/>
  <c r="BM92" i="22"/>
  <c r="BQ91" i="22"/>
  <c r="BP91" i="22"/>
  <c r="BM91" i="22"/>
  <c r="BQ90" i="22"/>
  <c r="BP90" i="22"/>
  <c r="BM90" i="22"/>
  <c r="C90" i="22" s="1"/>
  <c r="BQ89" i="22"/>
  <c r="BP89" i="22"/>
  <c r="BM89" i="22"/>
  <c r="BQ88" i="22"/>
  <c r="BP88" i="22"/>
  <c r="BM88" i="22"/>
  <c r="BQ87" i="22"/>
  <c r="BP87" i="22" s="1"/>
  <c r="BM87" i="22"/>
  <c r="BQ86" i="22"/>
  <c r="BP86" i="22" s="1"/>
  <c r="BM86" i="22"/>
  <c r="BQ85" i="22"/>
  <c r="BP85" i="22" s="1"/>
  <c r="BM85" i="22"/>
  <c r="BQ84" i="22"/>
  <c r="BP84" i="22" s="1"/>
  <c r="BM84" i="22"/>
  <c r="BQ83" i="22"/>
  <c r="BP83" i="22"/>
  <c r="BM83" i="22"/>
  <c r="BQ82" i="22"/>
  <c r="BP82" i="22"/>
  <c r="BM82" i="22"/>
  <c r="BQ81" i="22"/>
  <c r="BP81" i="22" s="1"/>
  <c r="BM81" i="22"/>
  <c r="BQ80" i="22"/>
  <c r="BP80" i="22" s="1"/>
  <c r="BM80" i="22"/>
  <c r="BQ79" i="22"/>
  <c r="BP79" i="22" s="1"/>
  <c r="BM79" i="22"/>
  <c r="BQ78" i="22"/>
  <c r="BP78" i="22"/>
  <c r="BM78" i="22"/>
  <c r="C78" i="22" s="1"/>
  <c r="BQ77" i="22"/>
  <c r="BP77" i="22" s="1"/>
  <c r="BM77" i="22"/>
  <c r="BQ76" i="22"/>
  <c r="BP76" i="22" s="1"/>
  <c r="BM76" i="22"/>
  <c r="BQ75" i="22"/>
  <c r="BP75" i="22"/>
  <c r="BM75" i="22"/>
  <c r="BQ74" i="22"/>
  <c r="BP74" i="22"/>
  <c r="BM74" i="22"/>
  <c r="BQ73" i="22"/>
  <c r="BP73" i="22"/>
  <c r="BM73" i="22"/>
  <c r="C73" i="22" s="1"/>
  <c r="BQ72" i="22"/>
  <c r="BP72" i="22"/>
  <c r="BM72" i="22"/>
  <c r="BQ71" i="22"/>
  <c r="BP71" i="22"/>
  <c r="BM71" i="22"/>
  <c r="BQ70" i="22"/>
  <c r="BP70" i="22" s="1"/>
  <c r="BM70" i="22"/>
  <c r="BQ69" i="22"/>
  <c r="BP69" i="22" s="1"/>
  <c r="BM69" i="22"/>
  <c r="BQ68" i="22"/>
  <c r="BP68" i="22" s="1"/>
  <c r="BM68" i="22"/>
  <c r="BQ67" i="22"/>
  <c r="BP67" i="22"/>
  <c r="BM67" i="22"/>
  <c r="C67" i="22" s="1"/>
  <c r="BO61" i="22"/>
  <c r="BZ128" i="22" s="1"/>
  <c r="BN61" i="22"/>
  <c r="BL61" i="22"/>
  <c r="BK61" i="22"/>
  <c r="BJ61" i="22"/>
  <c r="BI61" i="22"/>
  <c r="BH61" i="22"/>
  <c r="BG61" i="22"/>
  <c r="BF61" i="22"/>
  <c r="BE61" i="22"/>
  <c r="BD61" i="22"/>
  <c r="BC61" i="22"/>
  <c r="BB61" i="22"/>
  <c r="BA61" i="22"/>
  <c r="AZ61" i="22"/>
  <c r="AY61" i="22"/>
  <c r="AX61" i="22"/>
  <c r="AW61" i="22"/>
  <c r="AV61" i="22"/>
  <c r="AU61" i="22"/>
  <c r="AT61" i="22"/>
  <c r="AS61" i="22"/>
  <c r="AR61" i="22"/>
  <c r="AQ61" i="22"/>
  <c r="AP61" i="22"/>
  <c r="AO61" i="22"/>
  <c r="AN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J61" i="22"/>
  <c r="J121" i="22" s="1"/>
  <c r="BT124" i="22" s="1"/>
  <c r="I61" i="22"/>
  <c r="I121" i="22" s="1"/>
  <c r="BT125" i="22" s="1"/>
  <c r="H61" i="22"/>
  <c r="H121" i="22" s="1"/>
  <c r="G61" i="22"/>
  <c r="G121" i="22" s="1"/>
  <c r="BT127" i="22" s="1"/>
  <c r="F61" i="22"/>
  <c r="F121" i="22" s="1"/>
  <c r="E61" i="22"/>
  <c r="D61" i="22"/>
  <c r="B61" i="22"/>
  <c r="BM60" i="22"/>
  <c r="K60" i="22" s="1"/>
  <c r="C60" i="22" s="1"/>
  <c r="BM59" i="22"/>
  <c r="K59" i="22" s="1"/>
  <c r="C59" i="22" s="1"/>
  <c r="BM58" i="22"/>
  <c r="K58" i="22"/>
  <c r="C58" i="22" s="1"/>
  <c r="BM57" i="22"/>
  <c r="K57" i="22" s="1"/>
  <c r="C57" i="22" s="1"/>
  <c r="BM56" i="22"/>
  <c r="K56" i="22" s="1"/>
  <c r="C56" i="22" s="1"/>
  <c r="BM55" i="22"/>
  <c r="K55" i="22" s="1"/>
  <c r="C55" i="22" s="1"/>
  <c r="BM54" i="22"/>
  <c r="K54" i="22"/>
  <c r="C54" i="22" s="1"/>
  <c r="BM53" i="22"/>
  <c r="K53" i="22" s="1"/>
  <c r="C53" i="22" s="1"/>
  <c r="BM52" i="22"/>
  <c r="K52" i="22" s="1"/>
  <c r="C52" i="22" s="1"/>
  <c r="BM51" i="22"/>
  <c r="K51" i="22" s="1"/>
  <c r="C51" i="22" s="1"/>
  <c r="BM50" i="22"/>
  <c r="K50" i="22" s="1"/>
  <c r="C50" i="22" s="1"/>
  <c r="BM49" i="22"/>
  <c r="K49" i="22"/>
  <c r="C49" i="22"/>
  <c r="BM48" i="22"/>
  <c r="K48" i="22" s="1"/>
  <c r="C48" i="22" s="1"/>
  <c r="BM47" i="22"/>
  <c r="K47" i="22" s="1"/>
  <c r="C47" i="22" s="1"/>
  <c r="BM46" i="22"/>
  <c r="K46" i="22"/>
  <c r="C46" i="22" s="1"/>
  <c r="BM45" i="22"/>
  <c r="K45" i="22" s="1"/>
  <c r="C45" i="22" s="1"/>
  <c r="BM44" i="22"/>
  <c r="K44" i="22"/>
  <c r="C44" i="22"/>
  <c r="BM43" i="22"/>
  <c r="K43" i="22" s="1"/>
  <c r="C43" i="22" s="1"/>
  <c r="BM42" i="22"/>
  <c r="K42" i="22"/>
  <c r="C42" i="22" s="1"/>
  <c r="BM41" i="22"/>
  <c r="K41" i="22" s="1"/>
  <c r="C41" i="22" s="1"/>
  <c r="BM40" i="22"/>
  <c r="K40" i="22"/>
  <c r="C40" i="22"/>
  <c r="BM39" i="22"/>
  <c r="K39" i="22" s="1"/>
  <c r="C39" i="22" s="1"/>
  <c r="BM38" i="22"/>
  <c r="K38" i="22" s="1"/>
  <c r="C38" i="22" s="1"/>
  <c r="BM37" i="22"/>
  <c r="K37" i="22"/>
  <c r="C37" i="22"/>
  <c r="BM36" i="22"/>
  <c r="K36" i="22" s="1"/>
  <c r="C36" i="22" s="1"/>
  <c r="BM35" i="22"/>
  <c r="K35" i="22" s="1"/>
  <c r="C35" i="22" s="1"/>
  <c r="BM34" i="22"/>
  <c r="K34" i="22" s="1"/>
  <c r="C34" i="22" s="1"/>
  <c r="BM33" i="22"/>
  <c r="K33" i="22"/>
  <c r="C33" i="22"/>
  <c r="BM32" i="22"/>
  <c r="K32" i="22"/>
  <c r="C32" i="22"/>
  <c r="BM31" i="22"/>
  <c r="K31" i="22" s="1"/>
  <c r="C31" i="22" s="1"/>
  <c r="BM30" i="22"/>
  <c r="K30" i="22"/>
  <c r="C30" i="22" s="1"/>
  <c r="BM29" i="22"/>
  <c r="K29" i="22"/>
  <c r="C29" i="22"/>
  <c r="BM28" i="22"/>
  <c r="K28" i="22"/>
  <c r="C28" i="22"/>
  <c r="BM27" i="22"/>
  <c r="K27" i="22" s="1"/>
  <c r="C27" i="22" s="1"/>
  <c r="BM26" i="22"/>
  <c r="K26" i="22"/>
  <c r="C26" i="22" s="1"/>
  <c r="BM25" i="22"/>
  <c r="K25" i="22" s="1"/>
  <c r="C25" i="22" s="1"/>
  <c r="BM24" i="22"/>
  <c r="K24" i="22" s="1"/>
  <c r="C24" i="22" s="1"/>
  <c r="BM23" i="22"/>
  <c r="K23" i="22" s="1"/>
  <c r="C23" i="22" s="1"/>
  <c r="BM22" i="22"/>
  <c r="K22" i="22"/>
  <c r="C22" i="22" s="1"/>
  <c r="BM21" i="22"/>
  <c r="K21" i="22"/>
  <c r="C21" i="22"/>
  <c r="BM20" i="22"/>
  <c r="K20" i="22" s="1"/>
  <c r="C20" i="22" s="1"/>
  <c r="BM19" i="22"/>
  <c r="K19" i="22" s="1"/>
  <c r="C19" i="22" s="1"/>
  <c r="BM18" i="22"/>
  <c r="K18" i="22"/>
  <c r="C18" i="22" s="1"/>
  <c r="BM17" i="22"/>
  <c r="K17" i="22"/>
  <c r="C17" i="22" s="1"/>
  <c r="BM16" i="22"/>
  <c r="K16" i="22" s="1"/>
  <c r="C16" i="22" s="1"/>
  <c r="BM15" i="22"/>
  <c r="K15" i="22" s="1"/>
  <c r="C15" i="22" s="1"/>
  <c r="BM14" i="22"/>
  <c r="K14" i="22"/>
  <c r="C14" i="22" s="1"/>
  <c r="BM13" i="22"/>
  <c r="K13" i="22" s="1"/>
  <c r="C13" i="22" s="1"/>
  <c r="BM12" i="22"/>
  <c r="K12" i="22"/>
  <c r="C12" i="22" s="1"/>
  <c r="BM11" i="22"/>
  <c r="K11" i="22" s="1"/>
  <c r="C11" i="22" s="1"/>
  <c r="BM10" i="22"/>
  <c r="K10" i="22"/>
  <c r="C10" i="22" s="1"/>
  <c r="BM9" i="22"/>
  <c r="K9" i="22"/>
  <c r="C9" i="22"/>
  <c r="BM8" i="22"/>
  <c r="K8" i="22"/>
  <c r="C8" i="22"/>
  <c r="C117" i="22" l="1"/>
  <c r="C72" i="22"/>
  <c r="C83" i="22"/>
  <c r="C89" i="22"/>
  <c r="C106" i="22"/>
  <c r="BQ120" i="22"/>
  <c r="C85" i="22"/>
  <c r="C96" i="22"/>
  <c r="C74" i="22"/>
  <c r="C91" i="22"/>
  <c r="C80" i="22"/>
  <c r="C77" i="22"/>
  <c r="C69" i="22"/>
  <c r="C75" i="22"/>
  <c r="C109" i="22"/>
  <c r="C94" i="22"/>
  <c r="C87" i="22"/>
  <c r="C104" i="22"/>
  <c r="C98" i="22"/>
  <c r="C115" i="22"/>
  <c r="C93" i="22"/>
  <c r="C110" i="22"/>
  <c r="C71" i="22"/>
  <c r="C82" i="22"/>
  <c r="C88" i="22"/>
  <c r="C99" i="22"/>
  <c r="C105" i="22"/>
  <c r="K61" i="22"/>
  <c r="C68" i="22"/>
  <c r="C84" i="22"/>
  <c r="C100" i="22"/>
  <c r="C116" i="22"/>
  <c r="BN121" i="22"/>
  <c r="C79" i="22"/>
  <c r="C95" i="22"/>
  <c r="C111" i="22"/>
  <c r="BM61" i="22"/>
  <c r="BP120" i="22"/>
  <c r="BZ123" i="22" s="1"/>
  <c r="BZ129" i="22" s="1"/>
  <c r="C70" i="22"/>
  <c r="C86" i="22"/>
  <c r="C102" i="22"/>
  <c r="C118" i="22"/>
  <c r="BM120" i="22"/>
  <c r="C81" i="22"/>
  <c r="C97" i="22"/>
  <c r="C113" i="22"/>
  <c r="C76" i="22"/>
  <c r="C92" i="22"/>
  <c r="C108" i="22"/>
  <c r="C61" i="22"/>
  <c r="BT126" i="22"/>
  <c r="BT129" i="22"/>
  <c r="C120" i="22" l="1"/>
  <c r="BN129" i="21"/>
  <c r="BM129" i="21"/>
  <c r="BN128" i="21"/>
  <c r="BM128" i="21"/>
  <c r="BN127" i="21"/>
  <c r="BM127" i="21"/>
  <c r="BN126" i="21"/>
  <c r="BM126" i="21"/>
  <c r="BT125" i="21"/>
  <c r="BN125" i="21"/>
  <c r="BM125" i="21"/>
  <c r="BN124" i="21"/>
  <c r="BM124" i="21"/>
  <c r="BN123" i="21"/>
  <c r="BM123" i="21"/>
  <c r="BN122" i="21"/>
  <c r="BM122" i="21"/>
  <c r="BM121" i="21"/>
  <c r="BT123" i="21" s="1"/>
  <c r="BX120" i="21"/>
  <c r="BZ126" i="21" s="1"/>
  <c r="BW120" i="21"/>
  <c r="BZ125" i="21" s="1"/>
  <c r="BV120" i="21"/>
  <c r="BZ124" i="21" s="1"/>
  <c r="BU120" i="21"/>
  <c r="BT120" i="21"/>
  <c r="BS120" i="21"/>
  <c r="BR120" i="21"/>
  <c r="BO120" i="21"/>
  <c r="BZ127" i="21" s="1"/>
  <c r="BN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BQ119" i="21"/>
  <c r="BP119" i="21"/>
  <c r="BM119" i="21"/>
  <c r="BQ118" i="21"/>
  <c r="BP118" i="21"/>
  <c r="BM118" i="21"/>
  <c r="C118" i="21" s="1"/>
  <c r="BQ117" i="21"/>
  <c r="BP117" i="21" s="1"/>
  <c r="BM117" i="21"/>
  <c r="BQ116" i="21"/>
  <c r="BP116" i="21"/>
  <c r="BM116" i="21"/>
  <c r="C116" i="21" s="1"/>
  <c r="BQ115" i="21"/>
  <c r="BP115" i="21" s="1"/>
  <c r="BM115" i="21"/>
  <c r="BQ114" i="21"/>
  <c r="BP114" i="21" s="1"/>
  <c r="BM114" i="21"/>
  <c r="BQ113" i="21"/>
  <c r="BP113" i="21"/>
  <c r="BM113" i="21"/>
  <c r="C113" i="21" s="1"/>
  <c r="BQ112" i="21"/>
  <c r="BP112" i="21" s="1"/>
  <c r="C112" i="21" s="1"/>
  <c r="BM112" i="21"/>
  <c r="BQ111" i="21"/>
  <c r="BP111" i="21" s="1"/>
  <c r="BM111" i="21"/>
  <c r="BQ110" i="21"/>
  <c r="BP110" i="21"/>
  <c r="BM110" i="21"/>
  <c r="BQ109" i="21"/>
  <c r="BP109" i="21"/>
  <c r="BM109" i="21"/>
  <c r="C109" i="21"/>
  <c r="BQ108" i="21"/>
  <c r="BP108" i="21" s="1"/>
  <c r="BM108" i="21"/>
  <c r="BQ107" i="21"/>
  <c r="BP107" i="21"/>
  <c r="BM107" i="21"/>
  <c r="BQ106" i="21"/>
  <c r="BP106" i="21" s="1"/>
  <c r="C106" i="21" s="1"/>
  <c r="BM106" i="21"/>
  <c r="BQ105" i="21"/>
  <c r="BP105" i="21" s="1"/>
  <c r="BM105" i="21"/>
  <c r="BQ104" i="21"/>
  <c r="BP104" i="21"/>
  <c r="BM104" i="21"/>
  <c r="C104" i="21" s="1"/>
  <c r="BQ103" i="21"/>
  <c r="BP103" i="21"/>
  <c r="BM103" i="21"/>
  <c r="C103" i="21"/>
  <c r="BQ102" i="21"/>
  <c r="BP102" i="21" s="1"/>
  <c r="BM102" i="21"/>
  <c r="BQ101" i="21"/>
  <c r="BP101" i="21" s="1"/>
  <c r="BM101" i="21"/>
  <c r="BQ100" i="21"/>
  <c r="BP100" i="21"/>
  <c r="C100" i="21" s="1"/>
  <c r="BM100" i="21"/>
  <c r="BQ99" i="21"/>
  <c r="BP99" i="21" s="1"/>
  <c r="BM99" i="21"/>
  <c r="BQ98" i="21"/>
  <c r="BP98" i="21" s="1"/>
  <c r="BM98" i="21"/>
  <c r="BQ97" i="21"/>
  <c r="BP97" i="21"/>
  <c r="BM97" i="21"/>
  <c r="C97" i="21"/>
  <c r="BQ96" i="21"/>
  <c r="BP96" i="21" s="1"/>
  <c r="C96" i="21" s="1"/>
  <c r="BM96" i="21"/>
  <c r="BQ95" i="21"/>
  <c r="BP95" i="21"/>
  <c r="BM95" i="21"/>
  <c r="C95" i="21" s="1"/>
  <c r="BQ94" i="21"/>
  <c r="BP94" i="21"/>
  <c r="BM94" i="21"/>
  <c r="C94" i="21" s="1"/>
  <c r="BQ93" i="21"/>
  <c r="BP93" i="21" s="1"/>
  <c r="BM93" i="21"/>
  <c r="BQ92" i="21"/>
  <c r="BP92" i="21"/>
  <c r="BM92" i="21"/>
  <c r="C92" i="21" s="1"/>
  <c r="BQ91" i="21"/>
  <c r="BP91" i="21"/>
  <c r="BM91" i="21"/>
  <c r="C91" i="21" s="1"/>
  <c r="BQ90" i="21"/>
  <c r="BP90" i="21" s="1"/>
  <c r="BM90" i="21"/>
  <c r="BQ89" i="21"/>
  <c r="BP89" i="21"/>
  <c r="BM89" i="21"/>
  <c r="C89" i="21" s="1"/>
  <c r="BQ88" i="21"/>
  <c r="BP88" i="21" s="1"/>
  <c r="BM88" i="21"/>
  <c r="BQ87" i="21"/>
  <c r="BP87" i="21" s="1"/>
  <c r="BM87" i="21"/>
  <c r="BQ86" i="21"/>
  <c r="BP86" i="21" s="1"/>
  <c r="BM86" i="21"/>
  <c r="BQ85" i="21"/>
  <c r="BP85" i="21"/>
  <c r="BM85" i="21"/>
  <c r="C85" i="21"/>
  <c r="BQ84" i="21"/>
  <c r="BP84" i="21" s="1"/>
  <c r="BM84" i="21"/>
  <c r="BQ83" i="21"/>
  <c r="BP83" i="21"/>
  <c r="BM83" i="21"/>
  <c r="BQ82" i="21"/>
  <c r="BP82" i="21"/>
  <c r="BM82" i="21"/>
  <c r="C82" i="21"/>
  <c r="BQ81" i="21"/>
  <c r="BP81" i="21" s="1"/>
  <c r="BM81" i="21"/>
  <c r="BQ80" i="21"/>
  <c r="BP80" i="21" s="1"/>
  <c r="BM80" i="21"/>
  <c r="BQ79" i="21"/>
  <c r="BP79" i="21"/>
  <c r="BM79" i="21"/>
  <c r="C79" i="21"/>
  <c r="BQ78" i="21"/>
  <c r="BP78" i="21" s="1"/>
  <c r="BM78" i="21"/>
  <c r="BQ77" i="21"/>
  <c r="BP77" i="21"/>
  <c r="BM77" i="21"/>
  <c r="BQ76" i="21"/>
  <c r="BP76" i="21"/>
  <c r="BM76" i="21"/>
  <c r="C76" i="21"/>
  <c r="BQ75" i="21"/>
  <c r="BP75" i="21" s="1"/>
  <c r="BM75" i="21"/>
  <c r="BQ74" i="21"/>
  <c r="BP74" i="21"/>
  <c r="BM74" i="21"/>
  <c r="C74" i="21" s="1"/>
  <c r="BQ73" i="21"/>
  <c r="BP73" i="21"/>
  <c r="BM73" i="21"/>
  <c r="C73" i="21" s="1"/>
  <c r="BQ72" i="21"/>
  <c r="BP72" i="21" s="1"/>
  <c r="BM72" i="21"/>
  <c r="BQ71" i="21"/>
  <c r="BP71" i="21"/>
  <c r="BM71" i="21"/>
  <c r="C71" i="21" s="1"/>
  <c r="BQ70" i="21"/>
  <c r="BP70" i="21"/>
  <c r="BM70" i="21"/>
  <c r="BQ69" i="21"/>
  <c r="BP69" i="21" s="1"/>
  <c r="BM69" i="21"/>
  <c r="BQ68" i="21"/>
  <c r="BP68" i="21"/>
  <c r="BM68" i="21"/>
  <c r="C68" i="21" s="1"/>
  <c r="BQ67" i="21"/>
  <c r="BP67" i="21" s="1"/>
  <c r="C67" i="21" s="1"/>
  <c r="BM67" i="21"/>
  <c r="BO61" i="21"/>
  <c r="BZ128" i="21" s="1"/>
  <c r="BN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J61" i="21"/>
  <c r="J121" i="21" s="1"/>
  <c r="BT124" i="21" s="1"/>
  <c r="I61" i="21"/>
  <c r="I121" i="21" s="1"/>
  <c r="H61" i="21"/>
  <c r="H121" i="21" s="1"/>
  <c r="G61" i="21"/>
  <c r="G121" i="21" s="1"/>
  <c r="BT127" i="21" s="1"/>
  <c r="F61" i="21"/>
  <c r="F121" i="21" s="1"/>
  <c r="E61" i="21"/>
  <c r="D61" i="21"/>
  <c r="B61" i="21"/>
  <c r="BM60" i="21"/>
  <c r="K60" i="21" s="1"/>
  <c r="C60" i="21" s="1"/>
  <c r="BM59" i="21"/>
  <c r="K59" i="21" s="1"/>
  <c r="C59" i="21" s="1"/>
  <c r="BM58" i="21"/>
  <c r="K58" i="21" s="1"/>
  <c r="C58" i="21" s="1"/>
  <c r="BM57" i="21"/>
  <c r="K57" i="21" s="1"/>
  <c r="C57" i="21" s="1"/>
  <c r="BM56" i="21"/>
  <c r="K56" i="21" s="1"/>
  <c r="C56" i="21" s="1"/>
  <c r="BM55" i="21"/>
  <c r="K55" i="21" s="1"/>
  <c r="C55" i="21" s="1"/>
  <c r="BM54" i="21"/>
  <c r="K54" i="21" s="1"/>
  <c r="C54" i="21" s="1"/>
  <c r="BM53" i="21"/>
  <c r="K53" i="21" s="1"/>
  <c r="C53" i="21" s="1"/>
  <c r="BM52" i="21"/>
  <c r="K52" i="21" s="1"/>
  <c r="C52" i="21" s="1"/>
  <c r="BM51" i="21"/>
  <c r="K51" i="21" s="1"/>
  <c r="C51" i="21" s="1"/>
  <c r="BM50" i="21"/>
  <c r="K50" i="21" s="1"/>
  <c r="C50" i="21" s="1"/>
  <c r="BM49" i="21"/>
  <c r="K49" i="21" s="1"/>
  <c r="C49" i="21" s="1"/>
  <c r="BM48" i="21"/>
  <c r="K48" i="21" s="1"/>
  <c r="C48" i="21" s="1"/>
  <c r="BM47" i="21"/>
  <c r="K47" i="21" s="1"/>
  <c r="C47" i="21" s="1"/>
  <c r="BM46" i="21"/>
  <c r="K46" i="21" s="1"/>
  <c r="C46" i="21" s="1"/>
  <c r="BM45" i="21"/>
  <c r="K45" i="21" s="1"/>
  <c r="C45" i="21" s="1"/>
  <c r="BM44" i="21"/>
  <c r="K44" i="21" s="1"/>
  <c r="C44" i="21" s="1"/>
  <c r="BM43" i="21"/>
  <c r="K43" i="21" s="1"/>
  <c r="C43" i="21" s="1"/>
  <c r="BM42" i="21"/>
  <c r="K42" i="21" s="1"/>
  <c r="C42" i="21" s="1"/>
  <c r="BM41" i="21"/>
  <c r="K41" i="21" s="1"/>
  <c r="C41" i="21" s="1"/>
  <c r="BM40" i="21"/>
  <c r="K40" i="21" s="1"/>
  <c r="C40" i="21" s="1"/>
  <c r="BM39" i="21"/>
  <c r="K39" i="21" s="1"/>
  <c r="C39" i="21"/>
  <c r="BM38" i="21"/>
  <c r="K38" i="21" s="1"/>
  <c r="C38" i="21" s="1"/>
  <c r="BM37" i="21"/>
  <c r="K37" i="21" s="1"/>
  <c r="C37" i="21"/>
  <c r="BM36" i="21"/>
  <c r="K36" i="21" s="1"/>
  <c r="C36" i="21" s="1"/>
  <c r="BM35" i="21"/>
  <c r="K35" i="21" s="1"/>
  <c r="C35" i="21" s="1"/>
  <c r="BM34" i="21"/>
  <c r="K34" i="21" s="1"/>
  <c r="C34" i="21" s="1"/>
  <c r="BM33" i="21"/>
  <c r="K33" i="21" s="1"/>
  <c r="C33" i="21"/>
  <c r="BM32" i="21"/>
  <c r="K32" i="21" s="1"/>
  <c r="C32" i="21" s="1"/>
  <c r="BM31" i="21"/>
  <c r="K31" i="21" s="1"/>
  <c r="C31" i="21"/>
  <c r="BM30" i="21"/>
  <c r="K30" i="21" s="1"/>
  <c r="C30" i="21" s="1"/>
  <c r="BM29" i="21"/>
  <c r="K29" i="21" s="1"/>
  <c r="C29" i="21"/>
  <c r="BM28" i="21"/>
  <c r="K28" i="21" s="1"/>
  <c r="C28" i="21" s="1"/>
  <c r="BM27" i="21"/>
  <c r="K27" i="21" s="1"/>
  <c r="C27" i="21" s="1"/>
  <c r="BM26" i="21"/>
  <c r="K26" i="21" s="1"/>
  <c r="C26" i="21" s="1"/>
  <c r="BM25" i="21"/>
  <c r="K25" i="21" s="1"/>
  <c r="C25" i="21"/>
  <c r="BM24" i="21"/>
  <c r="K24" i="21" s="1"/>
  <c r="C24" i="21" s="1"/>
  <c r="BM23" i="21"/>
  <c r="K23" i="21" s="1"/>
  <c r="C23" i="21"/>
  <c r="BM22" i="21"/>
  <c r="K22" i="21" s="1"/>
  <c r="C22" i="21" s="1"/>
  <c r="BM21" i="21"/>
  <c r="K21" i="21" s="1"/>
  <c r="C21" i="21" s="1"/>
  <c r="BM20" i="21"/>
  <c r="K20" i="21" s="1"/>
  <c r="C20" i="21" s="1"/>
  <c r="BM19" i="21"/>
  <c r="K19" i="21" s="1"/>
  <c r="C19" i="21"/>
  <c r="BM18" i="21"/>
  <c r="K18" i="21" s="1"/>
  <c r="C18" i="21" s="1"/>
  <c r="BM17" i="21"/>
  <c r="K17" i="21" s="1"/>
  <c r="C17" i="21"/>
  <c r="BM16" i="21"/>
  <c r="K16" i="21" s="1"/>
  <c r="C16" i="21" s="1"/>
  <c r="BM15" i="21"/>
  <c r="K15" i="21" s="1"/>
  <c r="C15" i="21" s="1"/>
  <c r="BM14" i="21"/>
  <c r="K14" i="21" s="1"/>
  <c r="C14" i="21" s="1"/>
  <c r="BM13" i="21"/>
  <c r="K13" i="21" s="1"/>
  <c r="C13" i="21"/>
  <c r="BM12" i="21"/>
  <c r="K12" i="21" s="1"/>
  <c r="C12" i="21" s="1"/>
  <c r="BM11" i="21"/>
  <c r="K11" i="21" s="1"/>
  <c r="C11" i="21" s="1"/>
  <c r="BM10" i="21"/>
  <c r="K10" i="21" s="1"/>
  <c r="C10" i="21" s="1"/>
  <c r="BM9" i="21"/>
  <c r="K9" i="21" s="1"/>
  <c r="C9" i="21" s="1"/>
  <c r="BM8" i="21"/>
  <c r="C101" i="21" l="1"/>
  <c r="C119" i="21"/>
  <c r="C98" i="21"/>
  <c r="C70" i="21"/>
  <c r="C75" i="21"/>
  <c r="C115" i="21"/>
  <c r="C99" i="21"/>
  <c r="C86" i="21"/>
  <c r="C77" i="21"/>
  <c r="C88" i="21"/>
  <c r="C93" i="21"/>
  <c r="C72" i="21"/>
  <c r="C83" i="21"/>
  <c r="C110" i="21"/>
  <c r="C87" i="21"/>
  <c r="C111" i="21"/>
  <c r="C81" i="21"/>
  <c r="C84" i="21"/>
  <c r="C90" i="21"/>
  <c r="C102" i="21"/>
  <c r="C108" i="21"/>
  <c r="C78" i="21"/>
  <c r="C105" i="21"/>
  <c r="C69" i="21"/>
  <c r="C80" i="21"/>
  <c r="C117" i="21"/>
  <c r="C114" i="21"/>
  <c r="BT126" i="21"/>
  <c r="BT129" i="21" s="1"/>
  <c r="C107" i="21"/>
  <c r="BN121" i="21"/>
  <c r="BM61" i="21"/>
  <c r="K8" i="21"/>
  <c r="BM120" i="21"/>
  <c r="BP120" i="21"/>
  <c r="BZ123" i="21" s="1"/>
  <c r="BZ129" i="21" s="1"/>
  <c r="BQ120" i="21"/>
  <c r="C120" i="21" l="1"/>
  <c r="K61" i="21"/>
  <c r="C8" i="21"/>
  <c r="C61" i="21" s="1"/>
  <c r="B56" i="7" l="1"/>
  <c r="B55" i="7"/>
  <c r="C54" i="7"/>
  <c r="B54" i="7"/>
  <c r="D53" i="7"/>
  <c r="C53" i="7"/>
  <c r="B53" i="7"/>
  <c r="D52" i="7"/>
  <c r="C52" i="7"/>
  <c r="B52" i="7"/>
  <c r="D49" i="7"/>
  <c r="C49" i="7"/>
  <c r="B49" i="7"/>
  <c r="D48" i="7"/>
  <c r="C48" i="7"/>
  <c r="B48" i="7"/>
  <c r="B47" i="7"/>
  <c r="D46" i="7"/>
  <c r="C46" i="7"/>
  <c r="B46" i="7"/>
  <c r="D45" i="7"/>
  <c r="C45" i="7"/>
  <c r="B45" i="7"/>
  <c r="B44" i="7"/>
  <c r="D41" i="7"/>
  <c r="C41" i="7"/>
  <c r="B41" i="7"/>
  <c r="D40" i="7"/>
  <c r="C40" i="7"/>
  <c r="B40" i="7"/>
  <c r="D39" i="7"/>
  <c r="D38" i="7"/>
  <c r="C38" i="7"/>
  <c r="B38" i="7"/>
  <c r="D37" i="7"/>
  <c r="C37" i="7"/>
  <c r="B37" i="7"/>
  <c r="D36" i="7"/>
  <c r="C36" i="7"/>
  <c r="B36" i="7"/>
  <c r="D35" i="7"/>
  <c r="C35" i="7"/>
  <c r="B35" i="7"/>
  <c r="B34" i="7"/>
  <c r="D31" i="7"/>
  <c r="C31" i="7"/>
  <c r="B31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8" i="7"/>
  <c r="C8" i="7"/>
  <c r="B8" i="7"/>
  <c r="D7" i="7"/>
  <c r="C7" i="7"/>
  <c r="B7" i="7"/>
  <c r="B50" i="8"/>
  <c r="D49" i="8"/>
  <c r="C49" i="8"/>
  <c r="B49" i="8"/>
  <c r="D48" i="8"/>
  <c r="C48" i="8"/>
  <c r="B48" i="8"/>
  <c r="B47" i="8"/>
  <c r="D46" i="8"/>
  <c r="C46" i="8"/>
  <c r="B46" i="8"/>
  <c r="D45" i="8"/>
  <c r="C45" i="8"/>
  <c r="B45" i="8"/>
  <c r="B44" i="8"/>
  <c r="B43" i="8"/>
  <c r="D41" i="8"/>
  <c r="C41" i="8"/>
  <c r="B41" i="8"/>
  <c r="D40" i="8"/>
  <c r="C40" i="8"/>
  <c r="B40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B34" i="8"/>
  <c r="D31" i="8"/>
  <c r="C31" i="8"/>
  <c r="B31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8" i="8"/>
  <c r="C8" i="8"/>
  <c r="B8" i="8"/>
  <c r="D7" i="8"/>
  <c r="C7" i="8"/>
  <c r="B7" i="8"/>
  <c r="E55" i="4"/>
  <c r="E54" i="7" s="1"/>
  <c r="C51" i="17"/>
  <c r="C50" i="17"/>
  <c r="D50" i="17" s="1"/>
  <c r="E50" i="17" s="1"/>
  <c r="F50" i="17" s="1"/>
  <c r="G50" i="17" s="1"/>
  <c r="H50" i="17" s="1"/>
  <c r="C49" i="17"/>
  <c r="D49" i="17" s="1"/>
  <c r="E49" i="17" s="1"/>
  <c r="F49" i="17" s="1"/>
  <c r="G49" i="17" s="1"/>
  <c r="H49" i="17" s="1"/>
  <c r="C48" i="17"/>
  <c r="C47" i="17"/>
  <c r="D47" i="17" s="1"/>
  <c r="E47" i="17" s="1"/>
  <c r="F47" i="17" s="1"/>
  <c r="G47" i="17" s="1"/>
  <c r="H47" i="17" s="1"/>
  <c r="C46" i="17"/>
  <c r="D46" i="17" s="1"/>
  <c r="E46" i="17" s="1"/>
  <c r="F46" i="17" s="1"/>
  <c r="G46" i="17" s="1"/>
  <c r="H46" i="17" s="1"/>
  <c r="C45" i="17"/>
  <c r="C44" i="17"/>
  <c r="C42" i="17"/>
  <c r="D42" i="17" s="1"/>
  <c r="E42" i="17" s="1"/>
  <c r="F42" i="17" s="1"/>
  <c r="G42" i="17" s="1"/>
  <c r="H42" i="17" s="1"/>
  <c r="C41" i="17"/>
  <c r="D41" i="17" s="1"/>
  <c r="E41" i="17" s="1"/>
  <c r="F41" i="17" s="1"/>
  <c r="G41" i="17" s="1"/>
  <c r="H41" i="17" s="1"/>
  <c r="C40" i="17"/>
  <c r="C39" i="17"/>
  <c r="D39" i="17" s="1"/>
  <c r="E39" i="17" s="1"/>
  <c r="F39" i="17" s="1"/>
  <c r="G39" i="17" s="1"/>
  <c r="H39" i="17" s="1"/>
  <c r="C38" i="17"/>
  <c r="D38" i="17" s="1"/>
  <c r="E38" i="17" s="1"/>
  <c r="F38" i="17" s="1"/>
  <c r="G38" i="17" s="1"/>
  <c r="H38" i="17" s="1"/>
  <c r="C37" i="17"/>
  <c r="D37" i="17" s="1"/>
  <c r="E37" i="17" s="1"/>
  <c r="F37" i="17" s="1"/>
  <c r="G37" i="17" s="1"/>
  <c r="H37" i="17" s="1"/>
  <c r="C36" i="17"/>
  <c r="D36" i="17" s="1"/>
  <c r="E36" i="17" s="1"/>
  <c r="F36" i="17" s="1"/>
  <c r="G36" i="17" s="1"/>
  <c r="H36" i="17" s="1"/>
  <c r="C35" i="17"/>
  <c r="D39" i="8"/>
  <c r="E43" i="6"/>
  <c r="E43" i="4"/>
  <c r="E35" i="4"/>
  <c r="E39" i="8" l="1"/>
  <c r="E39" i="7"/>
  <c r="E34" i="8"/>
  <c r="E34" i="7"/>
  <c r="D54" i="7"/>
  <c r="E42" i="7"/>
  <c r="E42" i="8"/>
  <c r="E57" i="4"/>
  <c r="E56" i="7" s="1"/>
  <c r="E44" i="8"/>
  <c r="E44" i="7"/>
  <c r="E47" i="7"/>
  <c r="E47" i="8"/>
  <c r="E44" i="6"/>
  <c r="E44" i="4"/>
  <c r="E51" i="4" l="1"/>
  <c r="E43" i="7"/>
  <c r="E43" i="8"/>
  <c r="E51" i="6"/>
  <c r="E50" i="7" l="1"/>
  <c r="E50" i="8"/>
  <c r="B32" i="17"/>
  <c r="C32" i="17" s="1"/>
  <c r="D32" i="17" s="1"/>
  <c r="E32" i="17" s="1"/>
  <c r="F32" i="17" s="1"/>
  <c r="G32" i="17" s="1"/>
  <c r="H32" i="17" s="1"/>
  <c r="B30" i="17"/>
  <c r="C30" i="17" s="1"/>
  <c r="D30" i="17" s="1"/>
  <c r="E30" i="17" s="1"/>
  <c r="F30" i="17" s="1"/>
  <c r="G30" i="17" s="1"/>
  <c r="H30" i="17" s="1"/>
  <c r="B29" i="17"/>
  <c r="C29" i="17" s="1"/>
  <c r="D29" i="17" s="1"/>
  <c r="E29" i="17" s="1"/>
  <c r="F29" i="17" s="1"/>
  <c r="G29" i="17" s="1"/>
  <c r="H29" i="17" s="1"/>
  <c r="B28" i="17"/>
  <c r="C28" i="17" s="1"/>
  <c r="D28" i="17" s="1"/>
  <c r="E28" i="17" s="1"/>
  <c r="F28" i="17" s="1"/>
  <c r="G28" i="17" s="1"/>
  <c r="H28" i="17" s="1"/>
  <c r="B27" i="17"/>
  <c r="C27" i="17" s="1"/>
  <c r="D27" i="17" s="1"/>
  <c r="E27" i="17" s="1"/>
  <c r="F27" i="17" s="1"/>
  <c r="G27" i="17" s="1"/>
  <c r="H27" i="17" s="1"/>
  <c r="B26" i="17"/>
  <c r="C26" i="17" s="1"/>
  <c r="D26" i="17" s="1"/>
  <c r="E26" i="17" s="1"/>
  <c r="F26" i="17" s="1"/>
  <c r="G26" i="17" s="1"/>
  <c r="H26" i="17" s="1"/>
  <c r="B25" i="17"/>
  <c r="C25" i="17" s="1"/>
  <c r="D25" i="17" s="1"/>
  <c r="E25" i="17" s="1"/>
  <c r="F25" i="17" s="1"/>
  <c r="G25" i="17" s="1"/>
  <c r="H25" i="17" s="1"/>
  <c r="B24" i="17"/>
  <c r="C24" i="17" s="1"/>
  <c r="D24" i="17" s="1"/>
  <c r="E24" i="17" s="1"/>
  <c r="F24" i="17" s="1"/>
  <c r="G24" i="17" s="1"/>
  <c r="H24" i="17" s="1"/>
  <c r="B23" i="17"/>
  <c r="C23" i="17" s="1"/>
  <c r="D23" i="17" s="1"/>
  <c r="E23" i="17" s="1"/>
  <c r="F23" i="17" s="1"/>
  <c r="G23" i="17" s="1"/>
  <c r="H23" i="17" s="1"/>
  <c r="B22" i="17"/>
  <c r="C22" i="17" s="1"/>
  <c r="D22" i="17" s="1"/>
  <c r="E22" i="17" s="1"/>
  <c r="F22" i="17" s="1"/>
  <c r="G22" i="17" s="1"/>
  <c r="H22" i="17" s="1"/>
  <c r="B21" i="17"/>
  <c r="C21" i="17" s="1"/>
  <c r="D21" i="17" s="1"/>
  <c r="E21" i="17" s="1"/>
  <c r="F21" i="17" s="1"/>
  <c r="G21" i="17" s="1"/>
  <c r="H21" i="17" s="1"/>
  <c r="B20" i="17"/>
  <c r="C20" i="17" s="1"/>
  <c r="D20" i="17" s="1"/>
  <c r="E20" i="17" s="1"/>
  <c r="F20" i="17" s="1"/>
  <c r="G20" i="17" s="1"/>
  <c r="H20" i="17" s="1"/>
  <c r="B19" i="17"/>
  <c r="C19" i="17" s="1"/>
  <c r="D19" i="17" s="1"/>
  <c r="E19" i="17" s="1"/>
  <c r="F19" i="17" s="1"/>
  <c r="G19" i="17" s="1"/>
  <c r="H19" i="17" s="1"/>
  <c r="B18" i="17"/>
  <c r="C18" i="17" s="1"/>
  <c r="D18" i="17" s="1"/>
  <c r="E18" i="17" s="1"/>
  <c r="F18" i="17" s="1"/>
  <c r="G18" i="17" s="1"/>
  <c r="H18" i="17" s="1"/>
  <c r="B17" i="17"/>
  <c r="C17" i="17" s="1"/>
  <c r="D17" i="17" s="1"/>
  <c r="E17" i="17" s="1"/>
  <c r="F17" i="17" s="1"/>
  <c r="G17" i="17" s="1"/>
  <c r="H17" i="17" s="1"/>
  <c r="B16" i="17"/>
  <c r="B15" i="17"/>
  <c r="C15" i="17" s="1"/>
  <c r="D15" i="17" s="1"/>
  <c r="E15" i="17" s="1"/>
  <c r="F15" i="17" s="1"/>
  <c r="G15" i="17" s="1"/>
  <c r="H15" i="17" s="1"/>
  <c r="B14" i="17"/>
  <c r="C14" i="17" s="1"/>
  <c r="D14" i="17" s="1"/>
  <c r="E14" i="17" s="1"/>
  <c r="F14" i="17" s="1"/>
  <c r="G14" i="17" s="1"/>
  <c r="H14" i="17" s="1"/>
  <c r="B13" i="17"/>
  <c r="C13" i="17" s="1"/>
  <c r="D13" i="17" s="1"/>
  <c r="E13" i="17" s="1"/>
  <c r="F13" i="17" s="1"/>
  <c r="G13" i="17" s="1"/>
  <c r="H13" i="17" s="1"/>
  <c r="B12" i="17"/>
  <c r="C12" i="17" s="1"/>
  <c r="D12" i="17" s="1"/>
  <c r="E12" i="17" s="1"/>
  <c r="F12" i="17" s="1"/>
  <c r="G12" i="17" s="1"/>
  <c r="H12" i="17" s="1"/>
  <c r="B11" i="17"/>
  <c r="C11" i="17" s="1"/>
  <c r="D11" i="17" s="1"/>
  <c r="E11" i="17" s="1"/>
  <c r="F11" i="17" s="1"/>
  <c r="G11" i="17" s="1"/>
  <c r="H11" i="17" s="1"/>
  <c r="B9" i="17"/>
  <c r="C9" i="17" s="1"/>
  <c r="D9" i="17" s="1"/>
  <c r="E9" i="17" s="1"/>
  <c r="F9" i="17" s="1"/>
  <c r="G9" i="17" s="1"/>
  <c r="H9" i="17" s="1"/>
  <c r="B8" i="17"/>
  <c r="C8" i="17" s="1"/>
  <c r="D8" i="17" s="1"/>
  <c r="E8" i="17" s="1"/>
  <c r="F8" i="17" s="1"/>
  <c r="G8" i="17" s="1"/>
  <c r="H8" i="17" s="1"/>
  <c r="E16" i="6"/>
  <c r="E10" i="6"/>
  <c r="E7" i="6"/>
  <c r="E7" i="4"/>
  <c r="E16" i="4"/>
  <c r="E10" i="4"/>
  <c r="E9" i="8" l="1"/>
  <c r="E9" i="7"/>
  <c r="E15" i="7"/>
  <c r="E15" i="8"/>
  <c r="E6" i="8"/>
  <c r="E6" i="7"/>
  <c r="E31" i="6"/>
  <c r="E31" i="4"/>
  <c r="E33" i="4" l="1"/>
  <c r="E30" i="7"/>
  <c r="E30" i="8"/>
  <c r="E33" i="6"/>
  <c r="B61" i="16"/>
  <c r="BN129" i="16"/>
  <c r="BM129" i="16"/>
  <c r="BN128" i="16"/>
  <c r="BM128" i="16"/>
  <c r="BN127" i="16"/>
  <c r="BM127" i="16"/>
  <c r="BZ126" i="16"/>
  <c r="BN126" i="16"/>
  <c r="BM126" i="16"/>
  <c r="BN125" i="16"/>
  <c r="BM125" i="16"/>
  <c r="BN124" i="16"/>
  <c r="BM124" i="16"/>
  <c r="BN123" i="16"/>
  <c r="BM123" i="16"/>
  <c r="BN122" i="16"/>
  <c r="BM122" i="16"/>
  <c r="BM121" i="16"/>
  <c r="BT123" i="16" s="1"/>
  <c r="BX120" i="16"/>
  <c r="BW120" i="16"/>
  <c r="BZ125" i="16" s="1"/>
  <c r="BV120" i="16"/>
  <c r="BZ124" i="16" s="1"/>
  <c r="BU120" i="16"/>
  <c r="BT120" i="16"/>
  <c r="BS120" i="16"/>
  <c r="BR120" i="16"/>
  <c r="BO120" i="16"/>
  <c r="BZ127" i="16" s="1"/>
  <c r="BN120" i="16"/>
  <c r="BL120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AY120" i="16"/>
  <c r="AX120" i="16"/>
  <c r="AW120" i="16"/>
  <c r="AV120" i="16"/>
  <c r="AU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BQ119" i="16"/>
  <c r="BP119" i="16"/>
  <c r="BM119" i="16"/>
  <c r="BQ118" i="16"/>
  <c r="BP118" i="16"/>
  <c r="BM118" i="16"/>
  <c r="BQ117" i="16"/>
  <c r="BP117" i="16"/>
  <c r="BM117" i="16"/>
  <c r="BQ116" i="16"/>
  <c r="BP116" i="16" s="1"/>
  <c r="BM116" i="16"/>
  <c r="BQ115" i="16"/>
  <c r="BP115" i="16" s="1"/>
  <c r="BM115" i="16"/>
  <c r="BQ114" i="16"/>
  <c r="BP114" i="16" s="1"/>
  <c r="BM114" i="16"/>
  <c r="BQ113" i="16"/>
  <c r="BP113" i="16" s="1"/>
  <c r="BM113" i="16"/>
  <c r="BQ112" i="16"/>
  <c r="BP112" i="16" s="1"/>
  <c r="BM112" i="16"/>
  <c r="BQ111" i="16"/>
  <c r="BP111" i="16" s="1"/>
  <c r="BM111" i="16"/>
  <c r="BQ110" i="16"/>
  <c r="BP110" i="16"/>
  <c r="BM110" i="16"/>
  <c r="BQ109" i="16"/>
  <c r="BP109" i="16" s="1"/>
  <c r="BM109" i="16"/>
  <c r="BQ108" i="16"/>
  <c r="BP108" i="16"/>
  <c r="BM108" i="16"/>
  <c r="BQ107" i="16"/>
  <c r="BP107" i="16" s="1"/>
  <c r="BM107" i="16"/>
  <c r="BQ106" i="16"/>
  <c r="BP106" i="16"/>
  <c r="BM106" i="16"/>
  <c r="BQ105" i="16"/>
  <c r="BP105" i="16" s="1"/>
  <c r="BM105" i="16"/>
  <c r="BQ104" i="16"/>
  <c r="BP104" i="16"/>
  <c r="BM104" i="16"/>
  <c r="BQ103" i="16"/>
  <c r="BP103" i="16" s="1"/>
  <c r="BM103" i="16"/>
  <c r="BQ102" i="16"/>
  <c r="BP102" i="16"/>
  <c r="BM102" i="16"/>
  <c r="BQ101" i="16"/>
  <c r="BP101" i="16" s="1"/>
  <c r="BM101" i="16"/>
  <c r="BQ100" i="16"/>
  <c r="BP100" i="16"/>
  <c r="BM100" i="16"/>
  <c r="BQ99" i="16"/>
  <c r="BP99" i="16" s="1"/>
  <c r="BM99" i="16"/>
  <c r="BQ98" i="16"/>
  <c r="BP98" i="16"/>
  <c r="BM98" i="16"/>
  <c r="BQ97" i="16"/>
  <c r="BP97" i="16" s="1"/>
  <c r="BM97" i="16"/>
  <c r="BQ96" i="16"/>
  <c r="BP96" i="16"/>
  <c r="BM96" i="16"/>
  <c r="BQ95" i="16"/>
  <c r="BP95" i="16" s="1"/>
  <c r="BM95" i="16"/>
  <c r="BQ94" i="16"/>
  <c r="BP94" i="16"/>
  <c r="BM94" i="16"/>
  <c r="BQ93" i="16"/>
  <c r="BP93" i="16" s="1"/>
  <c r="BM93" i="16"/>
  <c r="BQ92" i="16"/>
  <c r="BP92" i="16" s="1"/>
  <c r="C92" i="16" s="1"/>
  <c r="BM92" i="16"/>
  <c r="BQ91" i="16"/>
  <c r="BP91" i="16" s="1"/>
  <c r="BM91" i="16"/>
  <c r="BQ90" i="16"/>
  <c r="BP90" i="16"/>
  <c r="BM90" i="16"/>
  <c r="BQ89" i="16"/>
  <c r="BP89" i="16" s="1"/>
  <c r="BM89" i="16"/>
  <c r="BQ88" i="16"/>
  <c r="BP88" i="16" s="1"/>
  <c r="BM88" i="16"/>
  <c r="BQ87" i="16"/>
  <c r="BP87" i="16" s="1"/>
  <c r="BM87" i="16"/>
  <c r="BQ86" i="16"/>
  <c r="BP86" i="16"/>
  <c r="BM86" i="16"/>
  <c r="BQ85" i="16"/>
  <c r="BP85" i="16" s="1"/>
  <c r="BM85" i="16"/>
  <c r="BQ84" i="16"/>
  <c r="BP84" i="16"/>
  <c r="BM84" i="16"/>
  <c r="BQ83" i="16"/>
  <c r="BP83" i="16" s="1"/>
  <c r="BM83" i="16"/>
  <c r="BQ82" i="16"/>
  <c r="BP82" i="16" s="1"/>
  <c r="BM82" i="16"/>
  <c r="BQ81" i="16"/>
  <c r="BP81" i="16" s="1"/>
  <c r="BM81" i="16"/>
  <c r="BQ80" i="16"/>
  <c r="BP80" i="16"/>
  <c r="BM80" i="16"/>
  <c r="BQ79" i="16"/>
  <c r="BP79" i="16" s="1"/>
  <c r="BM79" i="16"/>
  <c r="BQ78" i="16"/>
  <c r="BP78" i="16" s="1"/>
  <c r="BM78" i="16"/>
  <c r="BQ77" i="16"/>
  <c r="BP77" i="16" s="1"/>
  <c r="BM77" i="16"/>
  <c r="BQ76" i="16"/>
  <c r="BP76" i="16" s="1"/>
  <c r="C76" i="16" s="1"/>
  <c r="BM76" i="16"/>
  <c r="BQ75" i="16"/>
  <c r="BP75" i="16" s="1"/>
  <c r="BM75" i="16"/>
  <c r="BQ74" i="16"/>
  <c r="BP74" i="16" s="1"/>
  <c r="BM74" i="16"/>
  <c r="BQ73" i="16"/>
  <c r="BP73" i="16" s="1"/>
  <c r="BM73" i="16"/>
  <c r="BQ72" i="16"/>
  <c r="BP72" i="16"/>
  <c r="BM72" i="16"/>
  <c r="BQ71" i="16"/>
  <c r="BP71" i="16" s="1"/>
  <c r="BM71" i="16"/>
  <c r="BQ70" i="16"/>
  <c r="BP70" i="16"/>
  <c r="BM70" i="16"/>
  <c r="BQ69" i="16"/>
  <c r="BP69" i="16" s="1"/>
  <c r="BM69" i="16"/>
  <c r="BQ68" i="16"/>
  <c r="BP68" i="16"/>
  <c r="BM68" i="16"/>
  <c r="BQ67" i="16"/>
  <c r="BP67" i="16" s="1"/>
  <c r="BM67" i="16"/>
  <c r="BO61" i="16"/>
  <c r="BZ128" i="16" s="1"/>
  <c r="BN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J61" i="16"/>
  <c r="J121" i="16" s="1"/>
  <c r="BT124" i="16" s="1"/>
  <c r="I61" i="16"/>
  <c r="I121" i="16" s="1"/>
  <c r="BT125" i="16" s="1"/>
  <c r="H61" i="16"/>
  <c r="H121" i="16" s="1"/>
  <c r="G61" i="16"/>
  <c r="G121" i="16" s="1"/>
  <c r="BT127" i="16" s="1"/>
  <c r="F61" i="16"/>
  <c r="F121" i="16" s="1"/>
  <c r="E61" i="16"/>
  <c r="D61" i="16"/>
  <c r="BM60" i="16"/>
  <c r="K60" i="16"/>
  <c r="C60" i="16" s="1"/>
  <c r="BM59" i="16"/>
  <c r="K59" i="16" s="1"/>
  <c r="C59" i="16" s="1"/>
  <c r="BM58" i="16"/>
  <c r="K58" i="16" s="1"/>
  <c r="C58" i="16" s="1"/>
  <c r="BM57" i="16"/>
  <c r="K57" i="16" s="1"/>
  <c r="C57" i="16" s="1"/>
  <c r="BM56" i="16"/>
  <c r="K56" i="16" s="1"/>
  <c r="C56" i="16" s="1"/>
  <c r="BM55" i="16"/>
  <c r="K55" i="16" s="1"/>
  <c r="C55" i="16" s="1"/>
  <c r="BM54" i="16"/>
  <c r="K54" i="16" s="1"/>
  <c r="C54" i="16" s="1"/>
  <c r="BM53" i="16"/>
  <c r="K53" i="16" s="1"/>
  <c r="C53" i="16" s="1"/>
  <c r="BM52" i="16"/>
  <c r="K52" i="16"/>
  <c r="C52" i="16" s="1"/>
  <c r="BM51" i="16"/>
  <c r="K51" i="16" s="1"/>
  <c r="C51" i="16" s="1"/>
  <c r="BM50" i="16"/>
  <c r="K50" i="16" s="1"/>
  <c r="C50" i="16" s="1"/>
  <c r="BM49" i="16"/>
  <c r="K49" i="16" s="1"/>
  <c r="C49" i="16" s="1"/>
  <c r="BM48" i="16"/>
  <c r="K48" i="16"/>
  <c r="C48" i="16" s="1"/>
  <c r="BM47" i="16"/>
  <c r="K47" i="16" s="1"/>
  <c r="C47" i="16" s="1"/>
  <c r="BM46" i="16"/>
  <c r="K46" i="16" s="1"/>
  <c r="C46" i="16" s="1"/>
  <c r="BM45" i="16"/>
  <c r="K45" i="16" s="1"/>
  <c r="C45" i="16" s="1"/>
  <c r="BM44" i="16"/>
  <c r="K44" i="16" s="1"/>
  <c r="C44" i="16" s="1"/>
  <c r="BM43" i="16"/>
  <c r="K43" i="16" s="1"/>
  <c r="C43" i="16" s="1"/>
  <c r="BM42" i="16"/>
  <c r="K42" i="16" s="1"/>
  <c r="C42" i="16" s="1"/>
  <c r="BM41" i="16"/>
  <c r="K41" i="16" s="1"/>
  <c r="C41" i="16" s="1"/>
  <c r="BM40" i="16"/>
  <c r="K40" i="16" s="1"/>
  <c r="C40" i="16" s="1"/>
  <c r="BM39" i="16"/>
  <c r="K39" i="16" s="1"/>
  <c r="C39" i="16" s="1"/>
  <c r="BM38" i="16"/>
  <c r="K38" i="16" s="1"/>
  <c r="C38" i="16" s="1"/>
  <c r="BM37" i="16"/>
  <c r="K37" i="16" s="1"/>
  <c r="C37" i="16" s="1"/>
  <c r="BM36" i="16"/>
  <c r="K36" i="16"/>
  <c r="C36" i="16" s="1"/>
  <c r="BM35" i="16"/>
  <c r="K35" i="16" s="1"/>
  <c r="C35" i="16" s="1"/>
  <c r="BM34" i="16"/>
  <c r="K34" i="16" s="1"/>
  <c r="C34" i="16" s="1"/>
  <c r="BM33" i="16"/>
  <c r="K33" i="16" s="1"/>
  <c r="C33" i="16" s="1"/>
  <c r="BM32" i="16"/>
  <c r="K32" i="16"/>
  <c r="C32" i="16" s="1"/>
  <c r="BM31" i="16"/>
  <c r="K31" i="16" s="1"/>
  <c r="C31" i="16" s="1"/>
  <c r="BM30" i="16"/>
  <c r="K30" i="16" s="1"/>
  <c r="C30" i="16" s="1"/>
  <c r="BM29" i="16"/>
  <c r="K29" i="16" s="1"/>
  <c r="C29" i="16" s="1"/>
  <c r="BM28" i="16"/>
  <c r="K28" i="16" s="1"/>
  <c r="C28" i="16" s="1"/>
  <c r="BM27" i="16"/>
  <c r="K27" i="16" s="1"/>
  <c r="C27" i="16" s="1"/>
  <c r="BM26" i="16"/>
  <c r="K26" i="16" s="1"/>
  <c r="C26" i="16" s="1"/>
  <c r="BM25" i="16"/>
  <c r="K25" i="16"/>
  <c r="C25" i="16" s="1"/>
  <c r="BM24" i="16"/>
  <c r="K24" i="16" s="1"/>
  <c r="C24" i="16" s="1"/>
  <c r="BM23" i="16"/>
  <c r="K23" i="16" s="1"/>
  <c r="C23" i="16" s="1"/>
  <c r="BM22" i="16"/>
  <c r="K22" i="16" s="1"/>
  <c r="C22" i="16" s="1"/>
  <c r="BM21" i="16"/>
  <c r="K21" i="16" s="1"/>
  <c r="C21" i="16" s="1"/>
  <c r="BM20" i="16"/>
  <c r="K20" i="16" s="1"/>
  <c r="C20" i="16" s="1"/>
  <c r="BM19" i="16"/>
  <c r="K19" i="16" s="1"/>
  <c r="C19" i="16" s="1"/>
  <c r="BM18" i="16"/>
  <c r="K18" i="16" s="1"/>
  <c r="C18" i="16" s="1"/>
  <c r="BM17" i="16"/>
  <c r="K17" i="16" s="1"/>
  <c r="C17" i="16" s="1"/>
  <c r="BM16" i="16"/>
  <c r="K16" i="16" s="1"/>
  <c r="C16" i="16" s="1"/>
  <c r="BM15" i="16"/>
  <c r="K15" i="16" s="1"/>
  <c r="C15" i="16" s="1"/>
  <c r="BM14" i="16"/>
  <c r="K14" i="16" s="1"/>
  <c r="C14" i="16" s="1"/>
  <c r="BM13" i="16"/>
  <c r="K13" i="16" s="1"/>
  <c r="C13" i="16" s="1"/>
  <c r="BM12" i="16"/>
  <c r="K12" i="16" s="1"/>
  <c r="C12" i="16" s="1"/>
  <c r="BM11" i="16"/>
  <c r="K11" i="16" s="1"/>
  <c r="C11" i="16" s="1"/>
  <c r="BM10" i="16"/>
  <c r="K10" i="16" s="1"/>
  <c r="C10" i="16" s="1"/>
  <c r="BM9" i="16"/>
  <c r="K9" i="16"/>
  <c r="C9" i="16"/>
  <c r="BM8" i="16"/>
  <c r="K8" i="16" s="1"/>
  <c r="C8" i="16" s="1"/>
  <c r="B61" i="15"/>
  <c r="BN129" i="15"/>
  <c r="BM129" i="15"/>
  <c r="BN128" i="15"/>
  <c r="BM128" i="15"/>
  <c r="BN127" i="15"/>
  <c r="BM127" i="15"/>
  <c r="BZ126" i="15"/>
  <c r="BN126" i="15"/>
  <c r="BM126" i="15"/>
  <c r="BZ125" i="15"/>
  <c r="BN125" i="15"/>
  <c r="BM125" i="15"/>
  <c r="BN124" i="15"/>
  <c r="BM124" i="15"/>
  <c r="BN123" i="15"/>
  <c r="BM123" i="15"/>
  <c r="BN122" i="15"/>
  <c r="BM122" i="15"/>
  <c r="BM121" i="15"/>
  <c r="BX120" i="15"/>
  <c r="BW120" i="15"/>
  <c r="BV120" i="15"/>
  <c r="BZ124" i="15" s="1"/>
  <c r="BU120" i="15"/>
  <c r="BT120" i="15"/>
  <c r="BS120" i="15"/>
  <c r="BR120" i="15"/>
  <c r="BO120" i="15"/>
  <c r="BZ127" i="15" s="1"/>
  <c r="BN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Q119" i="15"/>
  <c r="BP119" i="15"/>
  <c r="BM119" i="15"/>
  <c r="BQ118" i="15"/>
  <c r="BP118" i="15" s="1"/>
  <c r="BM118" i="15"/>
  <c r="BQ117" i="15"/>
  <c r="BP117" i="15"/>
  <c r="BM117" i="15"/>
  <c r="BQ116" i="15"/>
  <c r="BP116" i="15" s="1"/>
  <c r="BM116" i="15"/>
  <c r="BQ115" i="15"/>
  <c r="BP115" i="15"/>
  <c r="BM115" i="15"/>
  <c r="BQ114" i="15"/>
  <c r="BP114" i="15" s="1"/>
  <c r="BM114" i="15"/>
  <c r="BQ113" i="15"/>
  <c r="BP113" i="15" s="1"/>
  <c r="BM113" i="15"/>
  <c r="BQ112" i="15"/>
  <c r="BP112" i="15" s="1"/>
  <c r="BM112" i="15"/>
  <c r="BQ111" i="15"/>
  <c r="BP111" i="15" s="1"/>
  <c r="BM111" i="15"/>
  <c r="BQ110" i="15"/>
  <c r="BP110" i="15"/>
  <c r="BM110" i="15"/>
  <c r="C110" i="15" s="1"/>
  <c r="BQ109" i="15"/>
  <c r="BP109" i="15"/>
  <c r="BM109" i="15"/>
  <c r="BQ108" i="15"/>
  <c r="BP108" i="15" s="1"/>
  <c r="BM108" i="15"/>
  <c r="BQ107" i="15"/>
  <c r="BP107" i="15"/>
  <c r="BM107" i="15"/>
  <c r="BQ106" i="15"/>
  <c r="BP106" i="15" s="1"/>
  <c r="BM106" i="15"/>
  <c r="BQ105" i="15"/>
  <c r="BP105" i="15" s="1"/>
  <c r="BM105" i="15"/>
  <c r="BQ104" i="15"/>
  <c r="BP104" i="15"/>
  <c r="BM104" i="15"/>
  <c r="BQ103" i="15"/>
  <c r="BP103" i="15"/>
  <c r="BM103" i="15"/>
  <c r="BQ102" i="15"/>
  <c r="BP102" i="15" s="1"/>
  <c r="BM102" i="15"/>
  <c r="BQ101" i="15"/>
  <c r="BP101" i="15"/>
  <c r="BM101" i="15"/>
  <c r="BQ100" i="15"/>
  <c r="BP100" i="15" s="1"/>
  <c r="BM100" i="15"/>
  <c r="BQ99" i="15"/>
  <c r="BP99" i="15" s="1"/>
  <c r="BM99" i="15"/>
  <c r="BQ98" i="15"/>
  <c r="BP98" i="15" s="1"/>
  <c r="BM98" i="15"/>
  <c r="BQ97" i="15"/>
  <c r="BP97" i="15" s="1"/>
  <c r="BM97" i="15"/>
  <c r="BQ96" i="15"/>
  <c r="BP96" i="15" s="1"/>
  <c r="BM96" i="15"/>
  <c r="BQ95" i="15"/>
  <c r="BP95" i="15" s="1"/>
  <c r="BM95" i="15"/>
  <c r="BQ94" i="15"/>
  <c r="BP94" i="15" s="1"/>
  <c r="BM94" i="15"/>
  <c r="BQ93" i="15"/>
  <c r="BP93" i="15" s="1"/>
  <c r="BM93" i="15"/>
  <c r="BQ92" i="15"/>
  <c r="BP92" i="15" s="1"/>
  <c r="BM92" i="15"/>
  <c r="BQ91" i="15"/>
  <c r="BP91" i="15"/>
  <c r="BM91" i="15"/>
  <c r="BQ90" i="15"/>
  <c r="BP90" i="15" s="1"/>
  <c r="BM90" i="15"/>
  <c r="BQ89" i="15"/>
  <c r="BP89" i="15"/>
  <c r="BM89" i="15"/>
  <c r="BQ88" i="15"/>
  <c r="BP88" i="15"/>
  <c r="BM88" i="15"/>
  <c r="BQ87" i="15"/>
  <c r="BP87" i="15" s="1"/>
  <c r="BM87" i="15"/>
  <c r="BQ86" i="15"/>
  <c r="BP86" i="15" s="1"/>
  <c r="BM86" i="15"/>
  <c r="BQ85" i="15"/>
  <c r="BP85" i="15"/>
  <c r="BM85" i="15"/>
  <c r="BQ84" i="15"/>
  <c r="BP84" i="15" s="1"/>
  <c r="BM84" i="15"/>
  <c r="BQ83" i="15"/>
  <c r="BP83" i="15" s="1"/>
  <c r="BM83" i="15"/>
  <c r="BQ82" i="15"/>
  <c r="BP82" i="15"/>
  <c r="BM82" i="15"/>
  <c r="BQ81" i="15"/>
  <c r="BP81" i="15" s="1"/>
  <c r="BM81" i="15"/>
  <c r="BQ80" i="15"/>
  <c r="BP80" i="15" s="1"/>
  <c r="BM80" i="15"/>
  <c r="BQ79" i="15"/>
  <c r="BP79" i="15" s="1"/>
  <c r="BM79" i="15"/>
  <c r="BQ78" i="15"/>
  <c r="BP78" i="15" s="1"/>
  <c r="BM78" i="15"/>
  <c r="BQ77" i="15"/>
  <c r="BP77" i="15" s="1"/>
  <c r="BM77" i="15"/>
  <c r="BQ76" i="15"/>
  <c r="BP76" i="15" s="1"/>
  <c r="BM76" i="15"/>
  <c r="BQ75" i="15"/>
  <c r="BP75" i="15" s="1"/>
  <c r="BM75" i="15"/>
  <c r="BQ74" i="15"/>
  <c r="BP74" i="15" s="1"/>
  <c r="BM74" i="15"/>
  <c r="BQ73" i="15"/>
  <c r="BP73" i="15" s="1"/>
  <c r="BM73" i="15"/>
  <c r="BQ72" i="15"/>
  <c r="BP72" i="15" s="1"/>
  <c r="BM72" i="15"/>
  <c r="BQ71" i="15"/>
  <c r="BM71" i="15"/>
  <c r="BQ70" i="15"/>
  <c r="BP70" i="15"/>
  <c r="BM70" i="15"/>
  <c r="BQ69" i="15"/>
  <c r="BP69" i="15"/>
  <c r="BM69" i="15"/>
  <c r="BQ68" i="15"/>
  <c r="BP68" i="15" s="1"/>
  <c r="BM68" i="15"/>
  <c r="BQ67" i="15"/>
  <c r="BP67" i="15" s="1"/>
  <c r="BM67" i="15"/>
  <c r="BO61" i="15"/>
  <c r="BZ128" i="15" s="1"/>
  <c r="BN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J61" i="15"/>
  <c r="J121" i="15" s="1"/>
  <c r="BT124" i="15" s="1"/>
  <c r="I61" i="15"/>
  <c r="I121" i="15" s="1"/>
  <c r="BT125" i="15" s="1"/>
  <c r="H61" i="15"/>
  <c r="H121" i="15" s="1"/>
  <c r="G61" i="15"/>
  <c r="G121" i="15" s="1"/>
  <c r="BT127" i="15" s="1"/>
  <c r="F61" i="15"/>
  <c r="F121" i="15" s="1"/>
  <c r="E61" i="15"/>
  <c r="D61" i="15"/>
  <c r="BM60" i="15"/>
  <c r="K60" i="15" s="1"/>
  <c r="C60" i="15" s="1"/>
  <c r="BM59" i="15"/>
  <c r="K59" i="15" s="1"/>
  <c r="C59" i="15" s="1"/>
  <c r="BM58" i="15"/>
  <c r="K58" i="15" s="1"/>
  <c r="C58" i="15" s="1"/>
  <c r="BM57" i="15"/>
  <c r="K57" i="15" s="1"/>
  <c r="C57" i="15" s="1"/>
  <c r="BM56" i="15"/>
  <c r="K56" i="15" s="1"/>
  <c r="C56" i="15" s="1"/>
  <c r="BM55" i="15"/>
  <c r="K55" i="15" s="1"/>
  <c r="C55" i="15" s="1"/>
  <c r="BM54" i="15"/>
  <c r="K54" i="15" s="1"/>
  <c r="C54" i="15" s="1"/>
  <c r="BM53" i="15"/>
  <c r="K53" i="15" s="1"/>
  <c r="C53" i="15"/>
  <c r="BM52" i="15"/>
  <c r="K52" i="15" s="1"/>
  <c r="C52" i="15" s="1"/>
  <c r="BM51" i="15"/>
  <c r="K51" i="15" s="1"/>
  <c r="C51" i="15" s="1"/>
  <c r="BM50" i="15"/>
  <c r="K50" i="15"/>
  <c r="C50" i="15" s="1"/>
  <c r="BM49" i="15"/>
  <c r="K49" i="15" s="1"/>
  <c r="C49" i="15" s="1"/>
  <c r="BM48" i="15"/>
  <c r="K48" i="15" s="1"/>
  <c r="C48" i="15" s="1"/>
  <c r="BM47" i="15"/>
  <c r="K47" i="15" s="1"/>
  <c r="C47" i="15" s="1"/>
  <c r="BM46" i="15"/>
  <c r="K46" i="15" s="1"/>
  <c r="C46" i="15" s="1"/>
  <c r="BM45" i="15"/>
  <c r="K45" i="15" s="1"/>
  <c r="C45" i="15" s="1"/>
  <c r="BM44" i="15"/>
  <c r="K44" i="15" s="1"/>
  <c r="C44" i="15" s="1"/>
  <c r="BM43" i="15"/>
  <c r="K43" i="15" s="1"/>
  <c r="C43" i="15" s="1"/>
  <c r="BM42" i="15"/>
  <c r="K42" i="15" s="1"/>
  <c r="C42" i="15" s="1"/>
  <c r="BM41" i="15"/>
  <c r="K41" i="15" s="1"/>
  <c r="C41" i="15"/>
  <c r="BM40" i="15"/>
  <c r="K40" i="15" s="1"/>
  <c r="C40" i="15" s="1"/>
  <c r="BM39" i="15"/>
  <c r="K39" i="15" s="1"/>
  <c r="C39" i="15" s="1"/>
  <c r="BM38" i="15"/>
  <c r="K38" i="15"/>
  <c r="C38" i="15" s="1"/>
  <c r="BM37" i="15"/>
  <c r="K37" i="15" s="1"/>
  <c r="C37" i="15" s="1"/>
  <c r="BM36" i="15"/>
  <c r="K36" i="15" s="1"/>
  <c r="C36" i="15" s="1"/>
  <c r="BM35" i="15"/>
  <c r="K35" i="15" s="1"/>
  <c r="C35" i="15" s="1"/>
  <c r="BM34" i="15"/>
  <c r="K34" i="15" s="1"/>
  <c r="C34" i="15" s="1"/>
  <c r="BM33" i="15"/>
  <c r="K33" i="15" s="1"/>
  <c r="C33" i="15" s="1"/>
  <c r="BM32" i="15"/>
  <c r="K32" i="15" s="1"/>
  <c r="C32" i="15" s="1"/>
  <c r="BM31" i="15"/>
  <c r="K31" i="15" s="1"/>
  <c r="C31" i="15" s="1"/>
  <c r="BM30" i="15"/>
  <c r="K30" i="15" s="1"/>
  <c r="C30" i="15" s="1"/>
  <c r="BM29" i="15"/>
  <c r="K29" i="15" s="1"/>
  <c r="C29" i="15"/>
  <c r="BM28" i="15"/>
  <c r="K28" i="15" s="1"/>
  <c r="C28" i="15" s="1"/>
  <c r="BM27" i="15"/>
  <c r="K27" i="15" s="1"/>
  <c r="C27" i="15" s="1"/>
  <c r="BM26" i="15"/>
  <c r="K26" i="15"/>
  <c r="C26" i="15" s="1"/>
  <c r="BM25" i="15"/>
  <c r="K25" i="15" s="1"/>
  <c r="C25" i="15" s="1"/>
  <c r="BM24" i="15"/>
  <c r="K24" i="15" s="1"/>
  <c r="C24" i="15" s="1"/>
  <c r="BM23" i="15"/>
  <c r="K23" i="15" s="1"/>
  <c r="C23" i="15" s="1"/>
  <c r="BM22" i="15"/>
  <c r="K22" i="15" s="1"/>
  <c r="C22" i="15" s="1"/>
  <c r="BM21" i="15"/>
  <c r="K21" i="15" s="1"/>
  <c r="C21" i="15"/>
  <c r="BM20" i="15"/>
  <c r="K20" i="15" s="1"/>
  <c r="C20" i="15" s="1"/>
  <c r="BM19" i="15"/>
  <c r="K19" i="15" s="1"/>
  <c r="C19" i="15" s="1"/>
  <c r="BM18" i="15"/>
  <c r="K18" i="15" s="1"/>
  <c r="C18" i="15" s="1"/>
  <c r="BM17" i="15"/>
  <c r="K17" i="15"/>
  <c r="C17" i="15"/>
  <c r="BM16" i="15"/>
  <c r="K16" i="15" s="1"/>
  <c r="C16" i="15" s="1"/>
  <c r="BM15" i="15"/>
  <c r="K15" i="15" s="1"/>
  <c r="C15" i="15" s="1"/>
  <c r="BM14" i="15"/>
  <c r="K14" i="15" s="1"/>
  <c r="C14" i="15" s="1"/>
  <c r="BM13" i="15"/>
  <c r="K13" i="15" s="1"/>
  <c r="C13" i="15" s="1"/>
  <c r="BM12" i="15"/>
  <c r="K12" i="15" s="1"/>
  <c r="C12" i="15" s="1"/>
  <c r="BM11" i="15"/>
  <c r="K11" i="15" s="1"/>
  <c r="C11" i="15" s="1"/>
  <c r="BM10" i="15"/>
  <c r="K10" i="15"/>
  <c r="C10" i="15" s="1"/>
  <c r="BM9" i="15"/>
  <c r="K9" i="15"/>
  <c r="C9" i="15"/>
  <c r="BM8" i="15"/>
  <c r="D16" i="6"/>
  <c r="D7" i="6"/>
  <c r="D35" i="4"/>
  <c r="BT123" i="15" l="1"/>
  <c r="BQ120" i="15"/>
  <c r="BM120" i="15"/>
  <c r="C78" i="15"/>
  <c r="C114" i="15"/>
  <c r="C73" i="16"/>
  <c r="C69" i="16"/>
  <c r="C98" i="15"/>
  <c r="C88" i="16"/>
  <c r="C108" i="16"/>
  <c r="C86" i="15"/>
  <c r="C70" i="15"/>
  <c r="C82" i="15"/>
  <c r="C118" i="15"/>
  <c r="C94" i="15"/>
  <c r="BP71" i="15"/>
  <c r="BP120" i="15" s="1"/>
  <c r="BZ123" i="15" s="1"/>
  <c r="BZ129" i="15" s="1"/>
  <c r="C55" i="7"/>
  <c r="D55" i="7"/>
  <c r="C85" i="16"/>
  <c r="C74" i="15"/>
  <c r="C90" i="15"/>
  <c r="C106" i="15"/>
  <c r="C77" i="16"/>
  <c r="D34" i="7"/>
  <c r="C34" i="7"/>
  <c r="D34" i="8"/>
  <c r="C44" i="7"/>
  <c r="D44" i="7"/>
  <c r="D44" i="8"/>
  <c r="C93" i="16"/>
  <c r="C112" i="16"/>
  <c r="C102" i="15"/>
  <c r="C68" i="16"/>
  <c r="C100" i="16"/>
  <c r="C89" i="16"/>
  <c r="C84" i="16"/>
  <c r="BM120" i="16"/>
  <c r="D47" i="7"/>
  <c r="C47" i="7"/>
  <c r="D47" i="8"/>
  <c r="BN121" i="16"/>
  <c r="C81" i="16"/>
  <c r="C119" i="16"/>
  <c r="C96" i="16"/>
  <c r="C97" i="16"/>
  <c r="C80" i="16"/>
  <c r="C116" i="16"/>
  <c r="C72" i="16"/>
  <c r="C104" i="16"/>
  <c r="D57" i="4"/>
  <c r="C101" i="16"/>
  <c r="E32" i="7"/>
  <c r="E32" i="8"/>
  <c r="C47" i="8"/>
  <c r="D48" i="17"/>
  <c r="E48" i="17" s="1"/>
  <c r="F48" i="17" s="1"/>
  <c r="G48" i="17" s="1"/>
  <c r="H48" i="17" s="1"/>
  <c r="C34" i="8"/>
  <c r="D35" i="17"/>
  <c r="E35" i="17" s="1"/>
  <c r="F35" i="17" s="1"/>
  <c r="G35" i="17" s="1"/>
  <c r="H35" i="17" s="1"/>
  <c r="C44" i="8"/>
  <c r="D45" i="17"/>
  <c r="E45" i="17" s="1"/>
  <c r="F45" i="17" s="1"/>
  <c r="G45" i="17" s="1"/>
  <c r="H45" i="17" s="1"/>
  <c r="D43" i="4"/>
  <c r="BN121" i="15"/>
  <c r="BP120" i="16"/>
  <c r="BZ123" i="16" s="1"/>
  <c r="BZ129" i="16" s="1"/>
  <c r="BQ120" i="16"/>
  <c r="C79" i="16"/>
  <c r="C87" i="16"/>
  <c r="C99" i="16"/>
  <c r="C103" i="16"/>
  <c r="C107" i="16"/>
  <c r="C115" i="16"/>
  <c r="C70" i="16"/>
  <c r="C74" i="16"/>
  <c r="C78" i="16"/>
  <c r="C82" i="16"/>
  <c r="C86" i="16"/>
  <c r="C90" i="16"/>
  <c r="C94" i="16"/>
  <c r="C98" i="16"/>
  <c r="C102" i="16"/>
  <c r="C106" i="16"/>
  <c r="C110" i="16"/>
  <c r="C114" i="16"/>
  <c r="C118" i="16"/>
  <c r="C71" i="16"/>
  <c r="C75" i="16"/>
  <c r="C83" i="16"/>
  <c r="C91" i="16"/>
  <c r="C95" i="16"/>
  <c r="C111" i="16"/>
  <c r="C105" i="16"/>
  <c r="C109" i="16"/>
  <c r="C113" i="16"/>
  <c r="C117" i="16"/>
  <c r="BM61" i="16"/>
  <c r="C61" i="16"/>
  <c r="BT126" i="16"/>
  <c r="BT129" i="16" s="1"/>
  <c r="K61" i="16"/>
  <c r="C67" i="16"/>
  <c r="BT126" i="15"/>
  <c r="BT129" i="15" s="1"/>
  <c r="C69" i="15"/>
  <c r="C73" i="15"/>
  <c r="C77" i="15"/>
  <c r="C81" i="15"/>
  <c r="C85" i="15"/>
  <c r="C89" i="15"/>
  <c r="C93" i="15"/>
  <c r="C97" i="15"/>
  <c r="C101" i="15"/>
  <c r="C105" i="15"/>
  <c r="C109" i="15"/>
  <c r="C113" i="15"/>
  <c r="C117" i="15"/>
  <c r="BM61" i="15"/>
  <c r="C68" i="15"/>
  <c r="C72" i="15"/>
  <c r="C76" i="15"/>
  <c r="C80" i="15"/>
  <c r="C84" i="15"/>
  <c r="C88" i="15"/>
  <c r="C92" i="15"/>
  <c r="C96" i="15"/>
  <c r="C100" i="15"/>
  <c r="C104" i="15"/>
  <c r="C108" i="15"/>
  <c r="C112" i="15"/>
  <c r="C116" i="15"/>
  <c r="C67" i="15"/>
  <c r="C75" i="15"/>
  <c r="C79" i="15"/>
  <c r="C83" i="15"/>
  <c r="C87" i="15"/>
  <c r="C91" i="15"/>
  <c r="C95" i="15"/>
  <c r="C99" i="15"/>
  <c r="C103" i="15"/>
  <c r="C107" i="15"/>
  <c r="C111" i="15"/>
  <c r="C115" i="15"/>
  <c r="C119" i="15"/>
  <c r="K8" i="15"/>
  <c r="D43" i="6"/>
  <c r="D10" i="6"/>
  <c r="D44" i="6"/>
  <c r="D44" i="4"/>
  <c r="C71" i="15" l="1"/>
  <c r="C56" i="7"/>
  <c r="D56" i="7"/>
  <c r="D43" i="7"/>
  <c r="D43" i="8"/>
  <c r="D42" i="7"/>
  <c r="D42" i="8"/>
  <c r="D51" i="4"/>
  <c r="D51" i="6"/>
  <c r="C120" i="16"/>
  <c r="K61" i="15"/>
  <c r="C8" i="15"/>
  <c r="C61" i="15" s="1"/>
  <c r="C120" i="15"/>
  <c r="D31" i="6"/>
  <c r="D50" i="8" l="1"/>
  <c r="D50" i="7"/>
  <c r="D33" i="6"/>
  <c r="D16" i="4"/>
  <c r="D10" i="4"/>
  <c r="D7" i="4"/>
  <c r="D9" i="7" l="1"/>
  <c r="D9" i="8"/>
  <c r="D6" i="7"/>
  <c r="D6" i="8"/>
  <c r="D15" i="7"/>
  <c r="D15" i="8"/>
  <c r="D31" i="4"/>
  <c r="D33" i="4" l="1"/>
  <c r="D30" i="7"/>
  <c r="D30" i="8"/>
  <c r="B61" i="10"/>
  <c r="BN129" i="10"/>
  <c r="BM129" i="10"/>
  <c r="BN128" i="10"/>
  <c r="BM128" i="10"/>
  <c r="BN127" i="10"/>
  <c r="BM127" i="10"/>
  <c r="BN126" i="10"/>
  <c r="BM126" i="10"/>
  <c r="BN125" i="10"/>
  <c r="BM125" i="10"/>
  <c r="BN124" i="10"/>
  <c r="BM124" i="10"/>
  <c r="BN123" i="10"/>
  <c r="BM123" i="10"/>
  <c r="BN122" i="10"/>
  <c r="BM122" i="10"/>
  <c r="BM121" i="10"/>
  <c r="BT123" i="10" s="1"/>
  <c r="BX120" i="10"/>
  <c r="BZ126" i="10"/>
  <c r="BW120" i="10"/>
  <c r="BZ125" i="10" s="1"/>
  <c r="BV120" i="10"/>
  <c r="BZ124" i="10"/>
  <c r="BU120" i="10"/>
  <c r="BT120" i="10"/>
  <c r="BS120" i="10"/>
  <c r="BR120" i="10"/>
  <c r="BO120" i="10"/>
  <c r="BZ127" i="10" s="1"/>
  <c r="BN120" i="10"/>
  <c r="BL120" i="10"/>
  <c r="BK120" i="10"/>
  <c r="BJ120" i="10"/>
  <c r="BI120" i="10"/>
  <c r="BH120" i="10"/>
  <c r="BG120" i="10"/>
  <c r="BF120" i="10"/>
  <c r="BE120" i="10"/>
  <c r="BD120" i="10"/>
  <c r="BC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BQ119" i="10"/>
  <c r="BP119" i="10"/>
  <c r="C119" i="10" s="1"/>
  <c r="BM119" i="10"/>
  <c r="BQ118" i="10"/>
  <c r="BP118" i="10" s="1"/>
  <c r="C118" i="10" s="1"/>
  <c r="BM118" i="10"/>
  <c r="BQ117" i="10"/>
  <c r="BP117" i="10"/>
  <c r="BM117" i="10"/>
  <c r="C117" i="10" s="1"/>
  <c r="BQ116" i="10"/>
  <c r="BP116" i="10"/>
  <c r="BM116" i="10"/>
  <c r="BQ115" i="10"/>
  <c r="BP115" i="10"/>
  <c r="BM115" i="10"/>
  <c r="BQ114" i="10"/>
  <c r="BP114" i="10"/>
  <c r="BM114" i="10"/>
  <c r="C114" i="10"/>
  <c r="BQ113" i="10"/>
  <c r="BP113" i="10" s="1"/>
  <c r="BM113" i="10"/>
  <c r="BQ112" i="10"/>
  <c r="BP112" i="10"/>
  <c r="BM112" i="10"/>
  <c r="C112" i="10" s="1"/>
  <c r="BQ111" i="10"/>
  <c r="BP111" i="10" s="1"/>
  <c r="BM111" i="10"/>
  <c r="BQ110" i="10"/>
  <c r="BP110" i="10" s="1"/>
  <c r="BM110" i="10"/>
  <c r="BQ109" i="10"/>
  <c r="BP109" i="10"/>
  <c r="BM109" i="10"/>
  <c r="BQ108" i="10"/>
  <c r="BP108" i="10"/>
  <c r="BM108" i="10"/>
  <c r="BQ107" i="10"/>
  <c r="BP107" i="10"/>
  <c r="BM107" i="10"/>
  <c r="BQ106" i="10"/>
  <c r="BP106" i="10"/>
  <c r="BM106" i="10"/>
  <c r="BQ105" i="10"/>
  <c r="BP105" i="10" s="1"/>
  <c r="BM105" i="10"/>
  <c r="BQ104" i="10"/>
  <c r="BP104" i="10" s="1"/>
  <c r="BM104" i="10"/>
  <c r="BQ103" i="10"/>
  <c r="BP103" i="10" s="1"/>
  <c r="BM103" i="10"/>
  <c r="BQ102" i="10"/>
  <c r="BP102" i="10" s="1"/>
  <c r="BM102" i="10"/>
  <c r="BQ101" i="10"/>
  <c r="BP101" i="10"/>
  <c r="C101" i="10" s="1"/>
  <c r="BM101" i="10"/>
  <c r="BQ100" i="10"/>
  <c r="BP100" i="10"/>
  <c r="BM100" i="10"/>
  <c r="C100" i="10" s="1"/>
  <c r="BQ99" i="10"/>
  <c r="BP99" i="10" s="1"/>
  <c r="BM99" i="10"/>
  <c r="BQ98" i="10"/>
  <c r="BP98" i="10" s="1"/>
  <c r="C98" i="10" s="1"/>
  <c r="BM98" i="10"/>
  <c r="BQ97" i="10"/>
  <c r="BP97" i="10" s="1"/>
  <c r="BM97" i="10"/>
  <c r="BQ96" i="10"/>
  <c r="BP96" i="10"/>
  <c r="C96" i="10" s="1"/>
  <c r="BM96" i="10"/>
  <c r="BQ95" i="10"/>
  <c r="BP95" i="10" s="1"/>
  <c r="BM95" i="10"/>
  <c r="BQ94" i="10"/>
  <c r="BP94" i="10"/>
  <c r="BM94" i="10"/>
  <c r="BQ93" i="10"/>
  <c r="BP93" i="10"/>
  <c r="BM93" i="10"/>
  <c r="C93" i="10" s="1"/>
  <c r="BQ92" i="10"/>
  <c r="BP92" i="10"/>
  <c r="BM92" i="10"/>
  <c r="BQ91" i="10"/>
  <c r="BP91" i="10" s="1"/>
  <c r="BM91" i="10"/>
  <c r="BQ90" i="10"/>
  <c r="BP90" i="10" s="1"/>
  <c r="BM90" i="10"/>
  <c r="BQ89" i="10"/>
  <c r="BP89" i="10"/>
  <c r="BM89" i="10"/>
  <c r="BQ88" i="10"/>
  <c r="BP88" i="10" s="1"/>
  <c r="BM88" i="10"/>
  <c r="BQ87" i="10"/>
  <c r="BP87" i="10" s="1"/>
  <c r="BM87" i="10"/>
  <c r="BQ86" i="10"/>
  <c r="BP86" i="10" s="1"/>
  <c r="BM86" i="10"/>
  <c r="BQ85" i="10"/>
  <c r="BP85" i="10"/>
  <c r="BM85" i="10"/>
  <c r="C85" i="10" s="1"/>
  <c r="BQ84" i="10"/>
  <c r="BP84" i="10"/>
  <c r="BM84" i="10"/>
  <c r="BQ83" i="10"/>
  <c r="BP83" i="10" s="1"/>
  <c r="C83" i="10" s="1"/>
  <c r="BM83" i="10"/>
  <c r="BQ82" i="10"/>
  <c r="BP82" i="10" s="1"/>
  <c r="BM82" i="10"/>
  <c r="BQ81" i="10"/>
  <c r="BP81" i="10" s="1"/>
  <c r="BM81" i="10"/>
  <c r="BQ80" i="10"/>
  <c r="BP80" i="10" s="1"/>
  <c r="C80" i="10" s="1"/>
  <c r="BM80" i="10"/>
  <c r="BQ79" i="10"/>
  <c r="BP79" i="10" s="1"/>
  <c r="BM79" i="10"/>
  <c r="BQ78" i="10"/>
  <c r="BP78" i="10" s="1"/>
  <c r="BM78" i="10"/>
  <c r="BQ77" i="10"/>
  <c r="BP77" i="10"/>
  <c r="BM77" i="10"/>
  <c r="BQ76" i="10"/>
  <c r="BP76" i="10" s="1"/>
  <c r="BM76" i="10"/>
  <c r="BQ75" i="10"/>
  <c r="BP75" i="10"/>
  <c r="BM75" i="10"/>
  <c r="C75" i="10" s="1"/>
  <c r="BQ74" i="10"/>
  <c r="BP74" i="10" s="1"/>
  <c r="BM74" i="10"/>
  <c r="BQ73" i="10"/>
  <c r="BP73" i="10" s="1"/>
  <c r="BM73" i="10"/>
  <c r="BQ72" i="10"/>
  <c r="BP72" i="10" s="1"/>
  <c r="BM72" i="10"/>
  <c r="BQ71" i="10"/>
  <c r="BP71" i="10" s="1"/>
  <c r="BM71" i="10"/>
  <c r="BQ70" i="10"/>
  <c r="BP70" i="10" s="1"/>
  <c r="BM70" i="10"/>
  <c r="BQ69" i="10"/>
  <c r="BP69" i="10" s="1"/>
  <c r="BM69" i="10"/>
  <c r="BQ68" i="10"/>
  <c r="BP68" i="10" s="1"/>
  <c r="BM68" i="10"/>
  <c r="BQ67" i="10"/>
  <c r="BM67" i="10"/>
  <c r="BO61" i="10"/>
  <c r="BZ128" i="10" s="1"/>
  <c r="BN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J61" i="10"/>
  <c r="J121" i="10"/>
  <c r="BT124" i="10"/>
  <c r="I61" i="10"/>
  <c r="I121" i="10" s="1"/>
  <c r="BT125" i="10" s="1"/>
  <c r="H61" i="10"/>
  <c r="H121" i="10" s="1"/>
  <c r="G61" i="10"/>
  <c r="G121" i="10" s="1"/>
  <c r="F61" i="10"/>
  <c r="F121" i="10" s="1"/>
  <c r="E61" i="10"/>
  <c r="D61" i="10"/>
  <c r="BM60" i="10"/>
  <c r="K60" i="10" s="1"/>
  <c r="C60" i="10" s="1"/>
  <c r="BM59" i="10"/>
  <c r="K59" i="10" s="1"/>
  <c r="C59" i="10" s="1"/>
  <c r="BM58" i="10"/>
  <c r="K58" i="10"/>
  <c r="C58" i="10" s="1"/>
  <c r="BM57" i="10"/>
  <c r="K57" i="10" s="1"/>
  <c r="C57" i="10" s="1"/>
  <c r="BM56" i="10"/>
  <c r="K56" i="10" s="1"/>
  <c r="C56" i="10" s="1"/>
  <c r="BM55" i="10"/>
  <c r="K55" i="10" s="1"/>
  <c r="C55" i="10" s="1"/>
  <c r="BM54" i="10"/>
  <c r="K54" i="10" s="1"/>
  <c r="C54" i="10" s="1"/>
  <c r="BM53" i="10"/>
  <c r="K53" i="10" s="1"/>
  <c r="C53" i="10" s="1"/>
  <c r="BM52" i="10"/>
  <c r="K52" i="10" s="1"/>
  <c r="C52" i="10" s="1"/>
  <c r="BM51" i="10"/>
  <c r="K51" i="10" s="1"/>
  <c r="C51" i="10" s="1"/>
  <c r="BM50" i="10"/>
  <c r="K50" i="10" s="1"/>
  <c r="C50" i="10" s="1"/>
  <c r="BM49" i="10"/>
  <c r="K49" i="10" s="1"/>
  <c r="C49" i="10" s="1"/>
  <c r="BM48" i="10"/>
  <c r="K48" i="10"/>
  <c r="C48" i="10" s="1"/>
  <c r="BM47" i="10"/>
  <c r="K47" i="10" s="1"/>
  <c r="C47" i="10" s="1"/>
  <c r="BM46" i="10"/>
  <c r="K46" i="10" s="1"/>
  <c r="C46" i="10" s="1"/>
  <c r="BM45" i="10"/>
  <c r="K45" i="10"/>
  <c r="C45" i="10"/>
  <c r="BM44" i="10"/>
  <c r="K44" i="10" s="1"/>
  <c r="C44" i="10" s="1"/>
  <c r="BM43" i="10"/>
  <c r="K43" i="10" s="1"/>
  <c r="C43" i="10" s="1"/>
  <c r="BM42" i="10"/>
  <c r="K42" i="10" s="1"/>
  <c r="C42" i="10" s="1"/>
  <c r="BM41" i="10"/>
  <c r="K41" i="10" s="1"/>
  <c r="C41" i="10" s="1"/>
  <c r="BM40" i="10"/>
  <c r="K40" i="10" s="1"/>
  <c r="C40" i="10" s="1"/>
  <c r="BM39" i="10"/>
  <c r="K39" i="10" s="1"/>
  <c r="C39" i="10" s="1"/>
  <c r="BM38" i="10"/>
  <c r="K38" i="10" s="1"/>
  <c r="C38" i="10" s="1"/>
  <c r="BM37" i="10"/>
  <c r="K37" i="10" s="1"/>
  <c r="C37" i="10" s="1"/>
  <c r="BM36" i="10"/>
  <c r="K36" i="10"/>
  <c r="C36" i="10" s="1"/>
  <c r="BM35" i="10"/>
  <c r="K35" i="10" s="1"/>
  <c r="C35" i="10" s="1"/>
  <c r="BM34" i="10"/>
  <c r="K34" i="10" s="1"/>
  <c r="C34" i="10" s="1"/>
  <c r="BM33" i="10"/>
  <c r="K33" i="10" s="1"/>
  <c r="C33" i="10" s="1"/>
  <c r="BM32" i="10"/>
  <c r="K32" i="10" s="1"/>
  <c r="C32" i="10" s="1"/>
  <c r="BM31" i="10"/>
  <c r="K31" i="10" s="1"/>
  <c r="C31" i="10" s="1"/>
  <c r="BM30" i="10"/>
  <c r="K30" i="10" s="1"/>
  <c r="C30" i="10" s="1"/>
  <c r="BM29" i="10"/>
  <c r="K29" i="10" s="1"/>
  <c r="C29" i="10" s="1"/>
  <c r="BM28" i="10"/>
  <c r="K28" i="10" s="1"/>
  <c r="C28" i="10" s="1"/>
  <c r="BM27" i="10"/>
  <c r="K27" i="10" s="1"/>
  <c r="C27" i="10" s="1"/>
  <c r="BM26" i="10"/>
  <c r="K26" i="10"/>
  <c r="C26" i="10"/>
  <c r="BM25" i="10"/>
  <c r="K25" i="10" s="1"/>
  <c r="C25" i="10" s="1"/>
  <c r="BM24" i="10"/>
  <c r="K24" i="10"/>
  <c r="C24" i="10" s="1"/>
  <c r="BM23" i="10"/>
  <c r="K23" i="10" s="1"/>
  <c r="C23" i="10" s="1"/>
  <c r="BM22" i="10"/>
  <c r="K22" i="10" s="1"/>
  <c r="C22" i="10" s="1"/>
  <c r="BM21" i="10"/>
  <c r="K21" i="10" s="1"/>
  <c r="C21" i="10" s="1"/>
  <c r="BM20" i="10"/>
  <c r="K20" i="10" s="1"/>
  <c r="C20" i="10" s="1"/>
  <c r="BM19" i="10"/>
  <c r="K19" i="10" s="1"/>
  <c r="C19" i="10" s="1"/>
  <c r="BM18" i="10"/>
  <c r="K18" i="10" s="1"/>
  <c r="C18" i="10" s="1"/>
  <c r="BM17" i="10"/>
  <c r="K17" i="10" s="1"/>
  <c r="C17" i="10" s="1"/>
  <c r="BM16" i="10"/>
  <c r="K16" i="10"/>
  <c r="C16" i="10" s="1"/>
  <c r="BM15" i="10"/>
  <c r="K15" i="10" s="1"/>
  <c r="C15" i="10" s="1"/>
  <c r="BM14" i="10"/>
  <c r="K14" i="10" s="1"/>
  <c r="C14" i="10" s="1"/>
  <c r="BM13" i="10"/>
  <c r="K13" i="10"/>
  <c r="C13" i="10"/>
  <c r="BM12" i="10"/>
  <c r="K12" i="10" s="1"/>
  <c r="C12" i="10" s="1"/>
  <c r="BM11" i="10"/>
  <c r="K11" i="10" s="1"/>
  <c r="C11" i="10" s="1"/>
  <c r="BM10" i="10"/>
  <c r="K10" i="10" s="1"/>
  <c r="C10" i="10" s="1"/>
  <c r="BM9" i="10"/>
  <c r="K9" i="10" s="1"/>
  <c r="BM8" i="10"/>
  <c r="K8" i="10" s="1"/>
  <c r="C8" i="10" s="1"/>
  <c r="B61" i="12"/>
  <c r="B61" i="11"/>
  <c r="BN129" i="12"/>
  <c r="BM129" i="12"/>
  <c r="BN128" i="12"/>
  <c r="BM128" i="12"/>
  <c r="BN127" i="12"/>
  <c r="BM127" i="12"/>
  <c r="BN126" i="12"/>
  <c r="BM126" i="12"/>
  <c r="BN125" i="12"/>
  <c r="BM125" i="12"/>
  <c r="BN124" i="12"/>
  <c r="BM124" i="12"/>
  <c r="BN123" i="12"/>
  <c r="BM123" i="12"/>
  <c r="BN122" i="12"/>
  <c r="BM122" i="12"/>
  <c r="BM121" i="12"/>
  <c r="BT123" i="12"/>
  <c r="BX120" i="12"/>
  <c r="BZ126" i="12"/>
  <c r="BW120" i="12"/>
  <c r="BZ125" i="12"/>
  <c r="BV120" i="12"/>
  <c r="BZ124" i="12" s="1"/>
  <c r="BU120" i="12"/>
  <c r="BT120" i="12"/>
  <c r="BS120" i="12"/>
  <c r="BR120" i="12"/>
  <c r="BO120" i="12"/>
  <c r="BZ127" i="12" s="1"/>
  <c r="BN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BQ119" i="12"/>
  <c r="BP119" i="12" s="1"/>
  <c r="C119" i="12" s="1"/>
  <c r="BM119" i="12"/>
  <c r="BQ118" i="12"/>
  <c r="BP118" i="12" s="1"/>
  <c r="BM118" i="12"/>
  <c r="BQ117" i="12"/>
  <c r="BP117" i="12" s="1"/>
  <c r="BM117" i="12"/>
  <c r="BQ116" i="12"/>
  <c r="BP116" i="12"/>
  <c r="BM116" i="12"/>
  <c r="C116" i="12" s="1"/>
  <c r="BQ115" i="12"/>
  <c r="BP115" i="12"/>
  <c r="BM115" i="12"/>
  <c r="BQ114" i="12"/>
  <c r="BP114" i="12"/>
  <c r="BM114" i="12"/>
  <c r="BQ113" i="12"/>
  <c r="BP113" i="12" s="1"/>
  <c r="C113" i="12" s="1"/>
  <c r="BM113" i="12"/>
  <c r="BQ112" i="12"/>
  <c r="BP112" i="12" s="1"/>
  <c r="BM112" i="12"/>
  <c r="BQ111" i="12"/>
  <c r="BP111" i="12"/>
  <c r="BM111" i="12"/>
  <c r="BQ110" i="12"/>
  <c r="BP110" i="12" s="1"/>
  <c r="BM110" i="12"/>
  <c r="BQ109" i="12"/>
  <c r="BP109" i="12"/>
  <c r="BM109" i="12"/>
  <c r="C109" i="12" s="1"/>
  <c r="BQ108" i="12"/>
  <c r="BP108" i="12" s="1"/>
  <c r="C108" i="12" s="1"/>
  <c r="BM108" i="12"/>
  <c r="BQ107" i="12"/>
  <c r="BP107" i="12" s="1"/>
  <c r="BM107" i="12"/>
  <c r="BQ106" i="12"/>
  <c r="BP106" i="12" s="1"/>
  <c r="BM106" i="12"/>
  <c r="BQ105" i="12"/>
  <c r="BP105" i="12" s="1"/>
  <c r="BM105" i="12"/>
  <c r="BQ104" i="12"/>
  <c r="BP104" i="12"/>
  <c r="BM104" i="12"/>
  <c r="BQ103" i="12"/>
  <c r="BP103" i="12"/>
  <c r="BM103" i="12"/>
  <c r="C103" i="12" s="1"/>
  <c r="BQ102" i="12"/>
  <c r="BP102" i="12"/>
  <c r="BM102" i="12"/>
  <c r="BQ101" i="12"/>
  <c r="BP101" i="12" s="1"/>
  <c r="BM101" i="12"/>
  <c r="BQ100" i="12"/>
  <c r="BP100" i="12" s="1"/>
  <c r="BM100" i="12"/>
  <c r="BQ99" i="12"/>
  <c r="BP99" i="12"/>
  <c r="BM99" i="12"/>
  <c r="BQ98" i="12"/>
  <c r="BP98" i="12" s="1"/>
  <c r="BM98" i="12"/>
  <c r="BQ97" i="12"/>
  <c r="BP97" i="12"/>
  <c r="BM97" i="12"/>
  <c r="C97" i="12" s="1"/>
  <c r="BQ96" i="12"/>
  <c r="BP96" i="12"/>
  <c r="BM96" i="12"/>
  <c r="C96" i="12" s="1"/>
  <c r="BQ95" i="12"/>
  <c r="BP95" i="12" s="1"/>
  <c r="C95" i="12" s="1"/>
  <c r="BM95" i="12"/>
  <c r="BQ94" i="12"/>
  <c r="BP94" i="12"/>
  <c r="C94" i="12" s="1"/>
  <c r="BM94" i="12"/>
  <c r="BQ93" i="12"/>
  <c r="BP93" i="12"/>
  <c r="BM93" i="12"/>
  <c r="BQ92" i="12"/>
  <c r="BP92" i="12" s="1"/>
  <c r="BM92" i="12"/>
  <c r="BQ91" i="12"/>
  <c r="BP91" i="12" s="1"/>
  <c r="BM91" i="12"/>
  <c r="BQ90" i="12"/>
  <c r="BP90" i="12" s="1"/>
  <c r="BM90" i="12"/>
  <c r="BQ89" i="12"/>
  <c r="BP89" i="12" s="1"/>
  <c r="BM89" i="12"/>
  <c r="BQ88" i="12"/>
  <c r="BP88" i="12" s="1"/>
  <c r="BM88" i="12"/>
  <c r="BQ87" i="12"/>
  <c r="BP87" i="12" s="1"/>
  <c r="BM87" i="12"/>
  <c r="BQ86" i="12"/>
  <c r="BP86" i="12" s="1"/>
  <c r="BM86" i="12"/>
  <c r="BQ85" i="12"/>
  <c r="BP85" i="12" s="1"/>
  <c r="BM85" i="12"/>
  <c r="BQ84" i="12"/>
  <c r="BP84" i="12" s="1"/>
  <c r="BM84" i="12"/>
  <c r="BQ83" i="12"/>
  <c r="BP83" i="12"/>
  <c r="BM83" i="12"/>
  <c r="C83" i="12" s="1"/>
  <c r="BQ82" i="12"/>
  <c r="BP82" i="12" s="1"/>
  <c r="C82" i="12" s="1"/>
  <c r="BM82" i="12"/>
  <c r="BQ81" i="12"/>
  <c r="BP81" i="12" s="1"/>
  <c r="BM81" i="12"/>
  <c r="BQ80" i="12"/>
  <c r="BP80" i="12" s="1"/>
  <c r="BM80" i="12"/>
  <c r="BQ79" i="12"/>
  <c r="BP79" i="12" s="1"/>
  <c r="BM79" i="12"/>
  <c r="BQ78" i="12"/>
  <c r="BP78" i="12" s="1"/>
  <c r="BM78" i="12"/>
  <c r="BQ77" i="12"/>
  <c r="BP77" i="12" s="1"/>
  <c r="BM77" i="12"/>
  <c r="BQ76" i="12"/>
  <c r="BP76" i="12" s="1"/>
  <c r="BM76" i="12"/>
  <c r="BQ75" i="12"/>
  <c r="BP75" i="12"/>
  <c r="BM75" i="12"/>
  <c r="C75" i="12" s="1"/>
  <c r="BQ74" i="12"/>
  <c r="BP74" i="12" s="1"/>
  <c r="BM74" i="12"/>
  <c r="BQ73" i="12"/>
  <c r="BP73" i="12" s="1"/>
  <c r="BM73" i="12"/>
  <c r="BQ72" i="12"/>
  <c r="BP72" i="12" s="1"/>
  <c r="BM72" i="12"/>
  <c r="BQ71" i="12"/>
  <c r="BP71" i="12" s="1"/>
  <c r="BM71" i="12"/>
  <c r="BQ70" i="12"/>
  <c r="BP70" i="12" s="1"/>
  <c r="BM70" i="12"/>
  <c r="BQ69" i="12"/>
  <c r="BP69" i="12"/>
  <c r="BM69" i="12"/>
  <c r="BQ68" i="12"/>
  <c r="BP68" i="12" s="1"/>
  <c r="BM68" i="12"/>
  <c r="BQ67" i="12"/>
  <c r="BM67" i="12"/>
  <c r="BO61" i="12"/>
  <c r="BZ128" i="12" s="1"/>
  <c r="BN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J61" i="12"/>
  <c r="J121" i="12"/>
  <c r="BT124" i="12" s="1"/>
  <c r="I61" i="12"/>
  <c r="I121" i="12"/>
  <c r="BT125" i="12" s="1"/>
  <c r="H61" i="12"/>
  <c r="H121" i="12"/>
  <c r="G61" i="12"/>
  <c r="G121" i="12" s="1"/>
  <c r="BT127" i="12" s="1"/>
  <c r="F61" i="12"/>
  <c r="F121" i="12" s="1"/>
  <c r="E61" i="12"/>
  <c r="D61" i="12"/>
  <c r="BM60" i="12"/>
  <c r="K60" i="12" s="1"/>
  <c r="C60" i="12" s="1"/>
  <c r="BM59" i="12"/>
  <c r="K59" i="12" s="1"/>
  <c r="C59" i="12" s="1"/>
  <c r="BM58" i="12"/>
  <c r="K58" i="12" s="1"/>
  <c r="C58" i="12" s="1"/>
  <c r="BM57" i="12"/>
  <c r="K57" i="12"/>
  <c r="C57" i="12"/>
  <c r="BM56" i="12"/>
  <c r="K56" i="12" s="1"/>
  <c r="C56" i="12" s="1"/>
  <c r="BM55" i="12"/>
  <c r="K55" i="12" s="1"/>
  <c r="C55" i="12" s="1"/>
  <c r="BM54" i="12"/>
  <c r="K54" i="12" s="1"/>
  <c r="C54" i="12" s="1"/>
  <c r="BM53" i="12"/>
  <c r="K53" i="12" s="1"/>
  <c r="C53" i="12" s="1"/>
  <c r="BM52" i="12"/>
  <c r="K52" i="12" s="1"/>
  <c r="C52" i="12" s="1"/>
  <c r="BM51" i="12"/>
  <c r="K51" i="12" s="1"/>
  <c r="C51" i="12" s="1"/>
  <c r="BM50" i="12"/>
  <c r="K50" i="12" s="1"/>
  <c r="C50" i="12" s="1"/>
  <c r="BM49" i="12"/>
  <c r="K49" i="12"/>
  <c r="C49" i="12"/>
  <c r="BM48" i="12"/>
  <c r="K48" i="12" s="1"/>
  <c r="C48" i="12" s="1"/>
  <c r="BM47" i="12"/>
  <c r="K47" i="12"/>
  <c r="C47" i="12" s="1"/>
  <c r="BM46" i="12"/>
  <c r="K46" i="12" s="1"/>
  <c r="C46" i="12" s="1"/>
  <c r="BM45" i="12"/>
  <c r="K45" i="12"/>
  <c r="C45" i="12" s="1"/>
  <c r="BM44" i="12"/>
  <c r="K44" i="12" s="1"/>
  <c r="C44" i="12" s="1"/>
  <c r="BM43" i="12"/>
  <c r="K43" i="12" s="1"/>
  <c r="C43" i="12" s="1"/>
  <c r="BM42" i="12"/>
  <c r="K42" i="12" s="1"/>
  <c r="C42" i="12" s="1"/>
  <c r="BM41" i="12"/>
  <c r="K41" i="12"/>
  <c r="C41" i="12" s="1"/>
  <c r="BM40" i="12"/>
  <c r="K40" i="12" s="1"/>
  <c r="C40" i="12" s="1"/>
  <c r="BM39" i="12"/>
  <c r="K39" i="12"/>
  <c r="C39" i="12"/>
  <c r="BM38" i="12"/>
  <c r="K38" i="12" s="1"/>
  <c r="C38" i="12" s="1"/>
  <c r="BM37" i="12"/>
  <c r="K37" i="12" s="1"/>
  <c r="C37" i="12" s="1"/>
  <c r="BM36" i="12"/>
  <c r="K36" i="12" s="1"/>
  <c r="C36" i="12" s="1"/>
  <c r="BM35" i="12"/>
  <c r="K35" i="12" s="1"/>
  <c r="C35" i="12" s="1"/>
  <c r="BM34" i="12"/>
  <c r="K34" i="12" s="1"/>
  <c r="C34" i="12" s="1"/>
  <c r="BM33" i="12"/>
  <c r="K33" i="12" s="1"/>
  <c r="C33" i="12" s="1"/>
  <c r="BM32" i="12"/>
  <c r="K32" i="12" s="1"/>
  <c r="C32" i="12" s="1"/>
  <c r="BM31" i="12"/>
  <c r="K31" i="12"/>
  <c r="C31" i="12"/>
  <c r="BM30" i="12"/>
  <c r="K30" i="12" s="1"/>
  <c r="C30" i="12" s="1"/>
  <c r="BM29" i="12"/>
  <c r="K29" i="12"/>
  <c r="C29" i="12" s="1"/>
  <c r="BM28" i="12"/>
  <c r="K28" i="12" s="1"/>
  <c r="C28" i="12" s="1"/>
  <c r="BM27" i="12"/>
  <c r="K27" i="12" s="1"/>
  <c r="C27" i="12" s="1"/>
  <c r="BM26" i="12"/>
  <c r="K26" i="12" s="1"/>
  <c r="C26" i="12" s="1"/>
  <c r="BM25" i="12"/>
  <c r="K25" i="12"/>
  <c r="C25" i="12"/>
  <c r="BM24" i="12"/>
  <c r="K24" i="12" s="1"/>
  <c r="C24" i="12" s="1"/>
  <c r="BM23" i="12"/>
  <c r="K23" i="12"/>
  <c r="C23" i="12" s="1"/>
  <c r="BM22" i="12"/>
  <c r="K22" i="12" s="1"/>
  <c r="C22" i="12" s="1"/>
  <c r="BM21" i="12"/>
  <c r="K21" i="12"/>
  <c r="C21" i="12"/>
  <c r="BM20" i="12"/>
  <c r="K20" i="12" s="1"/>
  <c r="C20" i="12" s="1"/>
  <c r="BM19" i="12"/>
  <c r="K19" i="12" s="1"/>
  <c r="C19" i="12" s="1"/>
  <c r="BM18" i="12"/>
  <c r="K18" i="12" s="1"/>
  <c r="C18" i="12" s="1"/>
  <c r="BM17" i="12"/>
  <c r="K17" i="12"/>
  <c r="C17" i="12" s="1"/>
  <c r="BM16" i="12"/>
  <c r="K16" i="12" s="1"/>
  <c r="C16" i="12" s="1"/>
  <c r="BM15" i="12"/>
  <c r="K15" i="12" s="1"/>
  <c r="C15" i="12" s="1"/>
  <c r="BM14" i="12"/>
  <c r="K14" i="12" s="1"/>
  <c r="C14" i="12" s="1"/>
  <c r="BM13" i="12"/>
  <c r="K13" i="12"/>
  <c r="C13" i="12"/>
  <c r="BM12" i="12"/>
  <c r="K12" i="12" s="1"/>
  <c r="C12" i="12" s="1"/>
  <c r="BM11" i="12"/>
  <c r="K11" i="12" s="1"/>
  <c r="C11" i="12" s="1"/>
  <c r="BM10" i="12"/>
  <c r="K10" i="12" s="1"/>
  <c r="C10" i="12" s="1"/>
  <c r="BM9" i="12"/>
  <c r="K9" i="12" s="1"/>
  <c r="C9" i="12" s="1"/>
  <c r="BM8" i="12"/>
  <c r="K8" i="12" s="1"/>
  <c r="BN129" i="11"/>
  <c r="BM129" i="11"/>
  <c r="BN128" i="11"/>
  <c r="BN127" i="11"/>
  <c r="BM127" i="11"/>
  <c r="BN126" i="11"/>
  <c r="BM126" i="11"/>
  <c r="BZ125" i="11"/>
  <c r="BN125" i="11"/>
  <c r="BM125" i="11"/>
  <c r="BN124" i="11"/>
  <c r="BM124" i="11"/>
  <c r="BN123" i="11"/>
  <c r="BM123" i="11"/>
  <c r="BN122" i="11"/>
  <c r="BM122" i="11"/>
  <c r="BM121" i="11"/>
  <c r="BT123" i="11" s="1"/>
  <c r="BX120" i="11"/>
  <c r="BZ126" i="11"/>
  <c r="BW120" i="11"/>
  <c r="BV120" i="11"/>
  <c r="BZ124" i="11" s="1"/>
  <c r="BU120" i="11"/>
  <c r="BT120" i="11"/>
  <c r="BS120" i="11"/>
  <c r="BR120" i="11"/>
  <c r="BO120" i="11"/>
  <c r="BZ127" i="11" s="1"/>
  <c r="BN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BQ119" i="11"/>
  <c r="BP119" i="11" s="1"/>
  <c r="BM119" i="11"/>
  <c r="BQ118" i="11"/>
  <c r="BP118" i="11" s="1"/>
  <c r="BM118" i="11"/>
  <c r="BQ117" i="11"/>
  <c r="BP117" i="11" s="1"/>
  <c r="BM117" i="11"/>
  <c r="BQ116" i="11"/>
  <c r="BP116" i="11" s="1"/>
  <c r="BM116" i="11"/>
  <c r="C116" i="11" s="1"/>
  <c r="BQ115" i="11"/>
  <c r="BP115" i="11"/>
  <c r="BM115" i="11"/>
  <c r="C115" i="11" s="1"/>
  <c r="BQ114" i="11"/>
  <c r="BP114" i="11" s="1"/>
  <c r="BM114" i="11"/>
  <c r="BQ113" i="11"/>
  <c r="BP113" i="11" s="1"/>
  <c r="BM113" i="11"/>
  <c r="BQ112" i="11"/>
  <c r="BP112" i="11"/>
  <c r="BM112" i="11"/>
  <c r="C112" i="11" s="1"/>
  <c r="BQ111" i="11"/>
  <c r="BP111" i="11" s="1"/>
  <c r="BM111" i="11"/>
  <c r="BQ110" i="11"/>
  <c r="BP110" i="11" s="1"/>
  <c r="BM110" i="11"/>
  <c r="BQ109" i="11"/>
  <c r="BP109" i="11" s="1"/>
  <c r="BM109" i="11"/>
  <c r="BQ108" i="11"/>
  <c r="BP108" i="11" s="1"/>
  <c r="BM108" i="11"/>
  <c r="BQ107" i="11"/>
  <c r="BP107" i="11" s="1"/>
  <c r="BM107" i="11"/>
  <c r="BQ106" i="11"/>
  <c r="BP106" i="11" s="1"/>
  <c r="BM106" i="11"/>
  <c r="BQ105" i="11"/>
  <c r="BP105" i="11"/>
  <c r="BM105" i="11"/>
  <c r="C105" i="11" s="1"/>
  <c r="BQ104" i="11"/>
  <c r="BP104" i="11" s="1"/>
  <c r="BM104" i="11"/>
  <c r="BQ103" i="11"/>
  <c r="BP103" i="11"/>
  <c r="BM103" i="11"/>
  <c r="C103" i="11" s="1"/>
  <c r="BQ102" i="11"/>
  <c r="BP102" i="11" s="1"/>
  <c r="BM102" i="11"/>
  <c r="BQ101" i="11"/>
  <c r="BP101" i="11" s="1"/>
  <c r="BM101" i="11"/>
  <c r="BQ100" i="11"/>
  <c r="BP100" i="11" s="1"/>
  <c r="C100" i="11" s="1"/>
  <c r="BM100" i="11"/>
  <c r="BQ99" i="11"/>
  <c r="BP99" i="11"/>
  <c r="BM99" i="11"/>
  <c r="BQ98" i="11"/>
  <c r="BP98" i="11"/>
  <c r="BM98" i="11"/>
  <c r="BQ97" i="11"/>
  <c r="BP97" i="11"/>
  <c r="BM97" i="11"/>
  <c r="C97" i="11" s="1"/>
  <c r="BQ96" i="11"/>
  <c r="BP96" i="11" s="1"/>
  <c r="BM96" i="11"/>
  <c r="BQ95" i="11"/>
  <c r="BP95" i="11" s="1"/>
  <c r="BM95" i="11"/>
  <c r="BQ94" i="11"/>
  <c r="BP94" i="11" s="1"/>
  <c r="BM94" i="11"/>
  <c r="BQ93" i="11"/>
  <c r="BP93" i="11" s="1"/>
  <c r="BM93" i="11"/>
  <c r="BQ92" i="11"/>
  <c r="BP92" i="11"/>
  <c r="BM92" i="11"/>
  <c r="C92" i="11" s="1"/>
  <c r="BQ91" i="11"/>
  <c r="BP91" i="11" s="1"/>
  <c r="BM91" i="11"/>
  <c r="BQ90" i="11"/>
  <c r="BP90" i="11" s="1"/>
  <c r="BM90" i="11"/>
  <c r="C90" i="11" s="1"/>
  <c r="BQ89" i="11"/>
  <c r="BP89" i="11" s="1"/>
  <c r="BM89" i="11"/>
  <c r="BQ88" i="11"/>
  <c r="BP88" i="11" s="1"/>
  <c r="BM88" i="11"/>
  <c r="BQ87" i="11"/>
  <c r="BP87" i="11" s="1"/>
  <c r="BM87" i="11"/>
  <c r="BQ86" i="11"/>
  <c r="BP86" i="11" s="1"/>
  <c r="BM86" i="11"/>
  <c r="BQ85" i="11"/>
  <c r="BP85" i="11" s="1"/>
  <c r="BM85" i="11"/>
  <c r="C85" i="11" s="1"/>
  <c r="BQ84" i="11"/>
  <c r="BP84" i="11" s="1"/>
  <c r="BM84" i="11"/>
  <c r="BQ83" i="11"/>
  <c r="BP83" i="11" s="1"/>
  <c r="BM83" i="11"/>
  <c r="BQ82" i="11"/>
  <c r="BP82" i="11" s="1"/>
  <c r="C82" i="11" s="1"/>
  <c r="BM82" i="11"/>
  <c r="BQ81" i="11"/>
  <c r="BP81" i="11" s="1"/>
  <c r="BM81" i="11"/>
  <c r="BQ80" i="11"/>
  <c r="BP80" i="11" s="1"/>
  <c r="BM80" i="11"/>
  <c r="BQ79" i="11"/>
  <c r="BP79" i="11" s="1"/>
  <c r="BM79" i="11"/>
  <c r="BQ78" i="11"/>
  <c r="BP78" i="11" s="1"/>
  <c r="BM78" i="11"/>
  <c r="BQ77" i="11"/>
  <c r="BP77" i="11" s="1"/>
  <c r="BM77" i="11"/>
  <c r="BQ76" i="11"/>
  <c r="BP76" i="11" s="1"/>
  <c r="BM76" i="11"/>
  <c r="BQ75" i="11"/>
  <c r="BP75" i="11" s="1"/>
  <c r="BM75" i="11"/>
  <c r="BQ74" i="11"/>
  <c r="BP74" i="11" s="1"/>
  <c r="C74" i="11" s="1"/>
  <c r="BM74" i="11"/>
  <c r="BQ73" i="11"/>
  <c r="BP73" i="11" s="1"/>
  <c r="BM73" i="11"/>
  <c r="BQ72" i="11"/>
  <c r="BP72" i="11"/>
  <c r="BM72" i="11"/>
  <c r="C72" i="11" s="1"/>
  <c r="BQ71" i="11"/>
  <c r="BP71" i="11"/>
  <c r="BM71" i="11"/>
  <c r="C71" i="11" s="1"/>
  <c r="BQ70" i="11"/>
  <c r="BP70" i="11" s="1"/>
  <c r="C70" i="11" s="1"/>
  <c r="BM70" i="11"/>
  <c r="BQ69" i="11"/>
  <c r="BP69" i="11" s="1"/>
  <c r="BM69" i="11"/>
  <c r="BQ68" i="11"/>
  <c r="BP68" i="11" s="1"/>
  <c r="BM68" i="11"/>
  <c r="BQ67" i="11"/>
  <c r="BP67" i="11" s="1"/>
  <c r="BM67" i="11"/>
  <c r="BO61" i="11"/>
  <c r="BZ128" i="11" s="1"/>
  <c r="BN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J61" i="11"/>
  <c r="J121" i="11" s="1"/>
  <c r="BT124" i="11" s="1"/>
  <c r="I61" i="11"/>
  <c r="I121" i="11"/>
  <c r="BT125" i="11" s="1"/>
  <c r="H61" i="11"/>
  <c r="H121" i="11" s="1"/>
  <c r="G61" i="11"/>
  <c r="G121" i="11" s="1"/>
  <c r="BT127" i="11" s="1"/>
  <c r="F61" i="11"/>
  <c r="F121" i="11" s="1"/>
  <c r="E61" i="11"/>
  <c r="D61" i="11"/>
  <c r="BM60" i="11"/>
  <c r="K60" i="11" s="1"/>
  <c r="C60" i="11" s="1"/>
  <c r="BM59" i="11"/>
  <c r="K59" i="11" s="1"/>
  <c r="C59" i="11" s="1"/>
  <c r="BM58" i="11"/>
  <c r="K58" i="11" s="1"/>
  <c r="C58" i="11" s="1"/>
  <c r="BM57" i="11"/>
  <c r="K57" i="11" s="1"/>
  <c r="C57" i="11" s="1"/>
  <c r="BM56" i="11"/>
  <c r="K56" i="11" s="1"/>
  <c r="C56" i="11" s="1"/>
  <c r="BM55" i="11"/>
  <c r="K55" i="11" s="1"/>
  <c r="C55" i="11" s="1"/>
  <c r="BM54" i="11"/>
  <c r="K54" i="11" s="1"/>
  <c r="C54" i="11" s="1"/>
  <c r="BM53" i="11"/>
  <c r="K53" i="11" s="1"/>
  <c r="C53" i="11" s="1"/>
  <c r="BM52" i="11"/>
  <c r="K52" i="11" s="1"/>
  <c r="C52" i="11" s="1"/>
  <c r="BM51" i="11"/>
  <c r="K51" i="11" s="1"/>
  <c r="C51" i="11" s="1"/>
  <c r="BM50" i="11"/>
  <c r="K50" i="11" s="1"/>
  <c r="C50" i="11" s="1"/>
  <c r="BM49" i="11"/>
  <c r="K49" i="11" s="1"/>
  <c r="C49" i="11" s="1"/>
  <c r="BM48" i="11"/>
  <c r="K48" i="11" s="1"/>
  <c r="C48" i="11" s="1"/>
  <c r="BM47" i="11"/>
  <c r="K47" i="11" s="1"/>
  <c r="C47" i="11" s="1"/>
  <c r="BM46" i="11"/>
  <c r="K46" i="11" s="1"/>
  <c r="C46" i="11" s="1"/>
  <c r="BM45" i="11"/>
  <c r="K45" i="11" s="1"/>
  <c r="C45" i="11" s="1"/>
  <c r="BM44" i="11"/>
  <c r="K44" i="11" s="1"/>
  <c r="C44" i="11" s="1"/>
  <c r="BM43" i="11"/>
  <c r="K43" i="11" s="1"/>
  <c r="C43" i="11" s="1"/>
  <c r="BM42" i="11"/>
  <c r="K42" i="11" s="1"/>
  <c r="C42" i="11" s="1"/>
  <c r="BM41" i="11"/>
  <c r="K41" i="11" s="1"/>
  <c r="C41" i="11" s="1"/>
  <c r="BM40" i="11"/>
  <c r="K40" i="11" s="1"/>
  <c r="C40" i="11" s="1"/>
  <c r="BM39" i="11"/>
  <c r="K39" i="11" s="1"/>
  <c r="C39" i="11" s="1"/>
  <c r="BM38" i="11"/>
  <c r="K38" i="11" s="1"/>
  <c r="C38" i="11" s="1"/>
  <c r="BM37" i="11"/>
  <c r="K37" i="11" s="1"/>
  <c r="C37" i="11" s="1"/>
  <c r="BM36" i="11"/>
  <c r="K36" i="11" s="1"/>
  <c r="C36" i="11" s="1"/>
  <c r="BM35" i="11"/>
  <c r="K35" i="11" s="1"/>
  <c r="C35" i="11" s="1"/>
  <c r="BM34" i="11"/>
  <c r="K34" i="11" s="1"/>
  <c r="C34" i="11" s="1"/>
  <c r="BM33" i="11"/>
  <c r="K33" i="11" s="1"/>
  <c r="C33" i="11" s="1"/>
  <c r="BM32" i="11"/>
  <c r="K32" i="11" s="1"/>
  <c r="C32" i="11" s="1"/>
  <c r="BM31" i="11"/>
  <c r="K31" i="11" s="1"/>
  <c r="C31" i="11" s="1"/>
  <c r="BM30" i="11"/>
  <c r="K30" i="11" s="1"/>
  <c r="C30" i="11" s="1"/>
  <c r="BM29" i="11"/>
  <c r="K29" i="11" s="1"/>
  <c r="C29" i="11" s="1"/>
  <c r="BM28" i="11"/>
  <c r="K28" i="11" s="1"/>
  <c r="C28" i="11" s="1"/>
  <c r="BM27" i="11"/>
  <c r="K27" i="11" s="1"/>
  <c r="C27" i="11" s="1"/>
  <c r="BM26" i="11"/>
  <c r="K26" i="11" s="1"/>
  <c r="C26" i="11" s="1"/>
  <c r="BM25" i="11"/>
  <c r="K25" i="11" s="1"/>
  <c r="C25" i="11" s="1"/>
  <c r="BM24" i="11"/>
  <c r="K24" i="11" s="1"/>
  <c r="C24" i="11" s="1"/>
  <c r="BM23" i="11"/>
  <c r="K23" i="11" s="1"/>
  <c r="C23" i="11" s="1"/>
  <c r="BM22" i="11"/>
  <c r="K22" i="11" s="1"/>
  <c r="C22" i="11" s="1"/>
  <c r="BM21" i="11"/>
  <c r="K21" i="11" s="1"/>
  <c r="C21" i="11" s="1"/>
  <c r="BM20" i="11"/>
  <c r="K20" i="11" s="1"/>
  <c r="C20" i="11" s="1"/>
  <c r="BM19" i="11"/>
  <c r="K19" i="11" s="1"/>
  <c r="C19" i="11" s="1"/>
  <c r="BM18" i="11"/>
  <c r="K18" i="11" s="1"/>
  <c r="C18" i="11" s="1"/>
  <c r="BM17" i="11"/>
  <c r="K17" i="11" s="1"/>
  <c r="C17" i="11" s="1"/>
  <c r="BM16" i="11"/>
  <c r="K16" i="11" s="1"/>
  <c r="C16" i="11" s="1"/>
  <c r="BM15" i="11"/>
  <c r="K15" i="11" s="1"/>
  <c r="C15" i="11" s="1"/>
  <c r="BM14" i="11"/>
  <c r="K14" i="11" s="1"/>
  <c r="C14" i="11" s="1"/>
  <c r="BM13" i="11"/>
  <c r="K13" i="11" s="1"/>
  <c r="C13" i="11" s="1"/>
  <c r="BM12" i="11"/>
  <c r="K12" i="11" s="1"/>
  <c r="C12" i="11" s="1"/>
  <c r="BM11" i="11"/>
  <c r="K11" i="11" s="1"/>
  <c r="C11" i="11" s="1"/>
  <c r="BM10" i="11"/>
  <c r="K10" i="11" s="1"/>
  <c r="C10" i="11" s="1"/>
  <c r="BM9" i="11"/>
  <c r="K9" i="11" s="1"/>
  <c r="C9" i="11" s="1"/>
  <c r="BM8" i="11"/>
  <c r="K8" i="11" s="1"/>
  <c r="C43" i="6"/>
  <c r="C16" i="6"/>
  <c r="B16" i="6"/>
  <c r="C10" i="6"/>
  <c r="B10" i="6"/>
  <c r="C7" i="6"/>
  <c r="B7" i="6"/>
  <c r="C10" i="4"/>
  <c r="B10" i="4"/>
  <c r="B10" i="17" s="1"/>
  <c r="C7" i="4"/>
  <c r="B7" i="4"/>
  <c r="B7" i="17" s="1"/>
  <c r="C16" i="4"/>
  <c r="C44" i="4"/>
  <c r="C43" i="4"/>
  <c r="C104" i="10" l="1"/>
  <c r="C99" i="10"/>
  <c r="C111" i="10"/>
  <c r="C109" i="10"/>
  <c r="C102" i="10"/>
  <c r="C88" i="10"/>
  <c r="C90" i="10"/>
  <c r="C77" i="10"/>
  <c r="C82" i="10"/>
  <c r="C106" i="10"/>
  <c r="C70" i="10"/>
  <c r="C84" i="10"/>
  <c r="C95" i="10"/>
  <c r="C107" i="10"/>
  <c r="C103" i="10"/>
  <c r="C110" i="10"/>
  <c r="C92" i="10"/>
  <c r="C73" i="10"/>
  <c r="C86" i="10"/>
  <c r="C51" i="4"/>
  <c r="BM120" i="10"/>
  <c r="C84" i="11"/>
  <c r="C114" i="12"/>
  <c r="BT126" i="10"/>
  <c r="BQ120" i="10"/>
  <c r="C79" i="10"/>
  <c r="C115" i="10"/>
  <c r="C110" i="11"/>
  <c r="C117" i="11"/>
  <c r="C81" i="12"/>
  <c r="C101" i="12"/>
  <c r="C68" i="10"/>
  <c r="C31" i="6"/>
  <c r="C33" i="6" s="1"/>
  <c r="C87" i="12"/>
  <c r="C107" i="12"/>
  <c r="C98" i="11"/>
  <c r="C115" i="12"/>
  <c r="C74" i="10"/>
  <c r="C116" i="10"/>
  <c r="C76" i="12"/>
  <c r="C97" i="10"/>
  <c r="C81" i="10"/>
  <c r="C91" i="10"/>
  <c r="C79" i="11"/>
  <c r="C93" i="11"/>
  <c r="C94" i="11"/>
  <c r="C113" i="11"/>
  <c r="C70" i="12"/>
  <c r="C111" i="12"/>
  <c r="C117" i="12"/>
  <c r="C76" i="10"/>
  <c r="C87" i="10"/>
  <c r="C69" i="10"/>
  <c r="C107" i="11"/>
  <c r="C114" i="11"/>
  <c r="C73" i="11"/>
  <c r="C81" i="11"/>
  <c r="C101" i="11"/>
  <c r="C113" i="10"/>
  <c r="C86" i="11"/>
  <c r="C99" i="12"/>
  <c r="BP67" i="10"/>
  <c r="BP120" i="10" s="1"/>
  <c r="BZ123" i="10" s="1"/>
  <c r="BZ129" i="10" s="1"/>
  <c r="C71" i="10"/>
  <c r="C96" i="11"/>
  <c r="BN121" i="12"/>
  <c r="C72" i="12"/>
  <c r="C72" i="10"/>
  <c r="C78" i="10"/>
  <c r="C108" i="10"/>
  <c r="C105" i="10"/>
  <c r="C68" i="11"/>
  <c r="C83" i="11"/>
  <c r="C95" i="11"/>
  <c r="C75" i="11"/>
  <c r="C89" i="10"/>
  <c r="C94" i="10"/>
  <c r="BT127" i="10"/>
  <c r="BN121" i="10"/>
  <c r="C9" i="10"/>
  <c r="C61" i="10" s="1"/>
  <c r="K61" i="10"/>
  <c r="C102" i="12"/>
  <c r="BM120" i="11"/>
  <c r="BM61" i="11"/>
  <c r="C109" i="11"/>
  <c r="BQ120" i="12"/>
  <c r="C73" i="12"/>
  <c r="C92" i="12"/>
  <c r="C104" i="12"/>
  <c r="BN121" i="11"/>
  <c r="BM120" i="12"/>
  <c r="C80" i="12"/>
  <c r="C86" i="12"/>
  <c r="C93" i="12"/>
  <c r="C98" i="12"/>
  <c r="C118" i="12"/>
  <c r="C67" i="10"/>
  <c r="C71" i="12"/>
  <c r="B15" i="7"/>
  <c r="C15" i="8"/>
  <c r="C15" i="7"/>
  <c r="C91" i="12"/>
  <c r="C79" i="12"/>
  <c r="C31" i="4"/>
  <c r="C33" i="4" s="1"/>
  <c r="C32" i="7" s="1"/>
  <c r="B9" i="7"/>
  <c r="C9" i="8"/>
  <c r="C9" i="7"/>
  <c r="C80" i="11"/>
  <c r="C111" i="11"/>
  <c r="BM61" i="12"/>
  <c r="C69" i="12"/>
  <c r="C74" i="12"/>
  <c r="C106" i="12"/>
  <c r="BM61" i="10"/>
  <c r="C89" i="12"/>
  <c r="C39" i="7"/>
  <c r="B39" i="7"/>
  <c r="C39" i="8"/>
  <c r="D40" i="17"/>
  <c r="E40" i="17" s="1"/>
  <c r="F40" i="17" s="1"/>
  <c r="G40" i="17" s="1"/>
  <c r="H40" i="17" s="1"/>
  <c r="C102" i="11"/>
  <c r="B6" i="7"/>
  <c r="C6" i="8"/>
  <c r="C6" i="7"/>
  <c r="B43" i="7"/>
  <c r="D44" i="17"/>
  <c r="E44" i="17" s="1"/>
  <c r="F44" i="17" s="1"/>
  <c r="G44" i="17" s="1"/>
  <c r="H44" i="17" s="1"/>
  <c r="C43" i="7"/>
  <c r="C43" i="8"/>
  <c r="C104" i="11"/>
  <c r="C84" i="12"/>
  <c r="C69" i="11"/>
  <c r="C99" i="11"/>
  <c r="C118" i="11"/>
  <c r="C88" i="12"/>
  <c r="C100" i="12"/>
  <c r="C76" i="11"/>
  <c r="C89" i="11"/>
  <c r="B50" i="7"/>
  <c r="C50" i="7"/>
  <c r="C50" i="8"/>
  <c r="D51" i="17"/>
  <c r="E51" i="17" s="1"/>
  <c r="F51" i="17" s="1"/>
  <c r="G51" i="17" s="1"/>
  <c r="H51" i="17" s="1"/>
  <c r="C78" i="12"/>
  <c r="B42" i="7"/>
  <c r="C42" i="7"/>
  <c r="C42" i="8"/>
  <c r="C78" i="11"/>
  <c r="C110" i="12"/>
  <c r="C91" i="11"/>
  <c r="B31" i="4"/>
  <c r="C112" i="12"/>
  <c r="C87" i="11"/>
  <c r="C106" i="11"/>
  <c r="C77" i="12"/>
  <c r="BQ120" i="11"/>
  <c r="C88" i="11"/>
  <c r="D32" i="8"/>
  <c r="D32" i="7"/>
  <c r="C8" i="11"/>
  <c r="C61" i="11" s="1"/>
  <c r="K61" i="11"/>
  <c r="BT126" i="11"/>
  <c r="BT129" i="11" s="1"/>
  <c r="BP120" i="11"/>
  <c r="BZ123" i="11" s="1"/>
  <c r="BZ129" i="11" s="1"/>
  <c r="C67" i="11"/>
  <c r="C108" i="11"/>
  <c r="C119" i="11"/>
  <c r="C77" i="11"/>
  <c r="C8" i="12"/>
  <c r="C61" i="12" s="1"/>
  <c r="K61" i="12"/>
  <c r="C85" i="12"/>
  <c r="C90" i="12"/>
  <c r="BT126" i="12"/>
  <c r="BT129" i="12" s="1"/>
  <c r="C105" i="12"/>
  <c r="BP67" i="12"/>
  <c r="C68" i="12"/>
  <c r="B42" i="8"/>
  <c r="C43" i="17"/>
  <c r="D43" i="17" s="1"/>
  <c r="E43" i="17" s="1"/>
  <c r="F43" i="17" s="1"/>
  <c r="G43" i="17" s="1"/>
  <c r="H43" i="17" s="1"/>
  <c r="B9" i="8"/>
  <c r="C10" i="17"/>
  <c r="D10" i="17" s="1"/>
  <c r="E10" i="17" s="1"/>
  <c r="F10" i="17" s="1"/>
  <c r="G10" i="17" s="1"/>
  <c r="H10" i="17" s="1"/>
  <c r="B6" i="8"/>
  <c r="C7" i="17"/>
  <c r="D7" i="17" s="1"/>
  <c r="E7" i="17" s="1"/>
  <c r="F7" i="17" s="1"/>
  <c r="G7" i="17" s="1"/>
  <c r="H7" i="17" s="1"/>
  <c r="B15" i="8"/>
  <c r="C16" i="17"/>
  <c r="D16" i="17" s="1"/>
  <c r="E16" i="17" s="1"/>
  <c r="F16" i="17" s="1"/>
  <c r="G16" i="17" s="1"/>
  <c r="H16" i="17" s="1"/>
  <c r="BT129" i="10" l="1"/>
  <c r="B30" i="8"/>
  <c r="C120" i="10"/>
  <c r="C32" i="8"/>
  <c r="B30" i="7"/>
  <c r="C30" i="8"/>
  <c r="C30" i="7"/>
  <c r="B31" i="17"/>
  <c r="C31" i="17" s="1"/>
  <c r="D31" i="17" s="1"/>
  <c r="E31" i="17" s="1"/>
  <c r="F31" i="17" s="1"/>
  <c r="G31" i="17" s="1"/>
  <c r="H31" i="17" s="1"/>
  <c r="B33" i="4"/>
  <c r="B33" i="17" s="1"/>
  <c r="C33" i="17" s="1"/>
  <c r="D33" i="17" s="1"/>
  <c r="E33" i="17" s="1"/>
  <c r="F33" i="17" s="1"/>
  <c r="G33" i="17" s="1"/>
  <c r="H33" i="17" s="1"/>
  <c r="C120" i="11"/>
  <c r="C67" i="12"/>
  <c r="C120" i="12" s="1"/>
  <c r="BP120" i="12"/>
  <c r="BZ123" i="12" s="1"/>
  <c r="BZ129" i="12" s="1"/>
  <c r="B32" i="8"/>
  <c r="B32" i="7" l="1"/>
</calcChain>
</file>

<file path=xl/sharedStrings.xml><?xml version="1.0" encoding="utf-8"?>
<sst xmlns="http://schemas.openxmlformats.org/spreadsheetml/2006/main" count="8685" uniqueCount="325">
  <si>
    <t>Unidade: milhões de CVE</t>
  </si>
  <si>
    <t>Produto Interno Bruto e principais componentes</t>
  </si>
  <si>
    <t>Total VA</t>
  </si>
  <si>
    <t>1. Despesa de Consumo Final</t>
  </si>
  <si>
    <t>2. FBCF</t>
  </si>
  <si>
    <t>3. Variação de Existências</t>
  </si>
  <si>
    <t>6. Exportações</t>
  </si>
  <si>
    <t>7. Importações</t>
  </si>
  <si>
    <t>PIB (1+4+5)</t>
  </si>
  <si>
    <t>Remuneração dos empregados</t>
  </si>
  <si>
    <t>Impostos, liquidos de subsídios, sobre os produtos</t>
  </si>
  <si>
    <t>A01</t>
  </si>
  <si>
    <t>A02</t>
  </si>
  <si>
    <t>B03</t>
  </si>
  <si>
    <t>C10</t>
  </si>
  <si>
    <t>C11</t>
  </si>
  <si>
    <t>C12</t>
  </si>
  <si>
    <t>C13</t>
  </si>
  <si>
    <t>C16</t>
  </si>
  <si>
    <t>C19</t>
  </si>
  <si>
    <t>C20</t>
  </si>
  <si>
    <t>C21</t>
  </si>
  <si>
    <t>C22</t>
  </si>
  <si>
    <t>C23</t>
  </si>
  <si>
    <t>C24</t>
  </si>
  <si>
    <t>C31</t>
  </si>
  <si>
    <t>C32</t>
  </si>
  <si>
    <t>C33</t>
  </si>
  <si>
    <t>D00</t>
  </si>
  <si>
    <t>E00</t>
  </si>
  <si>
    <t>F00</t>
  </si>
  <si>
    <t>G01</t>
  </si>
  <si>
    <t>G02</t>
  </si>
  <si>
    <t>G03</t>
  </si>
  <si>
    <t>G04</t>
  </si>
  <si>
    <t>H49</t>
  </si>
  <si>
    <t>H50</t>
  </si>
  <si>
    <t>Transporte por água</t>
  </si>
  <si>
    <t>H51</t>
  </si>
  <si>
    <t>Transportes aéreos</t>
  </si>
  <si>
    <t>H52</t>
  </si>
  <si>
    <t>H53</t>
  </si>
  <si>
    <t>I55</t>
  </si>
  <si>
    <t>Alojamento</t>
  </si>
  <si>
    <t>I56</t>
  </si>
  <si>
    <t>J60</t>
  </si>
  <si>
    <t>J61</t>
  </si>
  <si>
    <t>Telecomunicações</t>
  </si>
  <si>
    <t>J62</t>
  </si>
  <si>
    <t>K64</t>
  </si>
  <si>
    <t>K65</t>
  </si>
  <si>
    <t>K66</t>
  </si>
  <si>
    <t>L68</t>
  </si>
  <si>
    <t>M70</t>
  </si>
  <si>
    <t>M75</t>
  </si>
  <si>
    <t>N77</t>
  </si>
  <si>
    <t>N79</t>
  </si>
  <si>
    <t>N80</t>
  </si>
  <si>
    <t>O81</t>
  </si>
  <si>
    <t>Serviços da administração pública e defesa</t>
  </si>
  <si>
    <t>O82</t>
  </si>
  <si>
    <t>P85</t>
  </si>
  <si>
    <t>Q86</t>
  </si>
  <si>
    <t>R90</t>
  </si>
  <si>
    <t>S94</t>
  </si>
  <si>
    <t>S95</t>
  </si>
  <si>
    <t>T97</t>
  </si>
  <si>
    <t>Transporte e armazenagem</t>
  </si>
  <si>
    <t>Alojamento e restauração (restaurante e similares)</t>
  </si>
  <si>
    <t>Educação</t>
  </si>
  <si>
    <t>U99</t>
  </si>
  <si>
    <t>XCT</t>
  </si>
  <si>
    <t>Adminis -</t>
  </si>
  <si>
    <t>Cons. Fin.</t>
  </si>
  <si>
    <t>Autocons.</t>
  </si>
  <si>
    <t>Total</t>
  </si>
  <si>
    <t>F.B.C.F.</t>
  </si>
  <si>
    <t>PIB</t>
  </si>
  <si>
    <t>ANO 2015 A PREÇOS CORRENTES</t>
  </si>
  <si>
    <t>Recursos em Produtos</t>
  </si>
  <si>
    <t>TABELA DOS RECURSOS</t>
  </si>
  <si>
    <t>Produção dos Ramos</t>
  </si>
  <si>
    <t>Margens de Transporte</t>
  </si>
  <si>
    <t>Outras taxas sobre os produtos</t>
  </si>
  <si>
    <t>Impostos sobre exportações</t>
  </si>
  <si>
    <t>Impostos sobre importações</t>
  </si>
  <si>
    <t>Total dos Ramos</t>
  </si>
  <si>
    <t>Ajustamento CIF /FOB</t>
  </si>
  <si>
    <t>Importações</t>
  </si>
  <si>
    <t>Total dos ramos</t>
  </si>
  <si>
    <t>Total de economia</t>
  </si>
  <si>
    <t>Exportações</t>
  </si>
  <si>
    <t>Desepsa</t>
  </si>
  <si>
    <t>Consumo Final</t>
  </si>
  <si>
    <t>Formação bruta de capital fixo</t>
  </si>
  <si>
    <t>Variação de stocks</t>
  </si>
  <si>
    <t>Familia</t>
  </si>
  <si>
    <t>Sub-total</t>
  </si>
  <si>
    <t>Comerc.</t>
  </si>
  <si>
    <t>ISFL</t>
  </si>
  <si>
    <t>Pub</t>
  </si>
  <si>
    <t>Salários Brutos</t>
  </si>
  <si>
    <t>Valor Acrescentado Bruto (PIB)</t>
  </si>
  <si>
    <t>Impostos sobre produção</t>
  </si>
  <si>
    <t>Excedente bruto de exploração/Rendimento misto</t>
  </si>
  <si>
    <t>SOMA DOS VALORES ACRESCENTADOS</t>
  </si>
  <si>
    <t>IMPOSTOS SOBRE EXPORTAÇÕES</t>
  </si>
  <si>
    <t>OUTROS IMPOSTOS SOBRE PRODUTOS</t>
  </si>
  <si>
    <t>SUBSÍDIOS SOBRE PRODUTOS</t>
  </si>
  <si>
    <t>IMPOSTOS SOBRE IMPORTAÇÕES</t>
  </si>
  <si>
    <t>CONSUMO FINAL</t>
  </si>
  <si>
    <t>VARIAÇÕES DE STOCKS</t>
  </si>
  <si>
    <t>AQUISIÇÃO DE OBJETOS DE VALOR</t>
  </si>
  <si>
    <t>Total de recursos a preço de base</t>
  </si>
  <si>
    <t>Total dos recursos a preço base</t>
  </si>
  <si>
    <t>ANO 2016 A PREÇOS CORRENTES</t>
  </si>
  <si>
    <t>ANO 2016 A PREÇOS CONSTANTES</t>
  </si>
  <si>
    <t>Q1.6</t>
  </si>
  <si>
    <t>Q1.7</t>
  </si>
  <si>
    <t>Privada</t>
  </si>
  <si>
    <t>Exportações de serviços</t>
  </si>
  <si>
    <t>Fabrico de Produtos farmacêuticos e preparações para uso medicinal</t>
  </si>
  <si>
    <t>Fabrico de Artigos de borracha e de matérias plásticas</t>
  </si>
  <si>
    <t>Indústrias metalúrgicas de base e Fabricação de produtos metálicos, expecto máquinas e equipamentos</t>
  </si>
  <si>
    <t>Serviços de reparação, manutenção e instalação de máquinas e equipamentos</t>
  </si>
  <si>
    <t>Captação, tratamento e distribuição de água; saneamento, gestão de resíduos e despoluição</t>
  </si>
  <si>
    <t>Correção territorial e ajustamento CIF/FOB</t>
  </si>
  <si>
    <t>ANO 2017 A PREÇOS CORRENTES</t>
  </si>
  <si>
    <t>Q1.8</t>
  </si>
  <si>
    <t>ANO 2017 A PREÇOS CONSTANTES</t>
  </si>
  <si>
    <t>Q1.9</t>
  </si>
  <si>
    <t>ANO 2018 A PREÇOS CONSTANTES</t>
  </si>
  <si>
    <t>Indústrias alimentares</t>
  </si>
  <si>
    <t>Fabrico de produtos químicos</t>
  </si>
  <si>
    <t>Comércio de produtos alimentares e outros</t>
  </si>
  <si>
    <t>Transporte terrestre</t>
  </si>
  <si>
    <t>Serviços Anexos e auxiliares dos transportes</t>
  </si>
  <si>
    <t>Q1.10</t>
  </si>
  <si>
    <t>Q1.11</t>
  </si>
  <si>
    <t>Quadro 1.1 - PIB e seus componentes, a preços correntes</t>
  </si>
  <si>
    <t>Quadro 1.2 - PIB e seus componentes a preços correntes, taxas de variação (%)</t>
  </si>
  <si>
    <t>Quadro 1.3 - PIB e seus componentes, a preços do ano anterior</t>
  </si>
  <si>
    <t>Fonte: INE, Contas Nacionais</t>
  </si>
  <si>
    <t>Atividade de informação e de comunicação</t>
  </si>
  <si>
    <t>Atividades financeiras e de seguros</t>
  </si>
  <si>
    <t>Atividades imobiliárias</t>
  </si>
  <si>
    <t>Atividades de consultoria, científicas, técnicas e similares</t>
  </si>
  <si>
    <t>Atividades administrativas e dos serviços de apoio</t>
  </si>
  <si>
    <t>Saúde humana e ação social</t>
  </si>
  <si>
    <t>Atividades artísticas, de espetáculos e recreativas</t>
  </si>
  <si>
    <t>Outras atividades de serviços</t>
  </si>
  <si>
    <t>Família</t>
  </si>
  <si>
    <t>Pública</t>
  </si>
  <si>
    <t>ANO 2018 A PREÇOS CORRENTES</t>
  </si>
  <si>
    <t>Q1.12</t>
  </si>
  <si>
    <t>Consumo Intermédio dos ramos</t>
  </si>
  <si>
    <t>Atividades postais e dos correios</t>
  </si>
  <si>
    <t>Atividades dos serviços relacionados com as tecnologias da informação e serviços de informação</t>
  </si>
  <si>
    <t>Outras Atividades financeiras</t>
  </si>
  <si>
    <t>Atividades veterinárias</t>
  </si>
  <si>
    <t>Atividades de aluguer</t>
  </si>
  <si>
    <t>Agência de viagem, operadores turísticos e outra Atividades de reservas</t>
  </si>
  <si>
    <t>Atividade de organizações associativas</t>
  </si>
  <si>
    <t>Atividade de construção</t>
  </si>
  <si>
    <t>Outras Atividades de serviços</t>
  </si>
  <si>
    <t>Fabricação de têxteis, vestuários e calçados</t>
  </si>
  <si>
    <t>Fabricação de mobiliários e colchões</t>
  </si>
  <si>
    <t>Eletricidade, gás, vapor e ar condicionado</t>
  </si>
  <si>
    <t>Serviços de segurança social obrigatória</t>
  </si>
  <si>
    <t>Subsídios sobre os produtos</t>
  </si>
  <si>
    <t>Subsídios sobre produção</t>
  </si>
  <si>
    <t>IVA não dedutivel</t>
  </si>
  <si>
    <t>Quadro 1.5 - PIB e seus componentes, em volume encadeado</t>
  </si>
  <si>
    <t>Quadro 1.5 - PIB e seus componentes, em volume encadeado (base 2015=100)</t>
  </si>
  <si>
    <t>ANO 2019 A PREÇOS CONSTANTES</t>
  </si>
  <si>
    <t>IVA não dedútivel</t>
  </si>
  <si>
    <t>Consumo Intermedio dos ramos</t>
  </si>
  <si>
    <t>ANO 2019 A PREÇOS CORRENTES</t>
  </si>
  <si>
    <t>Q1.13</t>
  </si>
  <si>
    <t>Q1.14</t>
  </si>
  <si>
    <t>Importações de serviços</t>
  </si>
  <si>
    <t>Exportações de bens</t>
  </si>
  <si>
    <t>Administração Pública</t>
  </si>
  <si>
    <t>Comércio por grosso e a retalho; reparação de veículos</t>
  </si>
  <si>
    <t>Administração pública e defesa; segurança social obrigatória</t>
  </si>
  <si>
    <t>Produto Interno Bruto (PIB)</t>
  </si>
  <si>
    <t>Importações de bens</t>
  </si>
  <si>
    <t>Excedente bruto de exploração / Rendimento misto bruto</t>
  </si>
  <si>
    <t>Pesca e aquacultura</t>
  </si>
  <si>
    <t>EXPORTAÇÕES</t>
  </si>
  <si>
    <t>IMPORTAÇÕES</t>
  </si>
  <si>
    <t>Eletricidade, gás, vapor e ar condicionado; captação, tratamento e distribuição de água</t>
  </si>
  <si>
    <t>5. Exportações líquidas</t>
  </si>
  <si>
    <t>Indústrias extrativas</t>
  </si>
  <si>
    <t>Indústrias alimentares, bebidas e tabaco</t>
  </si>
  <si>
    <t>4. Investimento (2+3)</t>
  </si>
  <si>
    <t>Outras indústrias transformadoras</t>
  </si>
  <si>
    <t>Agricultura, produção animal, caça e floresta</t>
  </si>
  <si>
    <t>Quadro 1.4 - PIB e seus componentes, a preços do ano anterior, taxas de variação (%)</t>
  </si>
  <si>
    <t>Origem nacional &amp; importado</t>
  </si>
  <si>
    <t>Total dos recursos à preço de aquisição</t>
  </si>
  <si>
    <t>Agricultura, produção animal, caça, floresta</t>
  </si>
  <si>
    <t>Indústrias de bebidas</t>
  </si>
  <si>
    <t>Indústrias de tabacos</t>
  </si>
  <si>
    <t>Fabrico de Produtos petrolíferos refinados e de aglomerados de combustíveis, coque</t>
  </si>
  <si>
    <t>Fabrico de outros produtos minerais não metálicos</t>
  </si>
  <si>
    <t>Outras Indústrias transformadoras</t>
  </si>
  <si>
    <t>Restaurantes e estabelecimentos de bebidas</t>
  </si>
  <si>
    <t>Aquisição liquida de objectos de valor</t>
  </si>
  <si>
    <t>EXPORTAÇOES</t>
  </si>
  <si>
    <t>IMPORTAÇOES</t>
  </si>
  <si>
    <t>Setor Primário</t>
  </si>
  <si>
    <t>Setor Secundário</t>
  </si>
  <si>
    <t>Setor Terciário</t>
  </si>
  <si>
    <t>Atividades das famílias empregadoras de pessoal doméstico</t>
  </si>
  <si>
    <t>Margens de Comércio</t>
  </si>
  <si>
    <t>Comércio de veículos automóveis e motociclos, serviços de manutenção e reparação</t>
  </si>
  <si>
    <t>Comércio de combustíveis, metais e mineiros, materiais e fornecimentos de construção</t>
  </si>
  <si>
    <t>Q1.15</t>
  </si>
  <si>
    <t>ANO 2020 A PREÇOS CORRENTES</t>
  </si>
  <si>
    <t>ANO 2020 A PREÇOS CONSTANTES</t>
  </si>
  <si>
    <t>Origem  nacional &amp; importado</t>
  </si>
  <si>
    <t>Total dos recursos  à preço de aquisição</t>
  </si>
  <si>
    <t>Margens de comercio</t>
  </si>
  <si>
    <t>Subsidios sobre os produtos</t>
  </si>
  <si>
    <t>Aquisição  liquida de objectos de valor</t>
  </si>
  <si>
    <t>Q1.16</t>
  </si>
  <si>
    <t>Ótica de Rendimento</t>
  </si>
  <si>
    <t>Ótica da Despesa</t>
  </si>
  <si>
    <t>Ótica da Produção</t>
  </si>
  <si>
    <t>Impostos e taxas líquidos de subsídios sobre os produtos</t>
  </si>
  <si>
    <t>Indústrias da madeira (excluindo mobiliários) da cortiça e obras de cestaria e de espartaria</t>
  </si>
  <si>
    <t>Comércio de máquinas e equipamentos</t>
  </si>
  <si>
    <t>Atividades de edição, Atividades cinematográficos, de vídeo e de produção de programas de televisão, de gravação de som e de edição de música, Atividades de rádio e de televisão</t>
  </si>
  <si>
    <t>Intermediação financeira, exceto seguros e fundos de pensões</t>
  </si>
  <si>
    <t>Seguros, resseguros e fundos de pensões, exceto segurança social obrigatória.</t>
  </si>
  <si>
    <t>Atividades de consultoria, científicas técnicas e similares exceto Atividades veterinárias</t>
  </si>
  <si>
    <t>Atividades de serviços administrativos e de apoio aos negócios exceto Atividades de aluguer e agências de viagens</t>
  </si>
  <si>
    <t>Atividades artísticas, de espetáculos, desportivas e recreativas</t>
  </si>
  <si>
    <t>Atividades das famílias empregadoras de pessoal doméstico e Atividades de produção das famílias para uso próprio</t>
  </si>
  <si>
    <t>Atividades dos organismos internacionais e outras instituições extraterritoriais</t>
  </si>
  <si>
    <t>Contribuições Sociais Efetivas</t>
  </si>
  <si>
    <t>Contribuições Sociais Imputadas</t>
  </si>
  <si>
    <t>Efetivos empregados por ramo</t>
  </si>
  <si>
    <t>ANO 2021 A PREÇOS CORRENTES</t>
  </si>
  <si>
    <t>Recursos em produtos</t>
  </si>
  <si>
    <t>ANO 2021 A PREÇOS CONSTANTES</t>
  </si>
  <si>
    <t>Q1.17</t>
  </si>
  <si>
    <t>Q1.18</t>
  </si>
  <si>
    <t>Quadros das Contas Nacionais: 2015 - 2023 (Base 2015, SCN 2008)</t>
  </si>
  <si>
    <t>Quadro 1.6 - Quadro Recursos e Utilizações (QRU) 2015, a preços correntes</t>
  </si>
  <si>
    <t>Quadro 1.7 - Quadro Recursos e Utilizações (QRU) 2016, a preços correntes</t>
  </si>
  <si>
    <t>Quadro 1.8 - Quadro Recursos e Utilizações (QRU) 2016, a preços do ano anterior</t>
  </si>
  <si>
    <t>Quadro 1.9 - Quadro Recursos e Utilizações (QRU) 2017, a preços correntes</t>
  </si>
  <si>
    <t>Quadro 1.10 - Quadro Recursos e Utilizações (QRU) 2017, a preços do ano anterior</t>
  </si>
  <si>
    <t>Quadro 1.11 - Quadro Recursos e Utilizações (QRU) 2018, a preços correntes</t>
  </si>
  <si>
    <t>Quadro 1.12 - Quadro Recursos e Utilizações (QRU) 2018, a preços do ano anterior</t>
  </si>
  <si>
    <t>Quadro 1.13 - Quadro Recursos e Utilizações (QRU) 2019, a preços correntes</t>
  </si>
  <si>
    <t>Quadro 1.14 - Quadro Recursos e Utilizações (QRU) 2019, a preços do ano anterior</t>
  </si>
  <si>
    <t>Quadro 1.15 - Quadro Recursos e Utilizações (QRU) 2020, a preços correntes</t>
  </si>
  <si>
    <t>Quadro 1.16 - Quadro Recursos e Utilizações (QRU) 2020, a preços do ano anterior</t>
  </si>
  <si>
    <t>Quadro 1.17 - Quadro Recursos e Utilizações (QRU) 2021, a preços correntes</t>
  </si>
  <si>
    <t>Quadro 1.18 - Quadro Recursos e Utilizações (QRU) 2021, a preços do ano anterior</t>
  </si>
  <si>
    <t>Quadro 1.19 - Quadro Recursos e Utilizações (QRU) 2022, a preços correntes</t>
  </si>
  <si>
    <t>Quadro 1.20 - Quadro Recursos e Utilizações (QRU) 2022, a preços do ano anterior</t>
  </si>
  <si>
    <t>QUADRO RECURSOS E UTILIZAÇÕES (QRU)</t>
  </si>
  <si>
    <t>Q1.19</t>
  </si>
  <si>
    <t>ANO 2022 A PREÇOS CORRENTES</t>
  </si>
  <si>
    <t>Q1.20</t>
  </si>
  <si>
    <t>ANO 2022 A PREÇOS CONSTANTES</t>
  </si>
  <si>
    <t>Utilização dos produtos</t>
  </si>
  <si>
    <t>Total de utilizações a preços de aquisição</t>
  </si>
  <si>
    <t>Quadro 1.21 - Quadro Recursos e Utilizações (QRU) 2023, a preços correntes</t>
  </si>
  <si>
    <t>Quadro 1.22 - Quadro Recursos e Utilizações (QRU) 2023, a preços do ano anterior</t>
  </si>
  <si>
    <t>Q1.21</t>
  </si>
  <si>
    <t>ANO 2023 A PREÇOS CORRENTES</t>
  </si>
  <si>
    <t>Emprego dos produtos</t>
  </si>
  <si>
    <t>Total de empregos a preços de aquisição</t>
  </si>
  <si>
    <t>Agricultura, produção animal, caça,  floresta</t>
  </si>
  <si>
    <t>Pesca e Aquacultura</t>
  </si>
  <si>
    <t>Indústrias extractivas</t>
  </si>
  <si>
    <t>Indústrias  de bebidas</t>
  </si>
  <si>
    <t>Indústrias  de tabacos</t>
  </si>
  <si>
    <t>Fabricação de têxteis, vestuarios e calçados</t>
  </si>
  <si>
    <t>Indústrias da madeira ( excluindo mobiliarios</t>
  </si>
  <si>
    <t>Fabrico de  Produtos petrolíferos refinados e</t>
  </si>
  <si>
    <t>Fabrico de Produtos farmacêuticos e preparaçõ</t>
  </si>
  <si>
    <t xml:space="preserve">Fabrico de Artigos de borracha e de matérias </t>
  </si>
  <si>
    <t>Fabrico de outros produtos minerais não metál</t>
  </si>
  <si>
    <t xml:space="preserve">Indústrias metalúrgicas de base e Fabricação </t>
  </si>
  <si>
    <t>Fabricação de mobiliarios e colchões</t>
  </si>
  <si>
    <t>Outras  industrias transformadoras</t>
  </si>
  <si>
    <t>Serviços de reparação, manutenção e instalaçã</t>
  </si>
  <si>
    <t>Electricidade, gás, vapor e ar condicionado</t>
  </si>
  <si>
    <t xml:space="preserve">Captação, tratamento e distribuição de água; </t>
  </si>
  <si>
    <t>Actividade de construção</t>
  </si>
  <si>
    <t>Comercio de veiculos automóveis e motociclos,</t>
  </si>
  <si>
    <t>Comercio de maquinas e equipamentos</t>
  </si>
  <si>
    <t xml:space="preserve">Comercio de combustiveis, metais e mineiros, </t>
  </si>
  <si>
    <t>Actividades postais e dos correios</t>
  </si>
  <si>
    <t>Restaurantes  e estabelecimentos de bebidas</t>
  </si>
  <si>
    <t>Actividades de edição, Actividades cinematogr</t>
  </si>
  <si>
    <t xml:space="preserve">Actividades dos serviços relacionados com as </t>
  </si>
  <si>
    <t xml:space="preserve">Intermediação financeira, execepto seguros e </t>
  </si>
  <si>
    <t>Seguros, resseguros e fundos de pensões, exce</t>
  </si>
  <si>
    <t>Outras actividades financeiras</t>
  </si>
  <si>
    <t>Actividades imobiliárias</t>
  </si>
  <si>
    <t>Actividades de consultoria, cientificas tecni</t>
  </si>
  <si>
    <t>Actividades veterinárias</t>
  </si>
  <si>
    <t>Actividades de aluguer</t>
  </si>
  <si>
    <t>Agência de viagem, operadores turísticos e ou</t>
  </si>
  <si>
    <t xml:space="preserve">Actividades de serviços administrativos e de </t>
  </si>
  <si>
    <t>Serviços de segurança social obrigatoria</t>
  </si>
  <si>
    <t>Serviços de Educação</t>
  </si>
  <si>
    <t>Serviços de Saúde humana e acção social</t>
  </si>
  <si>
    <t>Actividades artísticas, de espectáculos, desp</t>
  </si>
  <si>
    <t>Actividade de organizações associativas</t>
  </si>
  <si>
    <t>Outras actividades de serviços</t>
  </si>
  <si>
    <t>Actividades das famílias empregadoras de pess</t>
  </si>
  <si>
    <t>Actividades dos organismos internacionais e o</t>
  </si>
  <si>
    <t>Correção territorial</t>
  </si>
  <si>
    <t>Q1.22</t>
  </si>
  <si>
    <t>ANO 2023 A PREÇOS CONSTANTES</t>
  </si>
  <si>
    <t>Outros impostos, líquidos de subsídios, sobre a produção</t>
  </si>
  <si>
    <r>
      <rPr>
        <b/>
        <sz val="9"/>
        <color rgb="FFFF0000"/>
        <rFont val="Arial"/>
        <family val="2"/>
      </rPr>
      <t>NOTA</t>
    </r>
    <r>
      <rPr>
        <sz val="9"/>
        <color theme="1"/>
        <rFont val="Arial"/>
        <family val="2"/>
      </rPr>
      <t>: A desagregação dos dados da Formação Bruta de Capital Fixo (pública e privada), das Exportações e das Importações de bens e serviços foram revistas de forma a assegurar a coerência com os dados das contas dos setores institucionais. Os valores totais mantiveram-se inalterados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</si>
</sst>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_)"/>
    <numFmt numFmtId="165" formatCode="000"/>
    <numFmt numFmtId="166" formatCode="0.0%"/>
    <numFmt numFmtId="167" formatCode="#,###"/>
    <numFmt numFmtId="168" formatCode="#,##0.0"/>
    <numFmt numFmtId="169" formatCode="0.0"/>
    <numFmt numFmtId="170" formatCode="0.000000"/>
    <numFmt numFmtId="171" formatCode="0.00000000"/>
    <numFmt numFmtId="172" formatCode="_-* #,##0.00\ _F_-;\-* #,##0.00\ _F_-;_-* &quot;-&quot;??\ _F_-;_-@_-"/>
    <numFmt numFmtId="173" formatCode="#,###.000"/>
    <numFmt numFmtId="174" formatCode="0.000"/>
  </numFmts>
  <fonts count="3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</font>
    <font>
      <u/>
      <sz val="10"/>
      <color indexed="12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9"/>
      <name val="UniversCondLight"/>
    </font>
    <font>
      <sz val="14"/>
      <name val="ZapfHumnst BT"/>
    </font>
    <font>
      <u/>
      <sz val="7.5"/>
      <color indexed="12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rgb="FF002060"/>
      <name val="Times New Roman"/>
      <family val="1"/>
    </font>
    <font>
      <b/>
      <u/>
      <sz val="12"/>
      <color rgb="FF002060"/>
      <name val="Arial"/>
      <family val="2"/>
    </font>
    <font>
      <sz val="10"/>
      <color rgb="FF002060"/>
      <name val="Arial"/>
      <family val="2"/>
    </font>
    <font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11"/>
      <color theme="1"/>
      <name val="Arial"/>
      <family val="2"/>
    </font>
    <font>
      <b/>
      <sz val="10"/>
      <color rgb="FF002060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u/>
      <sz val="11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sz val="11"/>
      <name val="Calibri"/>
      <family val="2"/>
      <scheme val="minor"/>
    </font>
    <font>
      <sz val="9"/>
      <color theme="1"/>
      <name val="Arial"/>
      <family val="2"/>
    </font>
    <font>
      <b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6">
    <xf numFmtId="0" fontId="0" fillId="0" borderId="0"/>
    <xf numFmtId="0" fontId="2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2" applyNumberFormat="0" applyFont="0" applyFill="0" applyAlignment="0" applyProtection="0"/>
    <xf numFmtId="164" fontId="8" fillId="0" borderId="3" applyNumberFormat="0" applyFont="0" applyFill="0" applyAlignment="0" applyProtection="0"/>
    <xf numFmtId="0" fontId="1" fillId="0" borderId="0"/>
    <xf numFmtId="0" fontId="3" fillId="0" borderId="0"/>
    <xf numFmtId="0" fontId="2" fillId="2" borderId="4" applyNumberFormat="0" applyBorder="0" applyProtection="0">
      <alignment horizontal="center"/>
    </xf>
    <xf numFmtId="9" fontId="14" fillId="0" borderId="0" applyFont="0" applyFill="0" applyBorder="0" applyAlignment="0" applyProtection="0"/>
    <xf numFmtId="0" fontId="6" fillId="0" borderId="0" applyNumberFormat="0" applyFill="0" applyProtection="0"/>
    <xf numFmtId="164" fontId="8" fillId="0" borderId="0"/>
    <xf numFmtId="0" fontId="2" fillId="0" borderId="0" applyNumberFormat="0" applyFill="0" applyBorder="0" applyProtection="0">
      <alignment horizontal="left"/>
    </xf>
    <xf numFmtId="164" fontId="9" fillId="0" borderId="0" applyNumberFormat="0" applyFont="0" applyFill="0" applyAlignment="0" applyProtection="0"/>
    <xf numFmtId="0" fontId="14" fillId="0" borderId="0"/>
    <xf numFmtId="0" fontId="22" fillId="0" borderId="0"/>
    <xf numFmtId="0" fontId="25" fillId="0" borderId="0"/>
    <xf numFmtId="9" fontId="14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0" fontId="1" fillId="0" borderId="0"/>
    <xf numFmtId="0" fontId="30" fillId="0" borderId="0"/>
    <xf numFmtId="0" fontId="30" fillId="0" borderId="0"/>
  </cellStyleXfs>
  <cellXfs count="852">
    <xf numFmtId="0" fontId="0" fillId="0" borderId="0" xfId="0"/>
    <xf numFmtId="0" fontId="7" fillId="0" borderId="0" xfId="7" applyFont="1"/>
    <xf numFmtId="0" fontId="1" fillId="0" borderId="0" xfId="7"/>
    <xf numFmtId="1" fontId="15" fillId="0" borderId="0" xfId="7" applyNumberFormat="1" applyFont="1" applyAlignment="1">
      <alignment horizontal="left" vertical="top"/>
    </xf>
    <xf numFmtId="1" fontId="15" fillId="0" borderId="0" xfId="7" applyNumberFormat="1" applyFont="1"/>
    <xf numFmtId="0" fontId="1" fillId="0" borderId="0" xfId="7" applyAlignment="1">
      <alignment horizontal="center"/>
    </xf>
    <xf numFmtId="0" fontId="11" fillId="0" borderId="0" xfId="7" applyFont="1"/>
    <xf numFmtId="0" fontId="1" fillId="0" borderId="5" xfId="7" applyBorder="1"/>
    <xf numFmtId="0" fontId="1" fillId="0" borderId="6" xfId="7" applyBorder="1"/>
    <xf numFmtId="0" fontId="1" fillId="0" borderId="7" xfId="7" applyBorder="1"/>
    <xf numFmtId="0" fontId="1" fillId="0" borderId="8" xfId="7" applyBorder="1" applyAlignment="1">
      <alignment horizontal="centerContinuous" vertical="center"/>
    </xf>
    <xf numFmtId="0" fontId="1" fillId="0" borderId="9" xfId="7" applyBorder="1" applyAlignment="1">
      <alignment horizontal="centerContinuous" vertical="center"/>
    </xf>
    <xf numFmtId="0" fontId="1" fillId="0" borderId="10" xfId="7" applyBorder="1" applyAlignment="1">
      <alignment horizontal="center" vertical="top" wrapText="1"/>
    </xf>
    <xf numFmtId="0" fontId="1" fillId="0" borderId="11" xfId="7" applyBorder="1" applyAlignment="1">
      <alignment vertical="top" wrapText="1"/>
    </xf>
    <xf numFmtId="0" fontId="1" fillId="0" borderId="12" xfId="7" applyBorder="1" applyAlignment="1">
      <alignment horizontal="center" vertical="top" wrapText="1"/>
    </xf>
    <xf numFmtId="0" fontId="1" fillId="0" borderId="9" xfId="7" applyBorder="1" applyAlignment="1">
      <alignment horizontal="center" vertical="top" wrapText="1"/>
    </xf>
    <xf numFmtId="0" fontId="1" fillId="0" borderId="10" xfId="7" applyBorder="1" applyAlignment="1">
      <alignment vertical="top" wrapText="1"/>
    </xf>
    <xf numFmtId="0" fontId="1" fillId="0" borderId="12" xfId="7" applyBorder="1" applyAlignment="1">
      <alignment vertical="top" wrapText="1"/>
    </xf>
    <xf numFmtId="0" fontId="1" fillId="0" borderId="14" xfId="7" applyBorder="1" applyAlignment="1">
      <alignment horizontal="centerContinuous"/>
    </xf>
    <xf numFmtId="0" fontId="1" fillId="0" borderId="15" xfId="7" applyBorder="1" applyAlignment="1">
      <alignment horizontal="center" vertical="top" wrapText="1"/>
    </xf>
    <xf numFmtId="0" fontId="1" fillId="0" borderId="16" xfId="7" applyBorder="1" applyAlignment="1">
      <alignment horizontal="center" vertical="top" wrapText="1"/>
    </xf>
    <xf numFmtId="0" fontId="1" fillId="0" borderId="17" xfId="7" applyBorder="1" applyAlignment="1">
      <alignment horizontal="center" vertical="top" wrapText="1"/>
    </xf>
    <xf numFmtId="0" fontId="1" fillId="0" borderId="18" xfId="7" applyBorder="1" applyAlignment="1">
      <alignment horizontal="center" vertical="top" wrapText="1"/>
    </xf>
    <xf numFmtId="0" fontId="1" fillId="0" borderId="15" xfId="7" applyBorder="1" applyAlignment="1">
      <alignment vertical="top" wrapText="1"/>
    </xf>
    <xf numFmtId="0" fontId="1" fillId="0" borderId="18" xfId="7" applyBorder="1" applyAlignment="1">
      <alignment vertical="top" wrapText="1"/>
    </xf>
    <xf numFmtId="0" fontId="1" fillId="0" borderId="19" xfId="7" applyBorder="1" applyAlignment="1">
      <alignment horizontal="centerContinuous"/>
    </xf>
    <xf numFmtId="0" fontId="1" fillId="0" borderId="20" xfId="7" applyBorder="1" applyAlignment="1">
      <alignment horizontal="center"/>
    </xf>
    <xf numFmtId="0" fontId="1" fillId="0" borderId="21" xfId="7" applyBorder="1" applyAlignment="1">
      <alignment horizontal="center"/>
    </xf>
    <xf numFmtId="0" fontId="1" fillId="0" borderId="22" xfId="7" applyBorder="1" applyAlignment="1">
      <alignment horizontal="center"/>
    </xf>
    <xf numFmtId="165" fontId="1" fillId="0" borderId="23" xfId="7" applyNumberFormat="1" applyBorder="1" applyAlignment="1">
      <alignment horizontal="center"/>
    </xf>
    <xf numFmtId="167" fontId="1" fillId="0" borderId="15" xfId="7" applyNumberFormat="1" applyBorder="1"/>
    <xf numFmtId="167" fontId="1" fillId="0" borderId="16" xfId="7" applyNumberFormat="1" applyBorder="1"/>
    <xf numFmtId="167" fontId="1" fillId="0" borderId="17" xfId="7" applyNumberFormat="1" applyBorder="1"/>
    <xf numFmtId="167" fontId="1" fillId="0" borderId="18" xfId="7" applyNumberFormat="1" applyBorder="1"/>
    <xf numFmtId="0" fontId="1" fillId="0" borderId="13" xfId="7" applyBorder="1"/>
    <xf numFmtId="0" fontId="1" fillId="0" borderId="17" xfId="7" applyBorder="1"/>
    <xf numFmtId="0" fontId="1" fillId="0" borderId="18" xfId="7" applyBorder="1"/>
    <xf numFmtId="0" fontId="1" fillId="0" borderId="22" xfId="7" applyBorder="1"/>
    <xf numFmtId="0" fontId="1" fillId="0" borderId="23" xfId="7" applyBorder="1"/>
    <xf numFmtId="0" fontId="1" fillId="0" borderId="19" xfId="7" applyBorder="1" applyAlignment="1">
      <alignment horizontal="centerContinuous" vertical="center"/>
    </xf>
    <xf numFmtId="167" fontId="1" fillId="0" borderId="24" xfId="7" applyNumberFormat="1" applyBorder="1" applyAlignment="1">
      <alignment vertical="center"/>
    </xf>
    <xf numFmtId="167" fontId="1" fillId="0" borderId="25" xfId="7" applyNumberFormat="1" applyBorder="1" applyAlignment="1">
      <alignment vertical="center"/>
    </xf>
    <xf numFmtId="167" fontId="1" fillId="0" borderId="7" xfId="7" applyNumberFormat="1" applyBorder="1" applyAlignment="1">
      <alignment vertical="center"/>
    </xf>
    <xf numFmtId="167" fontId="1" fillId="0" borderId="26" xfId="7" applyNumberFormat="1" applyBorder="1" applyAlignment="1">
      <alignment vertical="center"/>
    </xf>
    <xf numFmtId="0" fontId="1" fillId="0" borderId="0" xfId="7" applyAlignment="1">
      <alignment vertical="center"/>
    </xf>
    <xf numFmtId="167" fontId="1" fillId="0" borderId="0" xfId="7" applyNumberFormat="1" applyAlignment="1">
      <alignment vertical="center"/>
    </xf>
    <xf numFmtId="0" fontId="1" fillId="0" borderId="0" xfId="7" applyAlignment="1">
      <alignment horizontal="center" vertical="center"/>
    </xf>
    <xf numFmtId="0" fontId="1" fillId="0" borderId="27" xfId="7" applyBorder="1" applyAlignment="1">
      <alignment horizontal="centerContinuous" vertical="center"/>
    </xf>
    <xf numFmtId="0" fontId="1" fillId="0" borderId="5" xfId="7" applyBorder="1" applyAlignment="1">
      <alignment horizontal="centerContinuous" vertical="center"/>
    </xf>
    <xf numFmtId="0" fontId="1" fillId="0" borderId="25" xfId="7" applyBorder="1" applyAlignment="1">
      <alignment horizontal="centerContinuous" vertical="center"/>
    </xf>
    <xf numFmtId="0" fontId="1" fillId="0" borderId="28" xfId="7" applyBorder="1" applyAlignment="1">
      <alignment horizontal="centerContinuous" vertical="center" wrapText="1"/>
    </xf>
    <xf numFmtId="0" fontId="1" fillId="0" borderId="7" xfId="7" applyBorder="1" applyAlignment="1">
      <alignment horizontal="centerContinuous" vertical="center"/>
    </xf>
    <xf numFmtId="0" fontId="1" fillId="0" borderId="29" xfId="7" applyBorder="1" applyAlignment="1">
      <alignment horizontal="center" vertical="top" wrapText="1"/>
    </xf>
    <xf numFmtId="0" fontId="1" fillId="0" borderId="14" xfId="7" applyBorder="1"/>
    <xf numFmtId="0" fontId="1" fillId="0" borderId="30" xfId="7" applyBorder="1" applyAlignment="1">
      <alignment horizontal="center" vertical="top" wrapText="1"/>
    </xf>
    <xf numFmtId="0" fontId="1" fillId="0" borderId="16" xfId="7" applyBorder="1"/>
    <xf numFmtId="0" fontId="1" fillId="0" borderId="30" xfId="7" applyBorder="1"/>
    <xf numFmtId="0" fontId="1" fillId="0" borderId="15" xfId="7" applyBorder="1"/>
    <xf numFmtId="0" fontId="1" fillId="0" borderId="31" xfId="7" applyBorder="1"/>
    <xf numFmtId="0" fontId="1" fillId="0" borderId="32" xfId="7" applyBorder="1" applyAlignment="1">
      <alignment horizontal="centerContinuous" vertical="center"/>
    </xf>
    <xf numFmtId="0" fontId="1" fillId="0" borderId="33" xfId="7" applyBorder="1" applyAlignment="1">
      <alignment horizontal="centerContinuous" vertical="center"/>
    </xf>
    <xf numFmtId="0" fontId="1" fillId="0" borderId="34" xfId="7" applyBorder="1" applyAlignment="1">
      <alignment horizontal="centerContinuous" vertical="center"/>
    </xf>
    <xf numFmtId="0" fontId="1" fillId="0" borderId="35" xfId="7" applyBorder="1" applyAlignment="1">
      <alignment horizontal="center" vertical="center"/>
    </xf>
    <xf numFmtId="0" fontId="1" fillId="0" borderId="36" xfId="7" applyBorder="1" applyAlignment="1">
      <alignment horizontal="center" vertical="center"/>
    </xf>
    <xf numFmtId="0" fontId="1" fillId="0" borderId="37" xfId="7" applyBorder="1" applyAlignment="1">
      <alignment horizontal="center" vertical="top" wrapText="1"/>
    </xf>
    <xf numFmtId="0" fontId="1" fillId="0" borderId="19" xfId="7" applyBorder="1"/>
    <xf numFmtId="0" fontId="1" fillId="0" borderId="38" xfId="7" applyBorder="1" applyAlignment="1">
      <alignment horizontal="center"/>
    </xf>
    <xf numFmtId="0" fontId="1" fillId="0" borderId="20" xfId="7" applyBorder="1"/>
    <xf numFmtId="0" fontId="1" fillId="0" borderId="39" xfId="7" applyBorder="1"/>
    <xf numFmtId="0" fontId="1" fillId="0" borderId="40" xfId="7" applyBorder="1" applyAlignment="1">
      <alignment horizontal="center" vertical="center"/>
    </xf>
    <xf numFmtId="0" fontId="1" fillId="0" borderId="41" xfId="7" applyBorder="1" applyAlignment="1">
      <alignment horizontal="center" vertical="center"/>
    </xf>
    <xf numFmtId="0" fontId="1" fillId="0" borderId="42" xfId="7" applyBorder="1" applyAlignment="1">
      <alignment horizontal="center" vertical="center"/>
    </xf>
    <xf numFmtId="0" fontId="1" fillId="0" borderId="43" xfId="7" applyBorder="1"/>
    <xf numFmtId="167" fontId="1" fillId="0" borderId="16" xfId="7" applyNumberFormat="1" applyBorder="1" applyAlignment="1">
      <alignment vertical="top" wrapText="1"/>
    </xf>
    <xf numFmtId="167" fontId="1" fillId="0" borderId="30" xfId="7" applyNumberFormat="1" applyBorder="1"/>
    <xf numFmtId="167" fontId="1" fillId="0" borderId="44" xfId="7" applyNumberFormat="1" applyBorder="1"/>
    <xf numFmtId="167" fontId="1" fillId="0" borderId="0" xfId="7" applyNumberFormat="1"/>
    <xf numFmtId="167" fontId="1" fillId="0" borderId="45" xfId="7" applyNumberFormat="1" applyBorder="1"/>
    <xf numFmtId="167" fontId="1" fillId="0" borderId="37" xfId="7" applyNumberFormat="1" applyBorder="1"/>
    <xf numFmtId="167" fontId="1" fillId="0" borderId="46" xfId="7" applyNumberFormat="1" applyBorder="1" applyAlignment="1">
      <alignment vertical="center"/>
    </xf>
    <xf numFmtId="167" fontId="1" fillId="0" borderId="47" xfId="7" applyNumberFormat="1" applyBorder="1" applyAlignment="1">
      <alignment vertical="center"/>
    </xf>
    <xf numFmtId="167" fontId="1" fillId="0" borderId="48" xfId="7" applyNumberFormat="1" applyBorder="1" applyAlignment="1">
      <alignment vertical="center"/>
    </xf>
    <xf numFmtId="167" fontId="1" fillId="0" borderId="47" xfId="7" applyNumberFormat="1" applyBorder="1"/>
    <xf numFmtId="0" fontId="1" fillId="0" borderId="44" xfId="7" applyBorder="1"/>
    <xf numFmtId="167" fontId="1" fillId="0" borderId="13" xfId="7" applyNumberFormat="1" applyBorder="1"/>
    <xf numFmtId="167" fontId="1" fillId="0" borderId="10" xfId="7" applyNumberFormat="1" applyBorder="1"/>
    <xf numFmtId="167" fontId="1" fillId="0" borderId="9" xfId="7" applyNumberFormat="1" applyBorder="1"/>
    <xf numFmtId="167" fontId="1" fillId="0" borderId="12" xfId="7" applyNumberFormat="1" applyBorder="1"/>
    <xf numFmtId="0" fontId="1" fillId="0" borderId="8" xfId="7" applyBorder="1"/>
    <xf numFmtId="0" fontId="1" fillId="0" borderId="11" xfId="7" applyBorder="1"/>
    <xf numFmtId="167" fontId="1" fillId="0" borderId="31" xfId="7" applyNumberFormat="1" applyBorder="1"/>
    <xf numFmtId="167" fontId="1" fillId="0" borderId="17" xfId="7" applyNumberFormat="1" applyBorder="1" applyAlignment="1">
      <alignment vertical="center"/>
    </xf>
    <xf numFmtId="167" fontId="1" fillId="0" borderId="15" xfId="7" applyNumberFormat="1" applyBorder="1" applyAlignment="1">
      <alignment vertical="center"/>
    </xf>
    <xf numFmtId="167" fontId="1" fillId="0" borderId="16" xfId="7" applyNumberFormat="1" applyBorder="1" applyAlignment="1">
      <alignment vertical="center"/>
    </xf>
    <xf numFmtId="167" fontId="1" fillId="0" borderId="44" xfId="7" applyNumberFormat="1" applyBorder="1" applyAlignment="1">
      <alignment vertical="center"/>
    </xf>
    <xf numFmtId="167" fontId="1" fillId="0" borderId="22" xfId="7" applyNumberFormat="1" applyBorder="1"/>
    <xf numFmtId="167" fontId="1" fillId="0" borderId="20" xfId="7" applyNumberFormat="1" applyBorder="1"/>
    <xf numFmtId="167" fontId="1" fillId="0" borderId="21" xfId="7" applyNumberFormat="1" applyBorder="1"/>
    <xf numFmtId="167" fontId="1" fillId="0" borderId="23" xfId="7" applyNumberFormat="1" applyBorder="1"/>
    <xf numFmtId="0" fontId="1" fillId="0" borderId="46" xfId="7" applyBorder="1"/>
    <xf numFmtId="167" fontId="1" fillId="0" borderId="24" xfId="7" applyNumberFormat="1" applyBorder="1"/>
    <xf numFmtId="167" fontId="1" fillId="0" borderId="26" xfId="7" applyNumberFormat="1" applyBorder="1"/>
    <xf numFmtId="167" fontId="1" fillId="0" borderId="25" xfId="7" applyNumberFormat="1" applyBorder="1"/>
    <xf numFmtId="167" fontId="1" fillId="0" borderId="46" xfId="7" applyNumberFormat="1" applyBorder="1"/>
    <xf numFmtId="0" fontId="16" fillId="0" borderId="0" xfId="7" applyFont="1"/>
    <xf numFmtId="0" fontId="17" fillId="0" borderId="0" xfId="7" applyFont="1"/>
    <xf numFmtId="0" fontId="18" fillId="0" borderId="0" xfId="0" applyFont="1"/>
    <xf numFmtId="10" fontId="18" fillId="0" borderId="0" xfId="10" applyNumberFormat="1" applyFont="1"/>
    <xf numFmtId="0" fontId="18" fillId="0" borderId="4" xfId="0" applyFont="1" applyBorder="1"/>
    <xf numFmtId="1" fontId="19" fillId="0" borderId="0" xfId="7" applyNumberFormat="1" applyFont="1" applyAlignment="1">
      <alignment horizontal="left" vertical="top"/>
    </xf>
    <xf numFmtId="1" fontId="19" fillId="0" borderId="0" xfId="7" applyNumberFormat="1" applyFont="1"/>
    <xf numFmtId="0" fontId="20" fillId="0" borderId="4" xfId="0" applyFont="1" applyBorder="1"/>
    <xf numFmtId="3" fontId="20" fillId="0" borderId="4" xfId="0" applyNumberFormat="1" applyFont="1" applyBorder="1"/>
    <xf numFmtId="3" fontId="18" fillId="0" borderId="4" xfId="0" applyNumberFormat="1" applyFont="1" applyBorder="1"/>
    <xf numFmtId="1" fontId="18" fillId="0" borderId="4" xfId="0" applyNumberFormat="1" applyFont="1" applyBorder="1"/>
    <xf numFmtId="3" fontId="13" fillId="0" borderId="4" xfId="0" applyNumberFormat="1" applyFont="1" applyBorder="1"/>
    <xf numFmtId="0" fontId="12" fillId="3" borderId="4" xfId="0" applyFont="1" applyFill="1" applyBorder="1"/>
    <xf numFmtId="3" fontId="18" fillId="0" borderId="4" xfId="0" applyNumberFormat="1" applyFont="1" applyBorder="1" applyAlignment="1">
      <alignment horizontal="right" vertical="center"/>
    </xf>
    <xf numFmtId="0" fontId="18" fillId="0" borderId="4" xfId="0" applyFont="1" applyBorder="1" applyAlignment="1">
      <alignment horizontal="left" indent="2"/>
    </xf>
    <xf numFmtId="0" fontId="18" fillId="0" borderId="4" xfId="0" applyFont="1" applyBorder="1" applyAlignment="1">
      <alignment horizontal="left" vertical="center" indent="2"/>
    </xf>
    <xf numFmtId="0" fontId="13" fillId="0" borderId="4" xfId="0" applyFont="1" applyBorder="1" applyAlignment="1">
      <alignment horizontal="left" indent="2"/>
    </xf>
    <xf numFmtId="0" fontId="13" fillId="4" borderId="4" xfId="0" applyFont="1" applyFill="1" applyBorder="1" applyAlignment="1">
      <alignment horizontal="left" indent="2"/>
    </xf>
    <xf numFmtId="0" fontId="20" fillId="3" borderId="4" xfId="0" applyFont="1" applyFill="1" applyBorder="1"/>
    <xf numFmtId="3" fontId="12" fillId="3" borderId="4" xfId="0" applyNumberFormat="1" applyFont="1" applyFill="1" applyBorder="1"/>
    <xf numFmtId="3" fontId="20" fillId="3" borderId="4" xfId="0" applyNumberFormat="1" applyFont="1" applyFill="1" applyBorder="1"/>
    <xf numFmtId="166" fontId="18" fillId="0" borderId="4" xfId="10" applyNumberFormat="1" applyFont="1" applyBorder="1"/>
    <xf numFmtId="49" fontId="12" fillId="5" borderId="49" xfId="7" applyNumberFormat="1" applyFont="1" applyFill="1" applyBorder="1" applyAlignment="1">
      <alignment horizontal="center" vertical="center" wrapText="1"/>
    </xf>
    <xf numFmtId="3" fontId="1" fillId="0" borderId="12" xfId="7" applyNumberFormat="1" applyBorder="1"/>
    <xf numFmtId="3" fontId="1" fillId="0" borderId="18" xfId="7" applyNumberFormat="1" applyBorder="1"/>
    <xf numFmtId="3" fontId="1" fillId="0" borderId="23" xfId="7" applyNumberFormat="1" applyBorder="1"/>
    <xf numFmtId="3" fontId="1" fillId="0" borderId="15" xfId="7" applyNumberFormat="1" applyBorder="1"/>
    <xf numFmtId="0" fontId="0" fillId="0" borderId="6" xfId="0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13" xfId="0" applyBorder="1"/>
    <xf numFmtId="0" fontId="0" fillId="0" borderId="17" xfId="0" applyBorder="1"/>
    <xf numFmtId="0" fontId="0" fillId="0" borderId="22" xfId="0" applyBorder="1"/>
    <xf numFmtId="167" fontId="0" fillId="0" borderId="24" xfId="0" applyNumberFormat="1" applyBorder="1" applyAlignment="1">
      <alignment vertical="center"/>
    </xf>
    <xf numFmtId="167" fontId="0" fillId="0" borderId="25" xfId="0" applyNumberFormat="1" applyBorder="1" applyAlignment="1">
      <alignment vertical="center"/>
    </xf>
    <xf numFmtId="167" fontId="0" fillId="0" borderId="7" xfId="0" applyNumberFormat="1" applyBorder="1" applyAlignment="1">
      <alignment vertical="center"/>
    </xf>
    <xf numFmtId="167" fontId="0" fillId="0" borderId="26" xfId="0" applyNumberFormat="1" applyBorder="1" applyAlignment="1">
      <alignment vertical="center"/>
    </xf>
    <xf numFmtId="0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167" fontId="0" fillId="0" borderId="16" xfId="0" applyNumberFormat="1" applyBorder="1" applyAlignment="1">
      <alignment vertical="top" wrapText="1"/>
    </xf>
    <xf numFmtId="167" fontId="0" fillId="0" borderId="30" xfId="0" applyNumberFormat="1" applyBorder="1"/>
    <xf numFmtId="167" fontId="0" fillId="0" borderId="44" xfId="0" applyNumberFormat="1" applyBorder="1"/>
    <xf numFmtId="167" fontId="0" fillId="0" borderId="0" xfId="0" applyNumberFormat="1"/>
    <xf numFmtId="167" fontId="0" fillId="0" borderId="45" xfId="0" applyNumberFormat="1" applyBorder="1"/>
    <xf numFmtId="167" fontId="0" fillId="0" borderId="37" xfId="0" applyNumberFormat="1" applyBorder="1"/>
    <xf numFmtId="167" fontId="0" fillId="0" borderId="46" xfId="0" applyNumberFormat="1" applyBorder="1" applyAlignment="1">
      <alignment vertical="center"/>
    </xf>
    <xf numFmtId="167" fontId="0" fillId="0" borderId="47" xfId="0" applyNumberFormat="1" applyBorder="1" applyAlignment="1">
      <alignment vertical="center"/>
    </xf>
    <xf numFmtId="167" fontId="0" fillId="0" borderId="48" xfId="0" applyNumberFormat="1" applyBorder="1" applyAlignment="1">
      <alignment vertical="center"/>
    </xf>
    <xf numFmtId="167" fontId="0" fillId="0" borderId="47" xfId="0" applyNumberFormat="1" applyBorder="1"/>
    <xf numFmtId="167" fontId="0" fillId="0" borderId="13" xfId="0" applyNumberFormat="1" applyBorder="1"/>
    <xf numFmtId="167" fontId="0" fillId="0" borderId="10" xfId="0" applyNumberFormat="1" applyBorder="1"/>
    <xf numFmtId="167" fontId="0" fillId="0" borderId="9" xfId="0" applyNumberFormat="1" applyBorder="1"/>
    <xf numFmtId="167" fontId="0" fillId="0" borderId="12" xfId="0" applyNumberFormat="1" applyBorder="1"/>
    <xf numFmtId="0" fontId="0" fillId="0" borderId="11" xfId="0" applyBorder="1"/>
    <xf numFmtId="167" fontId="0" fillId="0" borderId="31" xfId="0" applyNumberFormat="1" applyBorder="1"/>
    <xf numFmtId="167" fontId="0" fillId="0" borderId="17" xfId="0" applyNumberFormat="1" applyBorder="1" applyAlignment="1">
      <alignment vertical="center"/>
    </xf>
    <xf numFmtId="167" fontId="0" fillId="0" borderId="15" xfId="0" applyNumberFormat="1" applyBorder="1" applyAlignment="1">
      <alignment vertical="center"/>
    </xf>
    <xf numFmtId="167" fontId="0" fillId="0" borderId="16" xfId="0" applyNumberFormat="1" applyBorder="1" applyAlignment="1">
      <alignment vertical="center"/>
    </xf>
    <xf numFmtId="167" fontId="0" fillId="0" borderId="44" xfId="0" applyNumberFormat="1" applyBorder="1" applyAlignment="1">
      <alignment vertical="center"/>
    </xf>
    <xf numFmtId="167" fontId="0" fillId="0" borderId="22" xfId="0" applyNumberFormat="1" applyBorder="1"/>
    <xf numFmtId="167" fontId="0" fillId="0" borderId="20" xfId="0" applyNumberFormat="1" applyBorder="1"/>
    <xf numFmtId="167" fontId="0" fillId="0" borderId="21" xfId="0" applyNumberFormat="1" applyBorder="1"/>
    <xf numFmtId="167" fontId="0" fillId="0" borderId="23" xfId="0" applyNumberForma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25" xfId="0" applyNumberFormat="1" applyBorder="1"/>
    <xf numFmtId="167" fontId="0" fillId="0" borderId="46" xfId="0" applyNumberFormat="1" applyBorder="1"/>
    <xf numFmtId="3" fontId="0" fillId="0" borderId="12" xfId="0" applyNumberFormat="1" applyBorder="1"/>
    <xf numFmtId="3" fontId="0" fillId="0" borderId="18" xfId="0" applyNumberFormat="1" applyBorder="1"/>
    <xf numFmtId="3" fontId="0" fillId="0" borderId="23" xfId="0" applyNumberFormat="1" applyBorder="1"/>
    <xf numFmtId="3" fontId="0" fillId="0" borderId="15" xfId="0" applyNumberFormat="1" applyBorder="1"/>
    <xf numFmtId="1" fontId="21" fillId="0" borderId="0" xfId="8" applyNumberFormat="1" applyFont="1"/>
    <xf numFmtId="3" fontId="20" fillId="0" borderId="0" xfId="0" applyNumberFormat="1" applyFont="1"/>
    <xf numFmtId="0" fontId="12" fillId="5" borderId="4" xfId="0" applyFont="1" applyFill="1" applyBorder="1" applyAlignment="1">
      <alignment horizontal="center" vertical="center" wrapText="1"/>
    </xf>
    <xf numFmtId="166" fontId="0" fillId="0" borderId="0" xfId="10" applyNumberFormat="1" applyFont="1"/>
    <xf numFmtId="0" fontId="24" fillId="0" borderId="0" xfId="0" applyFont="1"/>
    <xf numFmtId="168" fontId="12" fillId="3" borderId="4" xfId="10" applyNumberFormat="1" applyFont="1" applyFill="1" applyBorder="1"/>
    <xf numFmtId="169" fontId="18" fillId="0" borderId="4" xfId="10" applyNumberFormat="1" applyFont="1" applyBorder="1"/>
    <xf numFmtId="169" fontId="20" fillId="3" borderId="4" xfId="10" applyNumberFormat="1" applyFont="1" applyFill="1" applyBorder="1"/>
    <xf numFmtId="169" fontId="12" fillId="3" borderId="4" xfId="10" applyNumberFormat="1" applyFont="1" applyFill="1" applyBorder="1"/>
    <xf numFmtId="169" fontId="13" fillId="0" borderId="4" xfId="10" applyNumberFormat="1" applyFont="1" applyFill="1" applyBorder="1"/>
    <xf numFmtId="169" fontId="18" fillId="0" borderId="4" xfId="10" applyNumberFormat="1" applyFont="1" applyBorder="1" applyAlignment="1">
      <alignment horizontal="right" vertical="center"/>
    </xf>
    <xf numFmtId="169" fontId="13" fillId="0" borderId="4" xfId="10" applyNumberFormat="1" applyFont="1" applyBorder="1"/>
    <xf numFmtId="0" fontId="20" fillId="5" borderId="4" xfId="0" applyFont="1" applyFill="1" applyBorder="1" applyAlignment="1">
      <alignment horizontal="center" vertical="center" wrapText="1"/>
    </xf>
    <xf numFmtId="0" fontId="25" fillId="0" borderId="0" xfId="17"/>
    <xf numFmtId="0" fontId="1" fillId="0" borderId="0" xfId="17" applyFont="1"/>
    <xf numFmtId="0" fontId="23" fillId="0" borderId="0" xfId="17" applyFont="1"/>
    <xf numFmtId="0" fontId="1" fillId="0" borderId="0" xfId="17" applyFont="1" applyAlignment="1">
      <alignment horizontal="center"/>
    </xf>
    <xf numFmtId="0" fontId="11" fillId="0" borderId="0" xfId="17" applyFont="1"/>
    <xf numFmtId="0" fontId="1" fillId="0" borderId="5" xfId="17" applyFont="1" applyBorder="1"/>
    <xf numFmtId="0" fontId="1" fillId="0" borderId="6" xfId="17" applyFont="1" applyBorder="1"/>
    <xf numFmtId="0" fontId="1" fillId="0" borderId="7" xfId="17" applyFont="1" applyBorder="1"/>
    <xf numFmtId="0" fontId="25" fillId="0" borderId="8" xfId="17" applyBorder="1" applyAlignment="1">
      <alignment horizontal="centerContinuous" vertical="center"/>
    </xf>
    <xf numFmtId="0" fontId="1" fillId="0" borderId="9" xfId="17" applyFont="1" applyBorder="1" applyAlignment="1">
      <alignment horizontal="centerContinuous" vertical="center"/>
    </xf>
    <xf numFmtId="0" fontId="1" fillId="0" borderId="10" xfId="17" applyFont="1" applyBorder="1" applyAlignment="1">
      <alignment horizontal="center" vertical="top" wrapText="1"/>
    </xf>
    <xf numFmtId="0" fontId="1" fillId="0" borderId="11" xfId="17" applyFont="1" applyBorder="1" applyAlignment="1">
      <alignment vertical="top" wrapText="1"/>
    </xf>
    <xf numFmtId="0" fontId="1" fillId="0" borderId="12" xfId="17" applyFont="1" applyBorder="1" applyAlignment="1">
      <alignment horizontal="center" vertical="top" wrapText="1"/>
    </xf>
    <xf numFmtId="0" fontId="1" fillId="0" borderId="9" xfId="17" applyFont="1" applyBorder="1" applyAlignment="1">
      <alignment horizontal="center" vertical="top" wrapText="1"/>
    </xf>
    <xf numFmtId="0" fontId="1" fillId="0" borderId="10" xfId="17" applyFont="1" applyBorder="1" applyAlignment="1">
      <alignment vertical="top" wrapText="1"/>
    </xf>
    <xf numFmtId="0" fontId="1" fillId="0" borderId="12" xfId="17" applyFont="1" applyBorder="1" applyAlignment="1">
      <alignment vertical="top" wrapText="1"/>
    </xf>
    <xf numFmtId="0" fontId="25" fillId="0" borderId="14" xfId="17" applyBorder="1" applyAlignment="1">
      <alignment horizontal="centerContinuous"/>
    </xf>
    <xf numFmtId="0" fontId="1" fillId="0" borderId="15" xfId="17" applyFont="1" applyBorder="1" applyAlignment="1">
      <alignment horizontal="center" vertical="top" wrapText="1"/>
    </xf>
    <xf numFmtId="0" fontId="1" fillId="0" borderId="16" xfId="17" applyFont="1" applyBorder="1" applyAlignment="1">
      <alignment horizontal="center" vertical="top" wrapText="1"/>
    </xf>
    <xf numFmtId="0" fontId="1" fillId="0" borderId="17" xfId="17" applyFont="1" applyBorder="1" applyAlignment="1">
      <alignment horizontal="center" vertical="top" wrapText="1"/>
    </xf>
    <xf numFmtId="0" fontId="1" fillId="0" borderId="18" xfId="17" applyFont="1" applyBorder="1" applyAlignment="1">
      <alignment horizontal="center" vertical="top" wrapText="1"/>
    </xf>
    <xf numFmtId="0" fontId="1" fillId="0" borderId="15" xfId="17" applyFont="1" applyBorder="1" applyAlignment="1">
      <alignment vertical="top" wrapText="1"/>
    </xf>
    <xf numFmtId="0" fontId="1" fillId="0" borderId="18" xfId="17" applyFont="1" applyBorder="1" applyAlignment="1">
      <alignment vertical="top" wrapText="1"/>
    </xf>
    <xf numFmtId="0" fontId="25" fillId="0" borderId="19" xfId="17" applyBorder="1" applyAlignment="1">
      <alignment horizontal="centerContinuous"/>
    </xf>
    <xf numFmtId="0" fontId="1" fillId="0" borderId="20" xfId="17" applyFont="1" applyBorder="1" applyAlignment="1">
      <alignment horizontal="center"/>
    </xf>
    <xf numFmtId="0" fontId="1" fillId="0" borderId="21" xfId="17" applyFont="1" applyBorder="1" applyAlignment="1">
      <alignment horizontal="center"/>
    </xf>
    <xf numFmtId="0" fontId="1" fillId="0" borderId="22" xfId="17" applyFont="1" applyBorder="1" applyAlignment="1">
      <alignment horizontal="center"/>
    </xf>
    <xf numFmtId="165" fontId="1" fillId="0" borderId="23" xfId="17" applyNumberFormat="1" applyFont="1" applyBorder="1" applyAlignment="1">
      <alignment horizontal="center"/>
    </xf>
    <xf numFmtId="167" fontId="1" fillId="0" borderId="15" xfId="17" applyNumberFormat="1" applyFont="1" applyBorder="1"/>
    <xf numFmtId="167" fontId="1" fillId="0" borderId="16" xfId="17" applyNumberFormat="1" applyFont="1" applyBorder="1"/>
    <xf numFmtId="167" fontId="1" fillId="0" borderId="17" xfId="17" applyNumberFormat="1" applyFont="1" applyBorder="1"/>
    <xf numFmtId="167" fontId="1" fillId="0" borderId="18" xfId="17" applyNumberFormat="1" applyFont="1" applyBorder="1"/>
    <xf numFmtId="0" fontId="1" fillId="0" borderId="13" xfId="17" applyFont="1" applyBorder="1"/>
    <xf numFmtId="3" fontId="1" fillId="0" borderId="12" xfId="17" applyNumberFormat="1" applyFont="1" applyBorder="1"/>
    <xf numFmtId="0" fontId="1" fillId="0" borderId="17" xfId="17" applyFont="1" applyBorder="1"/>
    <xf numFmtId="3" fontId="1" fillId="0" borderId="18" xfId="17" applyNumberFormat="1" applyFont="1" applyBorder="1"/>
    <xf numFmtId="0" fontId="1" fillId="0" borderId="22" xfId="17" applyFont="1" applyBorder="1"/>
    <xf numFmtId="3" fontId="1" fillId="0" borderId="23" xfId="17" applyNumberFormat="1" applyFont="1" applyBorder="1"/>
    <xf numFmtId="0" fontId="25" fillId="0" borderId="19" xfId="17" applyBorder="1" applyAlignment="1">
      <alignment horizontal="centerContinuous" vertical="center"/>
    </xf>
    <xf numFmtId="167" fontId="1" fillId="0" borderId="24" xfId="17" applyNumberFormat="1" applyFont="1" applyBorder="1" applyAlignment="1">
      <alignment vertical="center"/>
    </xf>
    <xf numFmtId="167" fontId="1" fillId="0" borderId="25" xfId="17" applyNumberFormat="1" applyFont="1" applyBorder="1" applyAlignment="1">
      <alignment vertical="center"/>
    </xf>
    <xf numFmtId="167" fontId="1" fillId="0" borderId="7" xfId="17" applyNumberFormat="1" applyFont="1" applyBorder="1" applyAlignment="1">
      <alignment vertical="center"/>
    </xf>
    <xf numFmtId="167" fontId="1" fillId="0" borderId="26" xfId="17" applyNumberFormat="1" applyFont="1" applyBorder="1" applyAlignment="1">
      <alignment vertical="center"/>
    </xf>
    <xf numFmtId="0" fontId="1" fillId="0" borderId="0" xfId="17" applyFont="1" applyAlignment="1">
      <alignment vertical="center"/>
    </xf>
    <xf numFmtId="0" fontId="25" fillId="0" borderId="0" xfId="17" applyAlignment="1">
      <alignment vertical="center"/>
    </xf>
    <xf numFmtId="167" fontId="1" fillId="0" borderId="0" xfId="17" applyNumberFormat="1" applyFont="1" applyAlignment="1">
      <alignment vertical="center"/>
    </xf>
    <xf numFmtId="0" fontId="1" fillId="0" borderId="0" xfId="17" applyFont="1" applyAlignment="1">
      <alignment horizontal="center" vertical="center"/>
    </xf>
    <xf numFmtId="0" fontId="1" fillId="0" borderId="27" xfId="17" applyFont="1" applyBorder="1" applyAlignment="1">
      <alignment horizontal="centerContinuous" vertical="center"/>
    </xf>
    <xf numFmtId="0" fontId="1" fillId="0" borderId="5" xfId="17" applyFont="1" applyBorder="1" applyAlignment="1">
      <alignment horizontal="centerContinuous" vertical="center"/>
    </xf>
    <xf numFmtId="0" fontId="1" fillId="0" borderId="25" xfId="17" applyFont="1" applyBorder="1" applyAlignment="1">
      <alignment horizontal="centerContinuous" vertical="center"/>
    </xf>
    <xf numFmtId="0" fontId="1" fillId="0" borderId="28" xfId="17" applyFont="1" applyBorder="1" applyAlignment="1">
      <alignment horizontal="centerContinuous" vertical="center" wrapText="1"/>
    </xf>
    <xf numFmtId="0" fontId="1" fillId="0" borderId="7" xfId="17" applyFont="1" applyBorder="1" applyAlignment="1">
      <alignment horizontal="centerContinuous" vertical="center"/>
    </xf>
    <xf numFmtId="0" fontId="1" fillId="0" borderId="29" xfId="17" applyFont="1" applyBorder="1" applyAlignment="1">
      <alignment horizontal="center" vertical="top" wrapText="1"/>
    </xf>
    <xf numFmtId="0" fontId="25" fillId="0" borderId="14" xfId="17" applyBorder="1"/>
    <xf numFmtId="0" fontId="1" fillId="0" borderId="30" xfId="17" applyFont="1" applyBorder="1" applyAlignment="1">
      <alignment horizontal="center" vertical="top" wrapText="1"/>
    </xf>
    <xf numFmtId="0" fontId="1" fillId="0" borderId="16" xfId="17" applyFont="1" applyBorder="1"/>
    <xf numFmtId="0" fontId="1" fillId="0" borderId="30" xfId="17" applyFont="1" applyBorder="1"/>
    <xf numFmtId="0" fontId="1" fillId="0" borderId="18" xfId="17" applyFont="1" applyBorder="1"/>
    <xf numFmtId="0" fontId="1" fillId="0" borderId="15" xfId="17" applyFont="1" applyBorder="1"/>
    <xf numFmtId="0" fontId="1" fillId="0" borderId="31" xfId="17" applyFont="1" applyBorder="1"/>
    <xf numFmtId="0" fontId="1" fillId="0" borderId="32" xfId="17" applyFont="1" applyBorder="1" applyAlignment="1">
      <alignment horizontal="centerContinuous" vertical="center"/>
    </xf>
    <xf numFmtId="0" fontId="1" fillId="0" borderId="33" xfId="17" applyFont="1" applyBorder="1" applyAlignment="1">
      <alignment horizontal="centerContinuous" vertical="center"/>
    </xf>
    <xf numFmtId="0" fontId="1" fillId="0" borderId="34" xfId="17" applyFont="1" applyBorder="1" applyAlignment="1">
      <alignment horizontal="centerContinuous" vertical="center"/>
    </xf>
    <xf numFmtId="0" fontId="1" fillId="0" borderId="35" xfId="17" applyFont="1" applyBorder="1" applyAlignment="1">
      <alignment horizontal="center" vertical="center"/>
    </xf>
    <xf numFmtId="0" fontId="1" fillId="0" borderId="36" xfId="17" applyFont="1" applyBorder="1" applyAlignment="1">
      <alignment horizontal="center" vertical="center"/>
    </xf>
    <xf numFmtId="0" fontId="1" fillId="0" borderId="37" xfId="17" applyFont="1" applyBorder="1" applyAlignment="1">
      <alignment horizontal="center" vertical="top" wrapText="1"/>
    </xf>
    <xf numFmtId="0" fontId="25" fillId="0" borderId="19" xfId="17" applyBorder="1"/>
    <xf numFmtId="0" fontId="1" fillId="0" borderId="38" xfId="17" applyFont="1" applyBorder="1" applyAlignment="1">
      <alignment horizontal="center"/>
    </xf>
    <xf numFmtId="0" fontId="1" fillId="0" borderId="23" xfId="17" applyFont="1" applyBorder="1"/>
    <xf numFmtId="0" fontId="1" fillId="0" borderId="20" xfId="17" applyFont="1" applyBorder="1"/>
    <xf numFmtId="0" fontId="1" fillId="0" borderId="39" xfId="17" applyFont="1" applyBorder="1"/>
    <xf numFmtId="0" fontId="1" fillId="0" borderId="40" xfId="17" applyFont="1" applyBorder="1" applyAlignment="1">
      <alignment horizontal="center" vertical="center"/>
    </xf>
    <xf numFmtId="0" fontId="1" fillId="0" borderId="41" xfId="17" applyFont="1" applyBorder="1" applyAlignment="1">
      <alignment horizontal="center" vertical="center"/>
    </xf>
    <xf numFmtId="0" fontId="1" fillId="0" borderId="42" xfId="17" applyFont="1" applyBorder="1" applyAlignment="1">
      <alignment horizontal="center" vertical="center"/>
    </xf>
    <xf numFmtId="0" fontId="1" fillId="0" borderId="43" xfId="17" applyFont="1" applyBorder="1"/>
    <xf numFmtId="167" fontId="1" fillId="0" borderId="16" xfId="17" applyNumberFormat="1" applyFont="1" applyBorder="1" applyAlignment="1">
      <alignment vertical="top" wrapText="1"/>
    </xf>
    <xf numFmtId="167" fontId="1" fillId="0" borderId="30" xfId="17" applyNumberFormat="1" applyFont="1" applyBorder="1"/>
    <xf numFmtId="167" fontId="1" fillId="0" borderId="44" xfId="17" applyNumberFormat="1" applyFont="1" applyBorder="1"/>
    <xf numFmtId="167" fontId="1" fillId="0" borderId="0" xfId="17" applyNumberFormat="1" applyFont="1"/>
    <xf numFmtId="167" fontId="1" fillId="0" borderId="45" xfId="17" applyNumberFormat="1" applyFont="1" applyBorder="1"/>
    <xf numFmtId="167" fontId="1" fillId="0" borderId="37" xfId="17" applyNumberFormat="1" applyFont="1" applyBorder="1"/>
    <xf numFmtId="167" fontId="1" fillId="0" borderId="46" xfId="17" applyNumberFormat="1" applyFont="1" applyBorder="1" applyAlignment="1">
      <alignment vertical="center"/>
    </xf>
    <xf numFmtId="167" fontId="1" fillId="0" borderId="47" xfId="17" applyNumberFormat="1" applyFont="1" applyBorder="1" applyAlignment="1">
      <alignment vertical="center"/>
    </xf>
    <xf numFmtId="167" fontId="1" fillId="0" borderId="48" xfId="17" applyNumberFormat="1" applyFont="1" applyBorder="1" applyAlignment="1">
      <alignment vertical="center"/>
    </xf>
    <xf numFmtId="167" fontId="1" fillId="0" borderId="47" xfId="17" applyNumberFormat="1" applyFont="1" applyBorder="1"/>
    <xf numFmtId="0" fontId="1" fillId="0" borderId="44" xfId="17" applyFont="1" applyBorder="1"/>
    <xf numFmtId="167" fontId="1" fillId="0" borderId="13" xfId="17" applyNumberFormat="1" applyFont="1" applyBorder="1"/>
    <xf numFmtId="167" fontId="1" fillId="0" borderId="10" xfId="17" applyNumberFormat="1" applyFont="1" applyBorder="1"/>
    <xf numFmtId="167" fontId="1" fillId="0" borderId="9" xfId="17" applyNumberFormat="1" applyFont="1" applyBorder="1"/>
    <xf numFmtId="167" fontId="1" fillId="0" borderId="12" xfId="17" applyNumberFormat="1" applyFont="1" applyBorder="1"/>
    <xf numFmtId="0" fontId="1" fillId="0" borderId="8" xfId="17" applyFont="1" applyBorder="1"/>
    <xf numFmtId="0" fontId="1" fillId="0" borderId="11" xfId="17" applyFont="1" applyBorder="1"/>
    <xf numFmtId="167" fontId="1" fillId="0" borderId="31" xfId="17" applyNumberFormat="1" applyFont="1" applyBorder="1"/>
    <xf numFmtId="0" fontId="1" fillId="0" borderId="14" xfId="17" applyFont="1" applyBorder="1"/>
    <xf numFmtId="167" fontId="1" fillId="0" borderId="17" xfId="17" applyNumberFormat="1" applyFont="1" applyBorder="1" applyAlignment="1">
      <alignment vertical="center"/>
    </xf>
    <xf numFmtId="167" fontId="1" fillId="0" borderId="15" xfId="17" applyNumberFormat="1" applyFont="1" applyBorder="1" applyAlignment="1">
      <alignment vertical="center"/>
    </xf>
    <xf numFmtId="167" fontId="1" fillId="0" borderId="16" xfId="17" applyNumberFormat="1" applyFont="1" applyBorder="1" applyAlignment="1">
      <alignment vertical="center"/>
    </xf>
    <xf numFmtId="167" fontId="1" fillId="0" borderId="44" xfId="17" applyNumberFormat="1" applyFont="1" applyBorder="1" applyAlignment="1">
      <alignment vertical="center"/>
    </xf>
    <xf numFmtId="0" fontId="25" fillId="0" borderId="0" xfId="17" applyAlignment="1">
      <alignment horizontal="center" vertical="center"/>
    </xf>
    <xf numFmtId="0" fontId="25" fillId="0" borderId="0" xfId="17" applyAlignment="1">
      <alignment horizontal="center"/>
    </xf>
    <xf numFmtId="167" fontId="1" fillId="0" borderId="22" xfId="17" applyNumberFormat="1" applyFont="1" applyBorder="1"/>
    <xf numFmtId="167" fontId="1" fillId="0" borderId="20" xfId="17" applyNumberFormat="1" applyFont="1" applyBorder="1"/>
    <xf numFmtId="167" fontId="1" fillId="0" borderId="21" xfId="17" applyNumberFormat="1" applyFont="1" applyBorder="1"/>
    <xf numFmtId="167" fontId="1" fillId="0" borderId="23" xfId="17" applyNumberFormat="1" applyFont="1" applyBorder="1"/>
    <xf numFmtId="0" fontId="1" fillId="0" borderId="46" xfId="17" applyFont="1" applyBorder="1"/>
    <xf numFmtId="167" fontId="1" fillId="0" borderId="24" xfId="17" applyNumberFormat="1" applyFont="1" applyBorder="1"/>
    <xf numFmtId="167" fontId="1" fillId="0" borderId="26" xfId="17" applyNumberFormat="1" applyFont="1" applyBorder="1"/>
    <xf numFmtId="167" fontId="1" fillId="0" borderId="25" xfId="17" applyNumberFormat="1" applyFont="1" applyBorder="1"/>
    <xf numFmtId="167" fontId="1" fillId="0" borderId="46" xfId="17" applyNumberFormat="1" applyFont="1" applyBorder="1"/>
    <xf numFmtId="0" fontId="25" fillId="0" borderId="6" xfId="17" applyBorder="1"/>
    <xf numFmtId="0" fontId="25" fillId="0" borderId="7" xfId="17" applyBorder="1"/>
    <xf numFmtId="0" fontId="25" fillId="0" borderId="9" xfId="17" applyBorder="1" applyAlignment="1">
      <alignment horizontal="centerContinuous" vertical="center"/>
    </xf>
    <xf numFmtId="0" fontId="25" fillId="0" borderId="15" xfId="17" applyBorder="1" applyAlignment="1">
      <alignment horizontal="center" vertical="top" wrapText="1"/>
    </xf>
    <xf numFmtId="0" fontId="25" fillId="0" borderId="17" xfId="17" applyBorder="1" applyAlignment="1">
      <alignment horizontal="center" vertical="top" wrapText="1"/>
    </xf>
    <xf numFmtId="0" fontId="25" fillId="0" borderId="16" xfId="17" applyBorder="1" applyAlignment="1">
      <alignment horizontal="center" vertical="top" wrapText="1"/>
    </xf>
    <xf numFmtId="0" fontId="25" fillId="0" borderId="18" xfId="17" applyBorder="1" applyAlignment="1">
      <alignment horizontal="center" vertical="top" wrapText="1"/>
    </xf>
    <xf numFmtId="0" fontId="25" fillId="0" borderId="15" xfId="17" applyBorder="1" applyAlignment="1">
      <alignment vertical="top" wrapText="1"/>
    </xf>
    <xf numFmtId="0" fontId="25" fillId="0" borderId="18" xfId="17" applyBorder="1" applyAlignment="1">
      <alignment vertical="top" wrapText="1"/>
    </xf>
    <xf numFmtId="0" fontId="25" fillId="0" borderId="20" xfId="17" applyBorder="1" applyAlignment="1">
      <alignment horizontal="center"/>
    </xf>
    <xf numFmtId="0" fontId="25" fillId="0" borderId="22" xfId="17" applyBorder="1" applyAlignment="1">
      <alignment horizontal="center"/>
    </xf>
    <xf numFmtId="0" fontId="25" fillId="0" borderId="21" xfId="17" applyBorder="1" applyAlignment="1">
      <alignment horizontal="center"/>
    </xf>
    <xf numFmtId="165" fontId="25" fillId="0" borderId="23" xfId="17" applyNumberFormat="1" applyBorder="1" applyAlignment="1">
      <alignment horizontal="center"/>
    </xf>
    <xf numFmtId="167" fontId="25" fillId="0" borderId="15" xfId="17" applyNumberFormat="1" applyBorder="1"/>
    <xf numFmtId="167" fontId="25" fillId="0" borderId="16" xfId="17" applyNumberFormat="1" applyBorder="1"/>
    <xf numFmtId="167" fontId="25" fillId="0" borderId="17" xfId="17" applyNumberFormat="1" applyBorder="1"/>
    <xf numFmtId="167" fontId="25" fillId="0" borderId="18" xfId="17" applyNumberFormat="1" applyBorder="1"/>
    <xf numFmtId="0" fontId="25" fillId="0" borderId="13" xfId="17" applyBorder="1"/>
    <xf numFmtId="0" fontId="25" fillId="0" borderId="17" xfId="17" applyBorder="1"/>
    <xf numFmtId="0" fontId="25" fillId="0" borderId="22" xfId="17" applyBorder="1"/>
    <xf numFmtId="167" fontId="25" fillId="0" borderId="24" xfId="17" applyNumberFormat="1" applyBorder="1" applyAlignment="1">
      <alignment vertical="center"/>
    </xf>
    <xf numFmtId="167" fontId="25" fillId="0" borderId="25" xfId="17" applyNumberFormat="1" applyBorder="1" applyAlignment="1">
      <alignment vertical="center"/>
    </xf>
    <xf numFmtId="167" fontId="25" fillId="0" borderId="7" xfId="17" applyNumberFormat="1" applyBorder="1" applyAlignment="1">
      <alignment vertical="center"/>
    </xf>
    <xf numFmtId="167" fontId="25" fillId="0" borderId="26" xfId="17" applyNumberFormat="1" applyBorder="1" applyAlignment="1">
      <alignment vertical="center"/>
    </xf>
    <xf numFmtId="167" fontId="25" fillId="0" borderId="0" xfId="17" applyNumberFormat="1" applyAlignment="1">
      <alignment vertical="center"/>
    </xf>
    <xf numFmtId="0" fontId="25" fillId="0" borderId="27" xfId="17" applyBorder="1" applyAlignment="1">
      <alignment horizontal="centerContinuous" vertical="center"/>
    </xf>
    <xf numFmtId="0" fontId="25" fillId="0" borderId="25" xfId="17" applyBorder="1" applyAlignment="1">
      <alignment horizontal="centerContinuous" vertical="center"/>
    </xf>
    <xf numFmtId="0" fontId="25" fillId="0" borderId="28" xfId="17" applyBorder="1" applyAlignment="1">
      <alignment horizontal="centerContinuous" vertical="center" wrapText="1"/>
    </xf>
    <xf numFmtId="0" fontId="25" fillId="0" borderId="7" xfId="17" applyBorder="1" applyAlignment="1">
      <alignment horizontal="centerContinuous" vertical="center"/>
    </xf>
    <xf numFmtId="0" fontId="25" fillId="0" borderId="30" xfId="17" applyBorder="1" applyAlignment="1">
      <alignment horizontal="center" vertical="top" wrapText="1"/>
    </xf>
    <xf numFmtId="0" fontId="25" fillId="0" borderId="16" xfId="17" applyBorder="1"/>
    <xf numFmtId="0" fontId="25" fillId="0" borderId="30" xfId="17" applyBorder="1"/>
    <xf numFmtId="0" fontId="25" fillId="0" borderId="18" xfId="17" applyBorder="1"/>
    <xf numFmtId="0" fontId="25" fillId="0" borderId="15" xfId="17" applyBorder="1"/>
    <xf numFmtId="0" fontId="25" fillId="0" borderId="33" xfId="17" applyBorder="1" applyAlignment="1">
      <alignment horizontal="centerContinuous" vertical="center"/>
    </xf>
    <xf numFmtId="0" fontId="25" fillId="0" borderId="34" xfId="17" applyBorder="1" applyAlignment="1">
      <alignment horizontal="centerContinuous" vertical="center"/>
    </xf>
    <xf numFmtId="0" fontId="25" fillId="0" borderId="37" xfId="17" applyBorder="1" applyAlignment="1">
      <alignment horizontal="center" vertical="top" wrapText="1"/>
    </xf>
    <xf numFmtId="0" fontId="25" fillId="0" borderId="38" xfId="17" applyBorder="1" applyAlignment="1">
      <alignment horizontal="center"/>
    </xf>
    <xf numFmtId="0" fontId="25" fillId="0" borderId="23" xfId="17" applyBorder="1"/>
    <xf numFmtId="0" fontId="25" fillId="0" borderId="20" xfId="17" applyBorder="1"/>
    <xf numFmtId="0" fontId="25" fillId="0" borderId="42" xfId="17" applyBorder="1" applyAlignment="1">
      <alignment horizontal="center" vertical="center"/>
    </xf>
    <xf numFmtId="0" fontId="25" fillId="0" borderId="43" xfId="17" applyBorder="1"/>
    <xf numFmtId="167" fontId="25" fillId="0" borderId="16" xfId="17" applyNumberFormat="1" applyBorder="1" applyAlignment="1">
      <alignment vertical="top" wrapText="1"/>
    </xf>
    <xf numFmtId="167" fontId="25" fillId="0" borderId="30" xfId="17" applyNumberFormat="1" applyBorder="1"/>
    <xf numFmtId="167" fontId="25" fillId="0" borderId="44" xfId="17" applyNumberFormat="1" applyBorder="1"/>
    <xf numFmtId="167" fontId="25" fillId="0" borderId="0" xfId="17" applyNumberFormat="1"/>
    <xf numFmtId="167" fontId="25" fillId="0" borderId="45" xfId="17" applyNumberFormat="1" applyBorder="1"/>
    <xf numFmtId="167" fontId="25" fillId="0" borderId="37" xfId="17" applyNumberFormat="1" applyBorder="1"/>
    <xf numFmtId="167" fontId="25" fillId="0" borderId="46" xfId="17" applyNumberFormat="1" applyBorder="1" applyAlignment="1">
      <alignment vertical="center"/>
    </xf>
    <xf numFmtId="167" fontId="25" fillId="0" borderId="47" xfId="17" applyNumberFormat="1" applyBorder="1" applyAlignment="1">
      <alignment vertical="center"/>
    </xf>
    <xf numFmtId="167" fontId="25" fillId="0" borderId="48" xfId="17" applyNumberFormat="1" applyBorder="1" applyAlignment="1">
      <alignment vertical="center"/>
    </xf>
    <xf numFmtId="167" fontId="25" fillId="0" borderId="47" xfId="17" applyNumberFormat="1" applyBorder="1"/>
    <xf numFmtId="167" fontId="25" fillId="0" borderId="13" xfId="17" applyNumberFormat="1" applyBorder="1"/>
    <xf numFmtId="167" fontId="25" fillId="0" borderId="10" xfId="17" applyNumberFormat="1" applyBorder="1"/>
    <xf numFmtId="167" fontId="25" fillId="0" borderId="9" xfId="17" applyNumberFormat="1" applyBorder="1"/>
    <xf numFmtId="167" fontId="25" fillId="0" borderId="12" xfId="17" applyNumberFormat="1" applyBorder="1"/>
    <xf numFmtId="0" fontId="25" fillId="0" borderId="11" xfId="17" applyBorder="1"/>
    <xf numFmtId="167" fontId="25" fillId="0" borderId="31" xfId="17" applyNumberFormat="1" applyBorder="1"/>
    <xf numFmtId="167" fontId="25" fillId="0" borderId="17" xfId="17" applyNumberFormat="1" applyBorder="1" applyAlignment="1">
      <alignment vertical="center"/>
    </xf>
    <xf numFmtId="167" fontId="25" fillId="0" borderId="15" xfId="17" applyNumberFormat="1" applyBorder="1" applyAlignment="1">
      <alignment vertical="center"/>
    </xf>
    <xf numFmtId="167" fontId="25" fillId="0" borderId="16" xfId="17" applyNumberFormat="1" applyBorder="1" applyAlignment="1">
      <alignment vertical="center"/>
    </xf>
    <xf numFmtId="167" fontId="25" fillId="0" borderId="44" xfId="17" applyNumberFormat="1" applyBorder="1" applyAlignment="1">
      <alignment vertical="center"/>
    </xf>
    <xf numFmtId="167" fontId="25" fillId="0" borderId="22" xfId="17" applyNumberFormat="1" applyBorder="1"/>
    <xf numFmtId="167" fontId="25" fillId="0" borderId="20" xfId="17" applyNumberFormat="1" applyBorder="1"/>
    <xf numFmtId="167" fontId="25" fillId="0" borderId="21" xfId="17" applyNumberFormat="1" applyBorder="1"/>
    <xf numFmtId="167" fontId="25" fillId="0" borderId="23" xfId="17" applyNumberFormat="1" applyBorder="1"/>
    <xf numFmtId="167" fontId="25" fillId="0" borderId="24" xfId="17" applyNumberFormat="1" applyBorder="1"/>
    <xf numFmtId="167" fontId="25" fillId="0" borderId="26" xfId="17" applyNumberFormat="1" applyBorder="1"/>
    <xf numFmtId="167" fontId="25" fillId="0" borderId="25" xfId="17" applyNumberFormat="1" applyBorder="1"/>
    <xf numFmtId="167" fontId="25" fillId="0" borderId="46" xfId="17" applyNumberFormat="1" applyBorder="1"/>
    <xf numFmtId="0" fontId="25" fillId="0" borderId="5" xfId="17" applyBorder="1"/>
    <xf numFmtId="3" fontId="18" fillId="0" borderId="0" xfId="0" applyNumberFormat="1" applyFont="1"/>
    <xf numFmtId="0" fontId="7" fillId="0" borderId="0" xfId="17" applyFont="1"/>
    <xf numFmtId="0" fontId="12" fillId="0" borderId="0" xfId="7" applyFont="1"/>
    <xf numFmtId="0" fontId="26" fillId="0" borderId="0" xfId="3" applyFont="1" applyAlignment="1" applyProtection="1"/>
    <xf numFmtId="170" fontId="1" fillId="0" borderId="0" xfId="7" applyNumberFormat="1"/>
    <xf numFmtId="171" fontId="1" fillId="0" borderId="0" xfId="7" applyNumberFormat="1"/>
    <xf numFmtId="1" fontId="1" fillId="0" borderId="0" xfId="7" applyNumberFormat="1"/>
    <xf numFmtId="1" fontId="25" fillId="0" borderId="0" xfId="17" applyNumberFormat="1"/>
    <xf numFmtId="0" fontId="18" fillId="0" borderId="0" xfId="15" applyFont="1"/>
    <xf numFmtId="0" fontId="12" fillId="5" borderId="4" xfId="15" applyFont="1" applyFill="1" applyBorder="1" applyAlignment="1">
      <alignment horizontal="center" vertical="center" wrapText="1"/>
    </xf>
    <xf numFmtId="3" fontId="12" fillId="3" borderId="4" xfId="15" applyNumberFormat="1" applyFont="1" applyFill="1" applyBorder="1"/>
    <xf numFmtId="3" fontId="18" fillId="0" borderId="4" xfId="15" applyNumberFormat="1" applyFont="1" applyBorder="1"/>
    <xf numFmtId="3" fontId="20" fillId="3" borderId="4" xfId="15" applyNumberFormat="1" applyFont="1" applyFill="1" applyBorder="1"/>
    <xf numFmtId="3" fontId="13" fillId="0" borderId="4" xfId="15" applyNumberFormat="1" applyFont="1" applyBorder="1"/>
    <xf numFmtId="3" fontId="18" fillId="0" borderId="4" xfId="15" applyNumberFormat="1" applyFont="1" applyBorder="1" applyAlignment="1">
      <alignment horizontal="right" vertical="center"/>
    </xf>
    <xf numFmtId="0" fontId="23" fillId="0" borderId="0" xfId="7" applyFont="1"/>
    <xf numFmtId="0" fontId="20" fillId="3" borderId="4" xfId="0" applyFont="1" applyFill="1" applyBorder="1" applyAlignment="1">
      <alignment vertical="center"/>
    </xf>
    <xf numFmtId="0" fontId="1" fillId="0" borderId="13" xfId="7" applyBorder="1" applyAlignment="1">
      <alignment horizontal="center" vertical="top" wrapText="1"/>
    </xf>
    <xf numFmtId="0" fontId="1" fillId="0" borderId="13" xfId="17" applyFont="1" applyBorder="1" applyAlignment="1">
      <alignment horizontal="center" vertical="top" wrapText="1"/>
    </xf>
    <xf numFmtId="0" fontId="26" fillId="0" borderId="0" xfId="3" applyNumberFormat="1" applyFont="1" applyAlignment="1" applyProtection="1"/>
    <xf numFmtId="167" fontId="1" fillId="0" borderId="15" xfId="17" applyNumberFormat="1" applyFont="1" applyBorder="1" applyAlignment="1">
      <alignment vertical="center" wrapText="1"/>
    </xf>
    <xf numFmtId="1" fontId="0" fillId="0" borderId="0" xfId="19" applyNumberFormat="1" applyFont="1" applyFill="1" applyBorder="1"/>
    <xf numFmtId="0" fontId="27" fillId="0" borderId="45" xfId="0" applyFont="1" applyBorder="1" applyAlignment="1">
      <alignment vertical="center"/>
    </xf>
    <xf numFmtId="0" fontId="27" fillId="0" borderId="44" xfId="0" applyFont="1" applyBorder="1" applyAlignment="1">
      <alignment vertical="center"/>
    </xf>
    <xf numFmtId="0" fontId="27" fillId="0" borderId="46" xfId="0" applyFont="1" applyBorder="1" applyAlignment="1">
      <alignment vertical="center"/>
    </xf>
    <xf numFmtId="0" fontId="28" fillId="0" borderId="0" xfId="20"/>
    <xf numFmtId="0" fontId="23" fillId="0" borderId="0" xfId="20" applyFont="1"/>
    <xf numFmtId="0" fontId="28" fillId="0" borderId="0" xfId="20" applyAlignment="1">
      <alignment horizontal="center"/>
    </xf>
    <xf numFmtId="0" fontId="11" fillId="0" borderId="0" xfId="20" applyFont="1"/>
    <xf numFmtId="0" fontId="28" fillId="0" borderId="6" xfId="20" applyBorder="1"/>
    <xf numFmtId="0" fontId="28" fillId="0" borderId="7" xfId="20" applyBorder="1"/>
    <xf numFmtId="0" fontId="28" fillId="0" borderId="8" xfId="20" applyBorder="1" applyAlignment="1">
      <alignment horizontal="centerContinuous" vertical="center"/>
    </xf>
    <xf numFmtId="0" fontId="28" fillId="0" borderId="9" xfId="20" applyBorder="1" applyAlignment="1">
      <alignment horizontal="centerContinuous" vertical="center"/>
    </xf>
    <xf numFmtId="0" fontId="28" fillId="0" borderId="10" xfId="20" applyBorder="1" applyAlignment="1">
      <alignment horizontal="center" vertical="top" wrapText="1"/>
    </xf>
    <xf numFmtId="0" fontId="28" fillId="0" borderId="11" xfId="20" applyBorder="1" applyAlignment="1">
      <alignment vertical="top" wrapText="1"/>
    </xf>
    <xf numFmtId="0" fontId="28" fillId="0" borderId="12" xfId="20" applyBorder="1" applyAlignment="1">
      <alignment horizontal="center" vertical="top" wrapText="1"/>
    </xf>
    <xf numFmtId="0" fontId="28" fillId="0" borderId="13" xfId="20" applyBorder="1" applyAlignment="1">
      <alignment horizontal="center" vertical="top" wrapText="1"/>
    </xf>
    <xf numFmtId="0" fontId="28" fillId="0" borderId="9" xfId="20" applyBorder="1" applyAlignment="1">
      <alignment horizontal="center" vertical="top" wrapText="1"/>
    </xf>
    <xf numFmtId="0" fontId="28" fillId="0" borderId="14" xfId="20" applyBorder="1" applyAlignment="1">
      <alignment horizontal="centerContinuous"/>
    </xf>
    <xf numFmtId="0" fontId="28" fillId="0" borderId="15" xfId="20" applyBorder="1" applyAlignment="1">
      <alignment horizontal="center" vertical="top" wrapText="1"/>
    </xf>
    <xf numFmtId="0" fontId="28" fillId="0" borderId="16" xfId="20" applyBorder="1" applyAlignment="1">
      <alignment horizontal="center" vertical="top" wrapText="1"/>
    </xf>
    <xf numFmtId="0" fontId="28" fillId="0" borderId="17" xfId="20" applyBorder="1" applyAlignment="1">
      <alignment horizontal="center" vertical="top" wrapText="1"/>
    </xf>
    <xf numFmtId="0" fontId="28" fillId="0" borderId="18" xfId="20" applyBorder="1" applyAlignment="1">
      <alignment horizontal="center" vertical="top" wrapText="1"/>
    </xf>
    <xf numFmtId="0" fontId="28" fillId="0" borderId="15" xfId="20" applyBorder="1" applyAlignment="1">
      <alignment vertical="top" wrapText="1"/>
    </xf>
    <xf numFmtId="0" fontId="28" fillId="0" borderId="18" xfId="20" applyBorder="1" applyAlignment="1">
      <alignment vertical="top" wrapText="1"/>
    </xf>
    <xf numFmtId="0" fontId="28" fillId="0" borderId="19" xfId="20" applyBorder="1" applyAlignment="1">
      <alignment horizontal="centerContinuous"/>
    </xf>
    <xf numFmtId="0" fontId="28" fillId="0" borderId="20" xfId="20" applyBorder="1" applyAlignment="1">
      <alignment horizontal="center"/>
    </xf>
    <xf numFmtId="0" fontId="28" fillId="0" borderId="21" xfId="20" applyBorder="1" applyAlignment="1">
      <alignment horizontal="center"/>
    </xf>
    <xf numFmtId="0" fontId="28" fillId="0" borderId="22" xfId="20" applyBorder="1" applyAlignment="1">
      <alignment horizontal="center"/>
    </xf>
    <xf numFmtId="165" fontId="28" fillId="0" borderId="23" xfId="20" applyNumberFormat="1" applyBorder="1" applyAlignment="1">
      <alignment horizontal="center"/>
    </xf>
    <xf numFmtId="167" fontId="28" fillId="0" borderId="15" xfId="20" applyNumberFormat="1" applyBorder="1"/>
    <xf numFmtId="167" fontId="28" fillId="0" borderId="16" xfId="20" applyNumberFormat="1" applyBorder="1"/>
    <xf numFmtId="167" fontId="28" fillId="0" borderId="17" xfId="20" applyNumberFormat="1" applyBorder="1"/>
    <xf numFmtId="167" fontId="28" fillId="0" borderId="18" xfId="20" applyNumberFormat="1" applyBorder="1"/>
    <xf numFmtId="0" fontId="28" fillId="0" borderId="13" xfId="20" applyBorder="1"/>
    <xf numFmtId="1" fontId="28" fillId="0" borderId="12" xfId="20" applyNumberFormat="1" applyBorder="1"/>
    <xf numFmtId="0" fontId="28" fillId="0" borderId="17" xfId="20" applyBorder="1"/>
    <xf numFmtId="1" fontId="28" fillId="0" borderId="18" xfId="20" applyNumberFormat="1" applyBorder="1"/>
    <xf numFmtId="0" fontId="28" fillId="0" borderId="22" xfId="20" applyBorder="1"/>
    <xf numFmtId="1" fontId="28" fillId="0" borderId="23" xfId="20" applyNumberFormat="1" applyBorder="1"/>
    <xf numFmtId="0" fontId="28" fillId="0" borderId="19" xfId="20" applyBorder="1" applyAlignment="1">
      <alignment horizontal="centerContinuous" vertical="center"/>
    </xf>
    <xf numFmtId="167" fontId="28" fillId="0" borderId="24" xfId="20" applyNumberFormat="1" applyBorder="1" applyAlignment="1">
      <alignment vertical="center"/>
    </xf>
    <xf numFmtId="167" fontId="28" fillId="0" borderId="25" xfId="20" applyNumberFormat="1" applyBorder="1" applyAlignment="1">
      <alignment vertical="center"/>
    </xf>
    <xf numFmtId="167" fontId="28" fillId="0" borderId="7" xfId="20" applyNumberFormat="1" applyBorder="1" applyAlignment="1">
      <alignment vertical="center"/>
    </xf>
    <xf numFmtId="167" fontId="28" fillId="0" borderId="26" xfId="20" applyNumberFormat="1" applyBorder="1" applyAlignment="1">
      <alignment vertical="center"/>
    </xf>
    <xf numFmtId="0" fontId="28" fillId="0" borderId="0" xfId="20" applyAlignment="1">
      <alignment vertical="center"/>
    </xf>
    <xf numFmtId="167" fontId="28" fillId="0" borderId="0" xfId="20" applyNumberFormat="1" applyAlignment="1">
      <alignment vertical="center"/>
    </xf>
    <xf numFmtId="0" fontId="28" fillId="0" borderId="0" xfId="20" applyAlignment="1">
      <alignment horizontal="center" vertical="center"/>
    </xf>
    <xf numFmtId="0" fontId="28" fillId="0" borderId="27" xfId="20" applyBorder="1" applyAlignment="1">
      <alignment horizontal="centerContinuous" vertical="center"/>
    </xf>
    <xf numFmtId="0" fontId="28" fillId="0" borderId="5" xfId="20" applyBorder="1" applyAlignment="1">
      <alignment horizontal="centerContinuous" vertical="center"/>
    </xf>
    <xf numFmtId="0" fontId="28" fillId="0" borderId="25" xfId="20" applyBorder="1" applyAlignment="1">
      <alignment horizontal="centerContinuous" vertical="center"/>
    </xf>
    <xf numFmtId="0" fontId="28" fillId="0" borderId="28" xfId="20" applyBorder="1" applyAlignment="1">
      <alignment horizontal="centerContinuous" vertical="center" wrapText="1"/>
    </xf>
    <xf numFmtId="0" fontId="28" fillId="0" borderId="7" xfId="20" applyBorder="1" applyAlignment="1">
      <alignment horizontal="centerContinuous" vertical="center"/>
    </xf>
    <xf numFmtId="0" fontId="28" fillId="0" borderId="29" xfId="20" applyBorder="1" applyAlignment="1">
      <alignment horizontal="center" vertical="top" wrapText="1"/>
    </xf>
    <xf numFmtId="0" fontId="28" fillId="0" borderId="14" xfId="20" applyBorder="1"/>
    <xf numFmtId="0" fontId="28" fillId="0" borderId="30" xfId="20" applyBorder="1" applyAlignment="1">
      <alignment horizontal="center" vertical="top" wrapText="1"/>
    </xf>
    <xf numFmtId="0" fontId="28" fillId="0" borderId="16" xfId="20" applyBorder="1"/>
    <xf numFmtId="0" fontId="28" fillId="0" borderId="30" xfId="20" applyBorder="1"/>
    <xf numFmtId="0" fontId="28" fillId="0" borderId="18" xfId="20" applyBorder="1"/>
    <xf numFmtId="0" fontId="28" fillId="0" borderId="15" xfId="20" applyBorder="1"/>
    <xf numFmtId="0" fontId="28" fillId="0" borderId="31" xfId="20" applyBorder="1"/>
    <xf numFmtId="0" fontId="28" fillId="0" borderId="32" xfId="20" applyBorder="1" applyAlignment="1">
      <alignment horizontal="centerContinuous" vertical="center"/>
    </xf>
    <xf numFmtId="0" fontId="28" fillId="0" borderId="33" xfId="20" applyBorder="1" applyAlignment="1">
      <alignment horizontal="centerContinuous" vertical="center"/>
    </xf>
    <xf numFmtId="0" fontId="28" fillId="0" borderId="34" xfId="20" applyBorder="1" applyAlignment="1">
      <alignment horizontal="centerContinuous" vertical="center"/>
    </xf>
    <xf numFmtId="0" fontId="28" fillId="0" borderId="35" xfId="20" applyBorder="1" applyAlignment="1">
      <alignment horizontal="center" vertical="center"/>
    </xf>
    <xf numFmtId="0" fontId="28" fillId="0" borderId="36" xfId="20" applyBorder="1" applyAlignment="1">
      <alignment horizontal="center" vertical="center"/>
    </xf>
    <xf numFmtId="0" fontId="28" fillId="0" borderId="37" xfId="20" applyBorder="1" applyAlignment="1">
      <alignment horizontal="center" vertical="top" wrapText="1"/>
    </xf>
    <xf numFmtId="0" fontId="28" fillId="0" borderId="19" xfId="20" applyBorder="1"/>
    <xf numFmtId="0" fontId="28" fillId="0" borderId="38" xfId="20" applyBorder="1" applyAlignment="1">
      <alignment horizontal="center"/>
    </xf>
    <xf numFmtId="0" fontId="28" fillId="0" borderId="23" xfId="20" applyBorder="1"/>
    <xf numFmtId="0" fontId="28" fillId="0" borderId="20" xfId="20" applyBorder="1"/>
    <xf numFmtId="0" fontId="28" fillId="0" borderId="39" xfId="20" applyBorder="1"/>
    <xf numFmtId="0" fontId="28" fillId="0" borderId="40" xfId="20" applyBorder="1" applyAlignment="1">
      <alignment horizontal="center" vertical="center"/>
    </xf>
    <xf numFmtId="0" fontId="28" fillId="0" borderId="41" xfId="20" applyBorder="1" applyAlignment="1">
      <alignment horizontal="center" vertical="center"/>
    </xf>
    <xf numFmtId="0" fontId="28" fillId="0" borderId="42" xfId="20" applyBorder="1" applyAlignment="1">
      <alignment horizontal="center" vertical="center"/>
    </xf>
    <xf numFmtId="0" fontId="28" fillId="0" borderId="43" xfId="20" applyBorder="1"/>
    <xf numFmtId="167" fontId="28" fillId="0" borderId="16" xfId="20" applyNumberFormat="1" applyBorder="1" applyAlignment="1">
      <alignment vertical="top" wrapText="1"/>
    </xf>
    <xf numFmtId="167" fontId="28" fillId="0" borderId="30" xfId="20" applyNumberFormat="1" applyBorder="1"/>
    <xf numFmtId="167" fontId="28" fillId="0" borderId="44" xfId="20" applyNumberFormat="1" applyBorder="1"/>
    <xf numFmtId="167" fontId="28" fillId="0" borderId="0" xfId="20" applyNumberFormat="1"/>
    <xf numFmtId="167" fontId="28" fillId="0" borderId="45" xfId="20" applyNumberFormat="1" applyBorder="1"/>
    <xf numFmtId="167" fontId="28" fillId="0" borderId="37" xfId="20" applyNumberFormat="1" applyBorder="1"/>
    <xf numFmtId="167" fontId="28" fillId="0" borderId="46" xfId="20" applyNumberFormat="1" applyBorder="1" applyAlignment="1">
      <alignment vertical="center"/>
    </xf>
    <xf numFmtId="167" fontId="28" fillId="0" borderId="47" xfId="20" applyNumberFormat="1" applyBorder="1" applyAlignment="1">
      <alignment vertical="center"/>
    </xf>
    <xf numFmtId="167" fontId="28" fillId="0" borderId="48" xfId="20" applyNumberFormat="1" applyBorder="1" applyAlignment="1">
      <alignment vertical="center"/>
    </xf>
    <xf numFmtId="167" fontId="28" fillId="0" borderId="47" xfId="20" applyNumberFormat="1" applyBorder="1"/>
    <xf numFmtId="0" fontId="28" fillId="0" borderId="44" xfId="20" applyBorder="1"/>
    <xf numFmtId="167" fontId="28" fillId="0" borderId="13" xfId="20" applyNumberFormat="1" applyBorder="1"/>
    <xf numFmtId="167" fontId="28" fillId="0" borderId="10" xfId="20" applyNumberFormat="1" applyBorder="1"/>
    <xf numFmtId="167" fontId="28" fillId="0" borderId="9" xfId="20" applyNumberFormat="1" applyBorder="1"/>
    <xf numFmtId="167" fontId="28" fillId="0" borderId="12" xfId="20" applyNumberFormat="1" applyBorder="1"/>
    <xf numFmtId="0" fontId="28" fillId="0" borderId="8" xfId="20" applyBorder="1"/>
    <xf numFmtId="0" fontId="28" fillId="0" borderId="11" xfId="20" applyBorder="1"/>
    <xf numFmtId="167" fontId="28" fillId="0" borderId="31" xfId="20" applyNumberFormat="1" applyBorder="1"/>
    <xf numFmtId="167" fontId="28" fillId="0" borderId="17" xfId="20" applyNumberFormat="1" applyBorder="1" applyAlignment="1">
      <alignment vertical="center"/>
    </xf>
    <xf numFmtId="167" fontId="28" fillId="0" borderId="15" xfId="20" applyNumberFormat="1" applyBorder="1" applyAlignment="1">
      <alignment vertical="center"/>
    </xf>
    <xf numFmtId="167" fontId="28" fillId="0" borderId="16" xfId="20" applyNumberFormat="1" applyBorder="1" applyAlignment="1">
      <alignment vertical="center"/>
    </xf>
    <xf numFmtId="167" fontId="28" fillId="0" borderId="44" xfId="20" applyNumberFormat="1" applyBorder="1" applyAlignment="1">
      <alignment vertical="center"/>
    </xf>
    <xf numFmtId="167" fontId="28" fillId="0" borderId="22" xfId="20" applyNumberFormat="1" applyBorder="1"/>
    <xf numFmtId="167" fontId="28" fillId="0" borderId="20" xfId="20" applyNumberFormat="1" applyBorder="1"/>
    <xf numFmtId="167" fontId="28" fillId="0" borderId="21" xfId="20" applyNumberFormat="1" applyBorder="1"/>
    <xf numFmtId="167" fontId="28" fillId="0" borderId="23" xfId="20" applyNumberFormat="1" applyBorder="1"/>
    <xf numFmtId="0" fontId="28" fillId="0" borderId="46" xfId="20" applyBorder="1"/>
    <xf numFmtId="167" fontId="28" fillId="0" borderId="24" xfId="20" applyNumberFormat="1" applyBorder="1"/>
    <xf numFmtId="167" fontId="28" fillId="0" borderId="26" xfId="20" applyNumberFormat="1" applyBorder="1"/>
    <xf numFmtId="167" fontId="28" fillId="0" borderId="25" xfId="20" applyNumberFormat="1" applyBorder="1"/>
    <xf numFmtId="167" fontId="28" fillId="0" borderId="46" xfId="20" applyNumberFormat="1" applyBorder="1"/>
    <xf numFmtId="0" fontId="28" fillId="0" borderId="5" xfId="20" applyBorder="1"/>
    <xf numFmtId="0" fontId="1" fillId="0" borderId="10" xfId="20" applyFont="1" applyBorder="1" applyAlignment="1">
      <alignment horizontal="center" vertical="top" wrapText="1"/>
    </xf>
    <xf numFmtId="0" fontId="1" fillId="0" borderId="9" xfId="20" applyFont="1" applyBorder="1" applyAlignment="1">
      <alignment horizontal="center" vertical="top" wrapText="1"/>
    </xf>
    <xf numFmtId="0" fontId="28" fillId="0" borderId="10" xfId="20" applyBorder="1" applyAlignment="1">
      <alignment vertical="top" wrapText="1"/>
    </xf>
    <xf numFmtId="0" fontId="28" fillId="0" borderId="12" xfId="20" applyBorder="1" applyAlignment="1">
      <alignment vertical="top" wrapText="1"/>
    </xf>
    <xf numFmtId="167" fontId="1" fillId="0" borderId="15" xfId="20" applyNumberFormat="1" applyFont="1" applyBorder="1"/>
    <xf numFmtId="0" fontId="1" fillId="0" borderId="5" xfId="20" applyFont="1" applyBorder="1"/>
    <xf numFmtId="0" fontId="1" fillId="0" borderId="11" xfId="20" applyFont="1" applyBorder="1" applyAlignment="1">
      <alignment vertical="top" wrapText="1"/>
    </xf>
    <xf numFmtId="0" fontId="1" fillId="0" borderId="12" xfId="20" applyFont="1" applyBorder="1" applyAlignment="1">
      <alignment horizontal="center" vertical="top" wrapText="1"/>
    </xf>
    <xf numFmtId="0" fontId="1" fillId="0" borderId="12" xfId="20" applyFont="1" applyBorder="1" applyAlignment="1">
      <alignment vertical="top" wrapText="1"/>
    </xf>
    <xf numFmtId="0" fontId="1" fillId="0" borderId="10" xfId="20" applyFont="1" applyBorder="1" applyAlignment="1">
      <alignment vertical="top" wrapText="1"/>
    </xf>
    <xf numFmtId="0" fontId="1" fillId="0" borderId="5" xfId="20" applyFont="1" applyBorder="1" applyAlignment="1">
      <alignment horizontal="centerContinuous" vertical="center"/>
    </xf>
    <xf numFmtId="0" fontId="1" fillId="0" borderId="29" xfId="20" applyFont="1" applyBorder="1" applyAlignment="1">
      <alignment horizontal="center" vertical="top" wrapText="1"/>
    </xf>
    <xf numFmtId="0" fontId="1" fillId="0" borderId="31" xfId="20" applyFont="1" applyBorder="1"/>
    <xf numFmtId="0" fontId="1" fillId="0" borderId="32" xfId="20" applyFont="1" applyBorder="1" applyAlignment="1">
      <alignment horizontal="centerContinuous" vertical="center"/>
    </xf>
    <xf numFmtId="0" fontId="1" fillId="0" borderId="33" xfId="20" applyFont="1" applyBorder="1" applyAlignment="1">
      <alignment horizontal="centerContinuous" vertical="center"/>
    </xf>
    <xf numFmtId="0" fontId="1" fillId="0" borderId="34" xfId="20" applyFont="1" applyBorder="1" applyAlignment="1">
      <alignment horizontal="centerContinuous" vertical="center"/>
    </xf>
    <xf numFmtId="0" fontId="1" fillId="0" borderId="35" xfId="20" applyFont="1" applyBorder="1" applyAlignment="1">
      <alignment horizontal="center" vertical="center"/>
    </xf>
    <xf numFmtId="0" fontId="1" fillId="0" borderId="36" xfId="20" applyFont="1" applyBorder="1" applyAlignment="1">
      <alignment horizontal="center" vertical="center"/>
    </xf>
    <xf numFmtId="0" fontId="1" fillId="0" borderId="39" xfId="20" applyFont="1" applyBorder="1"/>
    <xf numFmtId="0" fontId="1" fillId="0" borderId="22" xfId="20" applyFont="1" applyBorder="1"/>
    <xf numFmtId="0" fontId="1" fillId="0" borderId="40" xfId="20" applyFont="1" applyBorder="1" applyAlignment="1">
      <alignment horizontal="center" vertical="center"/>
    </xf>
    <xf numFmtId="0" fontId="1" fillId="0" borderId="41" xfId="20" applyFont="1" applyBorder="1" applyAlignment="1">
      <alignment horizontal="center" vertical="center"/>
    </xf>
    <xf numFmtId="0" fontId="1" fillId="0" borderId="42" xfId="20" applyFont="1" applyBorder="1" applyAlignment="1">
      <alignment horizontal="center" vertical="center"/>
    </xf>
    <xf numFmtId="167" fontId="1" fillId="0" borderId="18" xfId="20" applyNumberFormat="1" applyFont="1" applyBorder="1"/>
    <xf numFmtId="0" fontId="1" fillId="0" borderId="8" xfId="20" applyFont="1" applyBorder="1"/>
    <xf numFmtId="0" fontId="1" fillId="0" borderId="14" xfId="20" applyFont="1" applyBorder="1"/>
    <xf numFmtId="173" fontId="0" fillId="0" borderId="46" xfId="0" applyNumberFormat="1" applyBorder="1"/>
    <xf numFmtId="174" fontId="25" fillId="0" borderId="0" xfId="17" applyNumberFormat="1"/>
    <xf numFmtId="3" fontId="13" fillId="0" borderId="4" xfId="15" applyNumberFormat="1" applyFont="1" applyBorder="1" applyAlignment="1">
      <alignment horizontal="right" vertical="center"/>
    </xf>
    <xf numFmtId="173" fontId="1" fillId="0" borderId="46" xfId="7" applyNumberFormat="1" applyBorder="1"/>
    <xf numFmtId="0" fontId="1" fillId="0" borderId="0" xfId="22"/>
    <xf numFmtId="0" fontId="23" fillId="0" borderId="0" xfId="22" applyFont="1"/>
    <xf numFmtId="0" fontId="1" fillId="0" borderId="0" xfId="23"/>
    <xf numFmtId="0" fontId="1" fillId="0" borderId="0" xfId="23" applyAlignment="1">
      <alignment horizontal="center"/>
    </xf>
    <xf numFmtId="0" fontId="11" fillId="0" borderId="0" xfId="22" applyFont="1"/>
    <xf numFmtId="0" fontId="11" fillId="0" borderId="0" xfId="23" applyFont="1"/>
    <xf numFmtId="0" fontId="1" fillId="0" borderId="6" xfId="22" applyBorder="1"/>
    <xf numFmtId="0" fontId="1" fillId="0" borderId="7" xfId="22" applyBorder="1"/>
    <xf numFmtId="0" fontId="1" fillId="0" borderId="8" xfId="22" applyBorder="1" applyAlignment="1">
      <alignment horizontal="centerContinuous" vertical="center"/>
    </xf>
    <xf numFmtId="0" fontId="1" fillId="0" borderId="9" xfId="22" applyBorder="1" applyAlignment="1">
      <alignment horizontal="centerContinuous" vertical="center"/>
    </xf>
    <xf numFmtId="0" fontId="1" fillId="0" borderId="10" xfId="22" applyBorder="1" applyAlignment="1">
      <alignment horizontal="center" vertical="top" wrapText="1"/>
    </xf>
    <xf numFmtId="0" fontId="1" fillId="0" borderId="11" xfId="22" applyBorder="1" applyAlignment="1">
      <alignment vertical="top" wrapText="1"/>
    </xf>
    <xf numFmtId="0" fontId="1" fillId="0" borderId="12" xfId="22" applyBorder="1" applyAlignment="1">
      <alignment horizontal="center" vertical="top" wrapText="1"/>
    </xf>
    <xf numFmtId="0" fontId="1" fillId="0" borderId="13" xfId="22" applyBorder="1" applyAlignment="1">
      <alignment horizontal="center" vertical="top" wrapText="1"/>
    </xf>
    <xf numFmtId="0" fontId="1" fillId="0" borderId="9" xfId="22" applyBorder="1" applyAlignment="1">
      <alignment horizontal="center" vertical="top" wrapText="1"/>
    </xf>
    <xf numFmtId="0" fontId="1" fillId="0" borderId="14" xfId="22" applyBorder="1" applyAlignment="1">
      <alignment horizontal="centerContinuous"/>
    </xf>
    <xf numFmtId="0" fontId="1" fillId="0" borderId="15" xfId="22" applyBorder="1" applyAlignment="1">
      <alignment horizontal="center" vertical="top" wrapText="1"/>
    </xf>
    <xf numFmtId="0" fontId="1" fillId="0" borderId="16" xfId="22" applyBorder="1" applyAlignment="1">
      <alignment horizontal="center" vertical="top" wrapText="1"/>
    </xf>
    <xf numFmtId="0" fontId="1" fillId="0" borderId="17" xfId="22" applyBorder="1" applyAlignment="1">
      <alignment horizontal="center" vertical="top" wrapText="1"/>
    </xf>
    <xf numFmtId="0" fontId="1" fillId="0" borderId="18" xfId="22" applyBorder="1" applyAlignment="1">
      <alignment horizontal="center" vertical="top" wrapText="1"/>
    </xf>
    <xf numFmtId="0" fontId="1" fillId="0" borderId="15" xfId="22" applyBorder="1" applyAlignment="1">
      <alignment vertical="top" wrapText="1"/>
    </xf>
    <xf numFmtId="0" fontId="1" fillId="0" borderId="18" xfId="22" applyBorder="1" applyAlignment="1">
      <alignment vertical="top" wrapText="1"/>
    </xf>
    <xf numFmtId="0" fontId="1" fillId="0" borderId="19" xfId="22" applyBorder="1" applyAlignment="1">
      <alignment horizontal="centerContinuous"/>
    </xf>
    <xf numFmtId="0" fontId="1" fillId="0" borderId="20" xfId="22" applyBorder="1" applyAlignment="1">
      <alignment horizontal="center"/>
    </xf>
    <xf numFmtId="0" fontId="1" fillId="0" borderId="21" xfId="22" applyBorder="1" applyAlignment="1">
      <alignment horizontal="center"/>
    </xf>
    <xf numFmtId="0" fontId="1" fillId="0" borderId="22" xfId="22" applyBorder="1" applyAlignment="1">
      <alignment horizontal="center"/>
    </xf>
    <xf numFmtId="165" fontId="1" fillId="0" borderId="23" xfId="22" applyNumberFormat="1" applyBorder="1" applyAlignment="1">
      <alignment horizontal="center"/>
    </xf>
    <xf numFmtId="167" fontId="1" fillId="0" borderId="15" xfId="22" applyNumberFormat="1" applyBorder="1"/>
    <xf numFmtId="167" fontId="1" fillId="0" borderId="16" xfId="23" applyNumberFormat="1" applyBorder="1"/>
    <xf numFmtId="167" fontId="1" fillId="0" borderId="15" xfId="23" applyNumberFormat="1" applyBorder="1"/>
    <xf numFmtId="167" fontId="1" fillId="0" borderId="17" xfId="23" applyNumberFormat="1" applyBorder="1"/>
    <xf numFmtId="167" fontId="1" fillId="0" borderId="18" xfId="23" applyNumberFormat="1" applyBorder="1"/>
    <xf numFmtId="0" fontId="1" fillId="0" borderId="13" xfId="23" applyBorder="1"/>
    <xf numFmtId="3" fontId="1" fillId="0" borderId="12" xfId="23" applyNumberFormat="1" applyBorder="1"/>
    <xf numFmtId="0" fontId="1" fillId="0" borderId="17" xfId="23" applyBorder="1"/>
    <xf numFmtId="3" fontId="1" fillId="0" borderId="18" xfId="23" applyNumberFormat="1" applyBorder="1"/>
    <xf numFmtId="0" fontId="1" fillId="0" borderId="22" xfId="23" applyBorder="1"/>
    <xf numFmtId="3" fontId="1" fillId="0" borderId="23" xfId="23" applyNumberFormat="1" applyBorder="1"/>
    <xf numFmtId="0" fontId="1" fillId="0" borderId="19" xfId="23" applyBorder="1" applyAlignment="1">
      <alignment horizontal="centerContinuous" vertical="center"/>
    </xf>
    <xf numFmtId="167" fontId="1" fillId="0" borderId="24" xfId="23" applyNumberFormat="1" applyBorder="1" applyAlignment="1">
      <alignment vertical="center"/>
    </xf>
    <xf numFmtId="167" fontId="1" fillId="0" borderId="25" xfId="23" applyNumberFormat="1" applyBorder="1" applyAlignment="1">
      <alignment vertical="center"/>
    </xf>
    <xf numFmtId="167" fontId="1" fillId="0" borderId="7" xfId="23" applyNumberFormat="1" applyBorder="1" applyAlignment="1">
      <alignment vertical="center"/>
    </xf>
    <xf numFmtId="167" fontId="1" fillId="0" borderId="26" xfId="23" applyNumberFormat="1" applyBorder="1" applyAlignment="1">
      <alignment vertical="center"/>
    </xf>
    <xf numFmtId="0" fontId="1" fillId="0" borderId="0" xfId="23" applyAlignment="1">
      <alignment vertical="center"/>
    </xf>
    <xf numFmtId="167" fontId="1" fillId="0" borderId="0" xfId="23" applyNumberFormat="1" applyAlignment="1">
      <alignment vertical="center"/>
    </xf>
    <xf numFmtId="0" fontId="1" fillId="0" borderId="0" xfId="23" applyAlignment="1">
      <alignment horizontal="center" vertical="center"/>
    </xf>
    <xf numFmtId="0" fontId="1" fillId="0" borderId="27" xfId="22" applyBorder="1" applyAlignment="1">
      <alignment horizontal="centerContinuous" vertical="center"/>
    </xf>
    <xf numFmtId="0" fontId="1" fillId="0" borderId="5" xfId="22" applyBorder="1" applyAlignment="1">
      <alignment horizontal="centerContinuous" vertical="center"/>
    </xf>
    <xf numFmtId="0" fontId="1" fillId="0" borderId="25" xfId="22" applyBorder="1" applyAlignment="1">
      <alignment horizontal="centerContinuous" vertical="center"/>
    </xf>
    <xf numFmtId="0" fontId="1" fillId="0" borderId="28" xfId="22" applyBorder="1" applyAlignment="1">
      <alignment horizontal="centerContinuous" vertical="center" wrapText="1"/>
    </xf>
    <xf numFmtId="0" fontId="1" fillId="0" borderId="7" xfId="22" applyBorder="1" applyAlignment="1">
      <alignment horizontal="centerContinuous" vertical="center"/>
    </xf>
    <xf numFmtId="0" fontId="1" fillId="0" borderId="29" xfId="22" applyBorder="1" applyAlignment="1">
      <alignment horizontal="center" vertical="top" wrapText="1"/>
    </xf>
    <xf numFmtId="0" fontId="1" fillId="0" borderId="14" xfId="22" applyBorder="1"/>
    <xf numFmtId="0" fontId="1" fillId="0" borderId="30" xfId="22" applyBorder="1" applyAlignment="1">
      <alignment horizontal="center" vertical="top" wrapText="1"/>
    </xf>
    <xf numFmtId="0" fontId="1" fillId="0" borderId="16" xfId="22" applyBorder="1"/>
    <xf numFmtId="0" fontId="1" fillId="0" borderId="30" xfId="22" applyBorder="1"/>
    <xf numFmtId="0" fontId="1" fillId="0" borderId="18" xfId="22" applyBorder="1"/>
    <xf numFmtId="0" fontId="1" fillId="0" borderId="15" xfId="22" applyBorder="1"/>
    <xf numFmtId="0" fontId="1" fillId="0" borderId="31" xfId="22" applyBorder="1"/>
    <xf numFmtId="0" fontId="1" fillId="0" borderId="32" xfId="22" applyBorder="1" applyAlignment="1">
      <alignment horizontal="centerContinuous" vertical="center"/>
    </xf>
    <xf numFmtId="0" fontId="1" fillId="0" borderId="33" xfId="22" applyBorder="1" applyAlignment="1">
      <alignment horizontal="centerContinuous" vertical="center"/>
    </xf>
    <xf numFmtId="0" fontId="1" fillId="0" borderId="34" xfId="22" applyBorder="1" applyAlignment="1">
      <alignment horizontal="centerContinuous" vertical="center"/>
    </xf>
    <xf numFmtId="0" fontId="1" fillId="0" borderId="35" xfId="22" applyBorder="1" applyAlignment="1">
      <alignment horizontal="center" vertical="center"/>
    </xf>
    <xf numFmtId="0" fontId="1" fillId="0" borderId="36" xfId="22" applyBorder="1" applyAlignment="1">
      <alignment horizontal="center" vertical="center"/>
    </xf>
    <xf numFmtId="0" fontId="1" fillId="0" borderId="37" xfId="22" applyBorder="1" applyAlignment="1">
      <alignment horizontal="center" vertical="top" wrapText="1"/>
    </xf>
    <xf numFmtId="0" fontId="1" fillId="0" borderId="19" xfId="22" applyBorder="1"/>
    <xf numFmtId="0" fontId="1" fillId="0" borderId="38" xfId="22" applyBorder="1" applyAlignment="1">
      <alignment horizontal="center"/>
    </xf>
    <xf numFmtId="0" fontId="1" fillId="0" borderId="23" xfId="22" applyBorder="1"/>
    <xf numFmtId="0" fontId="1" fillId="0" borderId="20" xfId="22" applyBorder="1"/>
    <xf numFmtId="0" fontId="1" fillId="0" borderId="39" xfId="22" applyBorder="1"/>
    <xf numFmtId="0" fontId="1" fillId="0" borderId="22" xfId="22" applyBorder="1"/>
    <xf numFmtId="0" fontId="1" fillId="0" borderId="40" xfId="22" applyBorder="1" applyAlignment="1">
      <alignment horizontal="center" vertical="center"/>
    </xf>
    <xf numFmtId="0" fontId="1" fillId="0" borderId="41" xfId="22" applyBorder="1" applyAlignment="1">
      <alignment horizontal="center" vertical="center"/>
    </xf>
    <xf numFmtId="0" fontId="1" fillId="0" borderId="42" xfId="22" applyBorder="1" applyAlignment="1">
      <alignment horizontal="center" vertical="center"/>
    </xf>
    <xf numFmtId="0" fontId="1" fillId="0" borderId="43" xfId="22" applyBorder="1"/>
    <xf numFmtId="167" fontId="1" fillId="0" borderId="18" xfId="22" applyNumberFormat="1" applyBorder="1"/>
    <xf numFmtId="167" fontId="1" fillId="0" borderId="16" xfId="23" applyNumberFormat="1" applyBorder="1" applyAlignment="1">
      <alignment vertical="top" wrapText="1"/>
    </xf>
    <xf numFmtId="167" fontId="1" fillId="0" borderId="30" xfId="23" applyNumberFormat="1" applyBorder="1"/>
    <xf numFmtId="167" fontId="1" fillId="0" borderId="44" xfId="23" applyNumberFormat="1" applyBorder="1"/>
    <xf numFmtId="167" fontId="1" fillId="0" borderId="0" xfId="23" applyNumberFormat="1"/>
    <xf numFmtId="167" fontId="1" fillId="0" borderId="45" xfId="23" applyNumberFormat="1" applyBorder="1"/>
    <xf numFmtId="167" fontId="1" fillId="0" borderId="37" xfId="23" applyNumberFormat="1" applyBorder="1"/>
    <xf numFmtId="167" fontId="1" fillId="0" borderId="46" xfId="23" applyNumberFormat="1" applyBorder="1" applyAlignment="1">
      <alignment vertical="center"/>
    </xf>
    <xf numFmtId="167" fontId="1" fillId="0" borderId="47" xfId="23" applyNumberFormat="1" applyBorder="1" applyAlignment="1">
      <alignment vertical="center"/>
    </xf>
    <xf numFmtId="167" fontId="1" fillId="0" borderId="48" xfId="23" applyNumberFormat="1" applyBorder="1" applyAlignment="1">
      <alignment vertical="center"/>
    </xf>
    <xf numFmtId="167" fontId="1" fillId="0" borderId="47" xfId="23" applyNumberFormat="1" applyBorder="1"/>
    <xf numFmtId="0" fontId="1" fillId="0" borderId="44" xfId="22" applyBorder="1"/>
    <xf numFmtId="167" fontId="1" fillId="0" borderId="13" xfId="23" applyNumberFormat="1" applyBorder="1"/>
    <xf numFmtId="167" fontId="1" fillId="0" borderId="10" xfId="23" applyNumberFormat="1" applyBorder="1"/>
    <xf numFmtId="167" fontId="1" fillId="0" borderId="9" xfId="23" applyNumberFormat="1" applyBorder="1"/>
    <xf numFmtId="167" fontId="1" fillId="0" borderId="12" xfId="23" applyNumberFormat="1" applyBorder="1"/>
    <xf numFmtId="0" fontId="1" fillId="0" borderId="8" xfId="22" applyBorder="1"/>
    <xf numFmtId="0" fontId="1" fillId="0" borderId="11" xfId="22" applyBorder="1"/>
    <xf numFmtId="167" fontId="1" fillId="0" borderId="31" xfId="23" applyNumberFormat="1" applyBorder="1"/>
    <xf numFmtId="167" fontId="1" fillId="0" borderId="17" xfId="23" applyNumberFormat="1" applyBorder="1" applyAlignment="1">
      <alignment vertical="center"/>
    </xf>
    <xf numFmtId="167" fontId="1" fillId="0" borderId="15" xfId="23" applyNumberFormat="1" applyBorder="1" applyAlignment="1">
      <alignment vertical="center"/>
    </xf>
    <xf numFmtId="167" fontId="1" fillId="0" borderId="16" xfId="23" applyNumberFormat="1" applyBorder="1" applyAlignment="1">
      <alignment vertical="center"/>
    </xf>
    <xf numFmtId="0" fontId="1" fillId="0" borderId="0" xfId="22" applyAlignment="1">
      <alignment vertical="center"/>
    </xf>
    <xf numFmtId="167" fontId="1" fillId="0" borderId="44" xfId="23" applyNumberFormat="1" applyBorder="1" applyAlignment="1">
      <alignment vertical="center"/>
    </xf>
    <xf numFmtId="167" fontId="1" fillId="0" borderId="22" xfId="23" applyNumberFormat="1" applyBorder="1"/>
    <xf numFmtId="167" fontId="1" fillId="0" borderId="20" xfId="23" applyNumberFormat="1" applyBorder="1"/>
    <xf numFmtId="167" fontId="1" fillId="0" borderId="21" xfId="23" applyNumberFormat="1" applyBorder="1"/>
    <xf numFmtId="167" fontId="1" fillId="0" borderId="23" xfId="23" applyNumberFormat="1" applyBorder="1"/>
    <xf numFmtId="0" fontId="1" fillId="0" borderId="46" xfId="22" applyBorder="1"/>
    <xf numFmtId="167" fontId="1" fillId="0" borderId="24" xfId="23" applyNumberFormat="1" applyBorder="1"/>
    <xf numFmtId="167" fontId="1" fillId="0" borderId="26" xfId="23" applyNumberFormat="1" applyBorder="1"/>
    <xf numFmtId="167" fontId="1" fillId="0" borderId="25" xfId="23" applyNumberFormat="1" applyBorder="1"/>
    <xf numFmtId="167" fontId="1" fillId="0" borderId="46" xfId="23" applyNumberFormat="1" applyBorder="1"/>
    <xf numFmtId="0" fontId="1" fillId="0" borderId="5" xfId="22" applyBorder="1"/>
    <xf numFmtId="0" fontId="1" fillId="0" borderId="10" xfId="22" applyBorder="1" applyAlignment="1">
      <alignment vertical="top" wrapText="1"/>
    </xf>
    <xf numFmtId="0" fontId="1" fillId="0" borderId="12" xfId="22" applyBorder="1" applyAlignment="1">
      <alignment vertical="top" wrapText="1"/>
    </xf>
    <xf numFmtId="0" fontId="1" fillId="0" borderId="5" xfId="23" applyBorder="1"/>
    <xf numFmtId="0" fontId="1" fillId="0" borderId="6" xfId="23" applyBorder="1"/>
    <xf numFmtId="0" fontId="30" fillId="0" borderId="0" xfId="24"/>
    <xf numFmtId="0" fontId="23" fillId="0" borderId="0" xfId="24" applyFont="1"/>
    <xf numFmtId="0" fontId="30" fillId="0" borderId="0" xfId="24" applyAlignment="1">
      <alignment horizontal="center"/>
    </xf>
    <xf numFmtId="0" fontId="11" fillId="0" borderId="0" xfId="24" applyFont="1"/>
    <xf numFmtId="0" fontId="30" fillId="0" borderId="6" xfId="24" applyBorder="1"/>
    <xf numFmtId="0" fontId="30" fillId="0" borderId="7" xfId="24" applyBorder="1"/>
    <xf numFmtId="0" fontId="30" fillId="0" borderId="8" xfId="24" applyBorder="1" applyAlignment="1">
      <alignment horizontal="centerContinuous" vertical="center"/>
    </xf>
    <xf numFmtId="0" fontId="30" fillId="0" borderId="10" xfId="25" applyBorder="1" applyAlignment="1">
      <alignment horizontal="center" vertical="top" wrapText="1"/>
    </xf>
    <xf numFmtId="0" fontId="30" fillId="0" borderId="11" xfId="25" applyBorder="1" applyAlignment="1">
      <alignment vertical="top" wrapText="1"/>
    </xf>
    <xf numFmtId="0" fontId="30" fillId="0" borderId="12" xfId="25" applyBorder="1" applyAlignment="1">
      <alignment horizontal="center" vertical="top" wrapText="1"/>
    </xf>
    <xf numFmtId="0" fontId="30" fillId="0" borderId="13" xfId="25" applyBorder="1" applyAlignment="1">
      <alignment horizontal="center" vertical="top" wrapText="1"/>
    </xf>
    <xf numFmtId="0" fontId="30" fillId="0" borderId="9" xfId="25" applyBorder="1" applyAlignment="1">
      <alignment horizontal="center" vertical="top" wrapText="1"/>
    </xf>
    <xf numFmtId="0" fontId="30" fillId="0" borderId="14" xfId="24" applyBorder="1" applyAlignment="1">
      <alignment horizontal="centerContinuous"/>
    </xf>
    <xf numFmtId="0" fontId="30" fillId="0" borderId="15" xfId="24" applyBorder="1" applyAlignment="1">
      <alignment horizontal="center" vertical="top" wrapText="1"/>
    </xf>
    <xf numFmtId="0" fontId="30" fillId="0" borderId="16" xfId="24" applyBorder="1" applyAlignment="1">
      <alignment horizontal="center" vertical="top" wrapText="1"/>
    </xf>
    <xf numFmtId="0" fontId="30" fillId="0" borderId="17" xfId="24" applyBorder="1" applyAlignment="1">
      <alignment horizontal="center" vertical="top" wrapText="1"/>
    </xf>
    <xf numFmtId="0" fontId="30" fillId="0" borderId="18" xfId="24" applyBorder="1" applyAlignment="1">
      <alignment horizontal="center" vertical="top" wrapText="1"/>
    </xf>
    <xf numFmtId="0" fontId="30" fillId="0" borderId="15" xfId="24" applyBorder="1" applyAlignment="1">
      <alignment vertical="top" wrapText="1"/>
    </xf>
    <xf numFmtId="0" fontId="30" fillId="0" borderId="18" xfId="24" applyBorder="1" applyAlignment="1">
      <alignment vertical="top" wrapText="1"/>
    </xf>
    <xf numFmtId="0" fontId="30" fillId="0" borderId="19" xfId="24" applyBorder="1" applyAlignment="1">
      <alignment horizontal="centerContinuous"/>
    </xf>
    <xf numFmtId="0" fontId="30" fillId="0" borderId="20" xfId="24" applyBorder="1" applyAlignment="1">
      <alignment horizontal="center"/>
    </xf>
    <xf numFmtId="0" fontId="30" fillId="0" borderId="21" xfId="24" applyBorder="1" applyAlignment="1">
      <alignment horizontal="center"/>
    </xf>
    <xf numFmtId="0" fontId="30" fillId="0" borderId="22" xfId="24" applyBorder="1" applyAlignment="1">
      <alignment horizontal="center"/>
    </xf>
    <xf numFmtId="165" fontId="30" fillId="0" borderId="23" xfId="24" applyNumberFormat="1" applyBorder="1" applyAlignment="1">
      <alignment horizontal="center"/>
    </xf>
    <xf numFmtId="167" fontId="30" fillId="0" borderId="15" xfId="25" applyNumberFormat="1" applyBorder="1"/>
    <xf numFmtId="167" fontId="30" fillId="0" borderId="16" xfId="24" applyNumberFormat="1" applyBorder="1"/>
    <xf numFmtId="167" fontId="30" fillId="0" borderId="15" xfId="24" applyNumberFormat="1" applyBorder="1"/>
    <xf numFmtId="167" fontId="30" fillId="0" borderId="17" xfId="24" applyNumberFormat="1" applyBorder="1"/>
    <xf numFmtId="167" fontId="30" fillId="0" borderId="18" xfId="24" applyNumberFormat="1" applyBorder="1"/>
    <xf numFmtId="0" fontId="30" fillId="0" borderId="13" xfId="24" applyBorder="1"/>
    <xf numFmtId="1" fontId="30" fillId="0" borderId="12" xfId="24" applyNumberFormat="1" applyBorder="1"/>
    <xf numFmtId="0" fontId="30" fillId="0" borderId="17" xfId="24" applyBorder="1"/>
    <xf numFmtId="1" fontId="30" fillId="0" borderId="18" xfId="24" applyNumberFormat="1" applyBorder="1"/>
    <xf numFmtId="0" fontId="30" fillId="0" borderId="22" xfId="24" applyBorder="1"/>
    <xf numFmtId="1" fontId="30" fillId="0" borderId="23" xfId="24" applyNumberFormat="1" applyBorder="1"/>
    <xf numFmtId="0" fontId="30" fillId="0" borderId="19" xfId="24" applyBorder="1" applyAlignment="1">
      <alignment horizontal="centerContinuous" vertical="center"/>
    </xf>
    <xf numFmtId="167" fontId="30" fillId="0" borderId="24" xfId="24" applyNumberFormat="1" applyBorder="1" applyAlignment="1">
      <alignment vertical="center"/>
    </xf>
    <xf numFmtId="167" fontId="30" fillId="0" borderId="25" xfId="24" applyNumberFormat="1" applyBorder="1" applyAlignment="1">
      <alignment vertical="center"/>
    </xf>
    <xf numFmtId="167" fontId="30" fillId="0" borderId="7" xfId="24" applyNumberFormat="1" applyBorder="1" applyAlignment="1">
      <alignment vertical="center"/>
    </xf>
    <xf numFmtId="167" fontId="30" fillId="0" borderId="26" xfId="24" applyNumberFormat="1" applyBorder="1" applyAlignment="1">
      <alignment vertical="center"/>
    </xf>
    <xf numFmtId="0" fontId="30" fillId="0" borderId="0" xfId="24" applyAlignment="1">
      <alignment vertical="center"/>
    </xf>
    <xf numFmtId="167" fontId="30" fillId="0" borderId="0" xfId="24" applyNumberFormat="1" applyAlignment="1">
      <alignment vertical="center"/>
    </xf>
    <xf numFmtId="0" fontId="30" fillId="0" borderId="0" xfId="24" applyAlignment="1">
      <alignment horizontal="center" vertical="center"/>
    </xf>
    <xf numFmtId="167" fontId="30" fillId="0" borderId="0" xfId="24" applyNumberFormat="1"/>
    <xf numFmtId="0" fontId="30" fillId="0" borderId="50" xfId="25" applyBorder="1" applyAlignment="1">
      <alignment horizontal="centerContinuous" vertical="center"/>
    </xf>
    <xf numFmtId="0" fontId="30" fillId="0" borderId="27" xfId="25" applyBorder="1" applyAlignment="1">
      <alignment horizontal="centerContinuous" vertical="center"/>
    </xf>
    <xf numFmtId="0" fontId="30" fillId="0" borderId="13" xfId="24" applyBorder="1" applyAlignment="1">
      <alignment horizontal="center" vertical="top" wrapText="1"/>
    </xf>
    <xf numFmtId="0" fontId="30" fillId="0" borderId="9" xfId="24" applyBorder="1" applyAlignment="1">
      <alignment horizontal="center" vertical="top" wrapText="1"/>
    </xf>
    <xf numFmtId="0" fontId="30" fillId="0" borderId="5" xfId="25" applyBorder="1" applyAlignment="1">
      <alignment horizontal="centerContinuous" vertical="center"/>
    </xf>
    <xf numFmtId="0" fontId="30" fillId="0" borderId="25" xfId="24" applyBorder="1" applyAlignment="1">
      <alignment horizontal="centerContinuous" vertical="center"/>
    </xf>
    <xf numFmtId="0" fontId="30" fillId="0" borderId="28" xfId="24" applyBorder="1" applyAlignment="1">
      <alignment horizontal="centerContinuous" vertical="center" wrapText="1"/>
    </xf>
    <xf numFmtId="0" fontId="30" fillId="0" borderId="7" xfId="24" applyBorder="1" applyAlignment="1">
      <alignment horizontal="centerContinuous" vertical="center"/>
    </xf>
    <xf numFmtId="0" fontId="30" fillId="0" borderId="29" xfId="25" applyBorder="1" applyAlignment="1">
      <alignment horizontal="center" vertical="top" wrapText="1"/>
    </xf>
    <xf numFmtId="0" fontId="30" fillId="0" borderId="51" xfId="24" applyBorder="1"/>
    <xf numFmtId="0" fontId="30" fillId="0" borderId="52" xfId="24" applyBorder="1" applyAlignment="1">
      <alignment horizontal="center" vertical="top" wrapText="1"/>
    </xf>
    <xf numFmtId="0" fontId="30" fillId="0" borderId="16" xfId="24" applyBorder="1"/>
    <xf numFmtId="0" fontId="30" fillId="0" borderId="30" xfId="24" applyBorder="1"/>
    <xf numFmtId="0" fontId="30" fillId="0" borderId="18" xfId="24" applyBorder="1"/>
    <xf numFmtId="0" fontId="30" fillId="0" borderId="15" xfId="24" applyBorder="1"/>
    <xf numFmtId="0" fontId="30" fillId="0" borderId="31" xfId="25" applyBorder="1"/>
    <xf numFmtId="0" fontId="30" fillId="0" borderId="32" xfId="25" applyBorder="1" applyAlignment="1">
      <alignment horizontal="centerContinuous" vertical="center"/>
    </xf>
    <xf numFmtId="0" fontId="30" fillId="0" borderId="33" xfId="25" applyBorder="1" applyAlignment="1">
      <alignment horizontal="centerContinuous" vertical="center"/>
    </xf>
    <xf numFmtId="0" fontId="30" fillId="0" borderId="34" xfId="25" applyBorder="1" applyAlignment="1">
      <alignment horizontal="centerContinuous" vertical="center"/>
    </xf>
    <xf numFmtId="0" fontId="30" fillId="0" borderId="35" xfId="25" applyBorder="1" applyAlignment="1">
      <alignment horizontal="center" vertical="center"/>
    </xf>
    <xf numFmtId="0" fontId="30" fillId="0" borderId="36" xfId="25" applyBorder="1" applyAlignment="1">
      <alignment horizontal="center" vertical="center"/>
    </xf>
    <xf numFmtId="0" fontId="30" fillId="0" borderId="37" xfId="24" applyBorder="1" applyAlignment="1">
      <alignment horizontal="center" vertical="top" wrapText="1"/>
    </xf>
    <xf numFmtId="0" fontId="30" fillId="0" borderId="53" xfId="24" applyBorder="1"/>
    <xf numFmtId="0" fontId="30" fillId="0" borderId="54" xfId="24" applyBorder="1" applyAlignment="1">
      <alignment horizontal="center"/>
    </xf>
    <xf numFmtId="0" fontId="30" fillId="0" borderId="38" xfId="24" applyBorder="1" applyAlignment="1">
      <alignment horizontal="center"/>
    </xf>
    <xf numFmtId="0" fontId="30" fillId="0" borderId="23" xfId="24" applyBorder="1"/>
    <xf numFmtId="0" fontId="30" fillId="0" borderId="20" xfId="24" applyBorder="1"/>
    <xf numFmtId="0" fontId="30" fillId="0" borderId="39" xfId="25" applyBorder="1"/>
    <xf numFmtId="0" fontId="30" fillId="0" borderId="22" xfId="25" applyBorder="1"/>
    <xf numFmtId="0" fontId="30" fillId="0" borderId="40" xfId="25" applyBorder="1" applyAlignment="1">
      <alignment horizontal="center" vertical="center"/>
    </xf>
    <xf numFmtId="0" fontId="30" fillId="0" borderId="41" xfId="25" applyBorder="1" applyAlignment="1">
      <alignment horizontal="center" vertical="center"/>
    </xf>
    <xf numFmtId="0" fontId="30" fillId="0" borderId="42" xfId="25" applyBorder="1" applyAlignment="1">
      <alignment horizontal="center" vertical="center"/>
    </xf>
    <xf numFmtId="0" fontId="30" fillId="0" borderId="43" xfId="24" applyBorder="1"/>
    <xf numFmtId="0" fontId="30" fillId="0" borderId="14" xfId="24" applyBorder="1"/>
    <xf numFmtId="167" fontId="30" fillId="0" borderId="18" xfId="25" applyNumberFormat="1" applyBorder="1"/>
    <xf numFmtId="167" fontId="30" fillId="0" borderId="16" xfId="24" applyNumberFormat="1" applyBorder="1" applyAlignment="1">
      <alignment vertical="top" wrapText="1"/>
    </xf>
    <xf numFmtId="167" fontId="30" fillId="0" borderId="30" xfId="24" applyNumberFormat="1" applyBorder="1"/>
    <xf numFmtId="167" fontId="30" fillId="0" borderId="44" xfId="24" applyNumberFormat="1" applyBorder="1"/>
    <xf numFmtId="167" fontId="30" fillId="0" borderId="45" xfId="24" applyNumberFormat="1" applyBorder="1"/>
    <xf numFmtId="167" fontId="30" fillId="0" borderId="37" xfId="24" applyNumberFormat="1" applyBorder="1"/>
    <xf numFmtId="0" fontId="30" fillId="0" borderId="19" xfId="24" applyBorder="1"/>
    <xf numFmtId="167" fontId="30" fillId="0" borderId="46" xfId="24" applyNumberFormat="1" applyBorder="1" applyAlignment="1">
      <alignment vertical="center"/>
    </xf>
    <xf numFmtId="167" fontId="30" fillId="0" borderId="47" xfId="24" applyNumberFormat="1" applyBorder="1" applyAlignment="1">
      <alignment vertical="center"/>
    </xf>
    <xf numFmtId="167" fontId="30" fillId="0" borderId="48" xfId="24" applyNumberFormat="1" applyBorder="1" applyAlignment="1">
      <alignment vertical="center"/>
    </xf>
    <xf numFmtId="167" fontId="30" fillId="0" borderId="47" xfId="24" applyNumberFormat="1" applyBorder="1"/>
    <xf numFmtId="0" fontId="30" fillId="0" borderId="44" xfId="25" applyBorder="1"/>
    <xf numFmtId="167" fontId="30" fillId="0" borderId="13" xfId="24" applyNumberFormat="1" applyBorder="1"/>
    <xf numFmtId="167" fontId="30" fillId="0" borderId="10" xfId="24" applyNumberFormat="1" applyBorder="1"/>
    <xf numFmtId="167" fontId="30" fillId="0" borderId="9" xfId="24" applyNumberFormat="1" applyBorder="1"/>
    <xf numFmtId="167" fontId="30" fillId="0" borderId="12" xfId="24" applyNumberFormat="1" applyBorder="1"/>
    <xf numFmtId="0" fontId="30" fillId="0" borderId="8" xfId="25" applyBorder="1"/>
    <xf numFmtId="0" fontId="30" fillId="0" borderId="11" xfId="25" applyBorder="1"/>
    <xf numFmtId="0" fontId="30" fillId="0" borderId="11" xfId="24" applyBorder="1"/>
    <xf numFmtId="167" fontId="30" fillId="0" borderId="31" xfId="24" applyNumberFormat="1" applyBorder="1"/>
    <xf numFmtId="0" fontId="30" fillId="0" borderId="14" xfId="25" applyBorder="1"/>
    <xf numFmtId="0" fontId="30" fillId="0" borderId="0" xfId="25"/>
    <xf numFmtId="167" fontId="30" fillId="0" borderId="17" xfId="24" applyNumberFormat="1" applyBorder="1" applyAlignment="1">
      <alignment vertical="center"/>
    </xf>
    <xf numFmtId="167" fontId="30" fillId="0" borderId="15" xfId="24" applyNumberFormat="1" applyBorder="1" applyAlignment="1">
      <alignment vertical="center"/>
    </xf>
    <xf numFmtId="167" fontId="30" fillId="0" borderId="16" xfId="24" applyNumberFormat="1" applyBorder="1" applyAlignment="1">
      <alignment vertical="center"/>
    </xf>
    <xf numFmtId="0" fontId="30" fillId="0" borderId="0" xfId="25" applyAlignment="1">
      <alignment vertical="center"/>
    </xf>
    <xf numFmtId="167" fontId="30" fillId="0" borderId="44" xfId="24" applyNumberFormat="1" applyBorder="1" applyAlignment="1">
      <alignment vertical="center"/>
    </xf>
    <xf numFmtId="167" fontId="30" fillId="0" borderId="22" xfId="24" applyNumberFormat="1" applyBorder="1"/>
    <xf numFmtId="167" fontId="30" fillId="0" borderId="20" xfId="24" applyNumberFormat="1" applyBorder="1"/>
    <xf numFmtId="167" fontId="30" fillId="0" borderId="21" xfId="24" applyNumberFormat="1" applyBorder="1"/>
    <xf numFmtId="167" fontId="30" fillId="0" borderId="23" xfId="24" applyNumberFormat="1" applyBorder="1"/>
    <xf numFmtId="0" fontId="30" fillId="0" borderId="46" xfId="25" applyBorder="1"/>
    <xf numFmtId="167" fontId="30" fillId="0" borderId="24" xfId="24" applyNumberFormat="1" applyBorder="1"/>
    <xf numFmtId="167" fontId="30" fillId="0" borderId="26" xfId="24" applyNumberFormat="1" applyBorder="1"/>
    <xf numFmtId="167" fontId="30" fillId="0" borderId="25" xfId="24" applyNumberFormat="1" applyBorder="1"/>
    <xf numFmtId="167" fontId="30" fillId="0" borderId="46" xfId="24" applyNumberFormat="1" applyBorder="1"/>
    <xf numFmtId="0" fontId="30" fillId="0" borderId="5" xfId="24" applyBorder="1"/>
    <xf numFmtId="0" fontId="23" fillId="0" borderId="0" xfId="25" applyFont="1"/>
    <xf numFmtId="0" fontId="30" fillId="0" borderId="0" xfId="25" applyAlignment="1">
      <alignment horizontal="center"/>
    </xf>
    <xf numFmtId="0" fontId="11" fillId="0" borderId="0" xfId="25" applyFont="1"/>
    <xf numFmtId="0" fontId="30" fillId="0" borderId="6" xfId="25" applyBorder="1"/>
    <xf numFmtId="0" fontId="30" fillId="0" borderId="7" xfId="25" applyBorder="1"/>
    <xf numFmtId="0" fontId="30" fillId="0" borderId="9" xfId="25" applyBorder="1" applyAlignment="1">
      <alignment horizontal="centerContinuous" vertical="center"/>
    </xf>
    <xf numFmtId="0" fontId="30" fillId="0" borderId="14" xfId="25" applyBorder="1" applyAlignment="1">
      <alignment horizontal="centerContinuous"/>
    </xf>
    <xf numFmtId="0" fontId="30" fillId="0" borderId="15" xfId="25" applyBorder="1" applyAlignment="1">
      <alignment horizontal="center" vertical="top" wrapText="1"/>
    </xf>
    <xf numFmtId="0" fontId="30" fillId="0" borderId="16" xfId="25" applyBorder="1" applyAlignment="1">
      <alignment horizontal="center" vertical="top" wrapText="1"/>
    </xf>
    <xf numFmtId="0" fontId="30" fillId="0" borderId="17" xfId="25" applyBorder="1" applyAlignment="1">
      <alignment horizontal="center" vertical="top" wrapText="1"/>
    </xf>
    <xf numFmtId="0" fontId="30" fillId="0" borderId="18" xfId="25" applyBorder="1" applyAlignment="1">
      <alignment horizontal="center" vertical="top" wrapText="1"/>
    </xf>
    <xf numFmtId="0" fontId="30" fillId="0" borderId="15" xfId="25" applyBorder="1" applyAlignment="1">
      <alignment vertical="top" wrapText="1"/>
    </xf>
    <xf numFmtId="0" fontId="30" fillId="0" borderId="18" xfId="25" applyBorder="1" applyAlignment="1">
      <alignment vertical="top" wrapText="1"/>
    </xf>
    <xf numFmtId="0" fontId="30" fillId="0" borderId="19" xfId="25" applyBorder="1" applyAlignment="1">
      <alignment horizontal="centerContinuous"/>
    </xf>
    <xf numFmtId="0" fontId="30" fillId="0" borderId="20" xfId="25" applyBorder="1" applyAlignment="1">
      <alignment horizontal="center"/>
    </xf>
    <xf numFmtId="0" fontId="30" fillId="0" borderId="21" xfId="25" applyBorder="1" applyAlignment="1">
      <alignment horizontal="center"/>
    </xf>
    <xf numFmtId="0" fontId="30" fillId="0" borderId="22" xfId="25" applyBorder="1" applyAlignment="1">
      <alignment horizontal="center"/>
    </xf>
    <xf numFmtId="165" fontId="30" fillId="0" borderId="23" xfId="25" applyNumberFormat="1" applyBorder="1" applyAlignment="1">
      <alignment horizontal="center"/>
    </xf>
    <xf numFmtId="167" fontId="30" fillId="0" borderId="16" xfId="25" applyNumberFormat="1" applyBorder="1"/>
    <xf numFmtId="167" fontId="30" fillId="0" borderId="17" xfId="25" applyNumberFormat="1" applyBorder="1"/>
    <xf numFmtId="0" fontId="30" fillId="0" borderId="13" xfId="25" applyBorder="1"/>
    <xf numFmtId="1" fontId="30" fillId="0" borderId="12" xfId="25" applyNumberFormat="1" applyBorder="1"/>
    <xf numFmtId="0" fontId="30" fillId="0" borderId="17" xfId="25" applyBorder="1"/>
    <xf numFmtId="1" fontId="30" fillId="0" borderId="18" xfId="25" applyNumberFormat="1" applyBorder="1"/>
    <xf numFmtId="1" fontId="30" fillId="0" borderId="23" xfId="25" applyNumberFormat="1" applyBorder="1"/>
    <xf numFmtId="0" fontId="30" fillId="0" borderId="19" xfId="25" applyBorder="1" applyAlignment="1">
      <alignment horizontal="centerContinuous" vertical="center"/>
    </xf>
    <xf numFmtId="167" fontId="30" fillId="0" borderId="24" xfId="25" applyNumberFormat="1" applyBorder="1" applyAlignment="1">
      <alignment vertical="center"/>
    </xf>
    <xf numFmtId="167" fontId="30" fillId="0" borderId="25" xfId="25" applyNumberFormat="1" applyBorder="1" applyAlignment="1">
      <alignment vertical="center"/>
    </xf>
    <xf numFmtId="167" fontId="30" fillId="0" borderId="7" xfId="25" applyNumberFormat="1" applyBorder="1" applyAlignment="1">
      <alignment vertical="center"/>
    </xf>
    <xf numFmtId="167" fontId="30" fillId="0" borderId="26" xfId="25" applyNumberFormat="1" applyBorder="1" applyAlignment="1">
      <alignment vertical="center"/>
    </xf>
    <xf numFmtId="167" fontId="30" fillId="0" borderId="0" xfId="25" applyNumberFormat="1" applyAlignment="1">
      <alignment vertical="center"/>
    </xf>
    <xf numFmtId="0" fontId="30" fillId="0" borderId="0" xfId="25" applyAlignment="1">
      <alignment horizontal="center" vertical="center"/>
    </xf>
    <xf numFmtId="167" fontId="30" fillId="0" borderId="0" xfId="25" applyNumberFormat="1"/>
    <xf numFmtId="0" fontId="30" fillId="0" borderId="25" xfId="25" applyBorder="1" applyAlignment="1">
      <alignment horizontal="centerContinuous" vertical="center"/>
    </xf>
    <xf numFmtId="0" fontId="30" fillId="0" borderId="28" xfId="25" applyBorder="1" applyAlignment="1">
      <alignment horizontal="centerContinuous" vertical="center" wrapText="1"/>
    </xf>
    <xf numFmtId="0" fontId="30" fillId="0" borderId="7" xfId="25" applyBorder="1" applyAlignment="1">
      <alignment horizontal="centerContinuous" vertical="center"/>
    </xf>
    <xf numFmtId="0" fontId="30" fillId="0" borderId="30" xfId="25" applyBorder="1" applyAlignment="1">
      <alignment horizontal="center" vertical="top" wrapText="1"/>
    </xf>
    <xf numFmtId="0" fontId="30" fillId="0" borderId="16" xfId="25" applyBorder="1"/>
    <xf numFmtId="0" fontId="30" fillId="0" borderId="30" xfId="25" applyBorder="1"/>
    <xf numFmtId="0" fontId="30" fillId="0" borderId="18" xfId="25" applyBorder="1"/>
    <xf numFmtId="0" fontId="30" fillId="0" borderId="15" xfId="25" applyBorder="1"/>
    <xf numFmtId="0" fontId="30" fillId="0" borderId="37" xfId="25" applyBorder="1" applyAlignment="1">
      <alignment horizontal="center" vertical="top" wrapText="1"/>
    </xf>
    <xf numFmtId="0" fontId="30" fillId="0" borderId="19" xfId="25" applyBorder="1"/>
    <xf numFmtId="0" fontId="30" fillId="0" borderId="38" xfId="25" applyBorder="1" applyAlignment="1">
      <alignment horizontal="center"/>
    </xf>
    <xf numFmtId="0" fontId="30" fillId="0" borderId="23" xfId="25" applyBorder="1"/>
    <xf numFmtId="0" fontId="30" fillId="0" borderId="20" xfId="25" applyBorder="1"/>
    <xf numFmtId="0" fontId="30" fillId="0" borderId="43" xfId="25" applyBorder="1"/>
    <xf numFmtId="167" fontId="30" fillId="0" borderId="16" xfId="25" applyNumberFormat="1" applyBorder="1" applyAlignment="1">
      <alignment vertical="top" wrapText="1"/>
    </xf>
    <xf numFmtId="167" fontId="30" fillId="0" borderId="30" xfId="25" applyNumberFormat="1" applyBorder="1"/>
    <xf numFmtId="167" fontId="30" fillId="0" borderId="44" xfId="25" applyNumberFormat="1" applyBorder="1"/>
    <xf numFmtId="167" fontId="30" fillId="0" borderId="45" xfId="25" applyNumberFormat="1" applyBorder="1"/>
    <xf numFmtId="167" fontId="30" fillId="0" borderId="37" xfId="25" applyNumberFormat="1" applyBorder="1"/>
    <xf numFmtId="167" fontId="30" fillId="0" borderId="46" xfId="25" applyNumberFormat="1" applyBorder="1" applyAlignment="1">
      <alignment vertical="center"/>
    </xf>
    <xf numFmtId="167" fontId="30" fillId="0" borderId="47" xfId="25" applyNumberFormat="1" applyBorder="1" applyAlignment="1">
      <alignment vertical="center"/>
    </xf>
    <xf numFmtId="167" fontId="30" fillId="0" borderId="48" xfId="25" applyNumberFormat="1" applyBorder="1" applyAlignment="1">
      <alignment vertical="center"/>
    </xf>
    <xf numFmtId="167" fontId="30" fillId="0" borderId="47" xfId="25" applyNumberFormat="1" applyBorder="1"/>
    <xf numFmtId="167" fontId="30" fillId="0" borderId="13" xfId="25" applyNumberFormat="1" applyBorder="1"/>
    <xf numFmtId="167" fontId="30" fillId="0" borderId="10" xfId="25" applyNumberFormat="1" applyBorder="1"/>
    <xf numFmtId="167" fontId="30" fillId="0" borderId="9" xfId="25" applyNumberFormat="1" applyBorder="1"/>
    <xf numFmtId="167" fontId="30" fillId="0" borderId="12" xfId="25" applyNumberFormat="1" applyBorder="1"/>
    <xf numFmtId="167" fontId="30" fillId="0" borderId="31" xfId="25" applyNumberFormat="1" applyBorder="1"/>
    <xf numFmtId="167" fontId="30" fillId="0" borderId="17" xfId="25" applyNumberFormat="1" applyBorder="1" applyAlignment="1">
      <alignment vertical="center"/>
    </xf>
    <xf numFmtId="167" fontId="30" fillId="0" borderId="15" xfId="25" applyNumberFormat="1" applyBorder="1" applyAlignment="1">
      <alignment vertical="center"/>
    </xf>
    <xf numFmtId="167" fontId="30" fillId="0" borderId="16" xfId="25" applyNumberFormat="1" applyBorder="1" applyAlignment="1">
      <alignment vertical="center"/>
    </xf>
    <xf numFmtId="167" fontId="30" fillId="0" borderId="44" xfId="25" applyNumberFormat="1" applyBorder="1" applyAlignment="1">
      <alignment vertical="center"/>
    </xf>
    <xf numFmtId="167" fontId="30" fillId="0" borderId="22" xfId="25" applyNumberFormat="1" applyBorder="1"/>
    <xf numFmtId="167" fontId="30" fillId="0" borderId="20" xfId="25" applyNumberFormat="1" applyBorder="1"/>
    <xf numFmtId="167" fontId="30" fillId="0" borderId="21" xfId="25" applyNumberFormat="1" applyBorder="1"/>
    <xf numFmtId="167" fontId="30" fillId="0" borderId="23" xfId="25" applyNumberFormat="1" applyBorder="1"/>
    <xf numFmtId="167" fontId="30" fillId="0" borderId="24" xfId="25" applyNumberFormat="1" applyBorder="1"/>
    <xf numFmtId="167" fontId="30" fillId="0" borderId="26" xfId="25" applyNumberFormat="1" applyBorder="1"/>
    <xf numFmtId="167" fontId="30" fillId="0" borderId="25" xfId="25" applyNumberFormat="1" applyBorder="1"/>
    <xf numFmtId="167" fontId="30" fillId="0" borderId="46" xfId="25" applyNumberFormat="1" applyBorder="1"/>
    <xf numFmtId="0" fontId="30" fillId="0" borderId="5" xfId="25" applyBorder="1"/>
    <xf numFmtId="0" fontId="13" fillId="0" borderId="4" xfId="0" applyFont="1" applyBorder="1"/>
    <xf numFmtId="0" fontId="13" fillId="0" borderId="4" xfId="15" applyFont="1" applyBorder="1"/>
    <xf numFmtId="3" fontId="13" fillId="0" borderId="4" xfId="0" applyNumberFormat="1" applyFont="1" applyBorder="1" applyAlignment="1">
      <alignment horizontal="right" vertical="center"/>
    </xf>
    <xf numFmtId="3" fontId="13" fillId="4" borderId="4" xfId="0" applyNumberFormat="1" applyFont="1" applyFill="1" applyBorder="1"/>
    <xf numFmtId="0" fontId="31" fillId="0" borderId="0" xfId="0" applyFont="1"/>
    <xf numFmtId="166" fontId="13" fillId="0" borderId="4" xfId="10" applyNumberFormat="1" applyFont="1" applyBorder="1"/>
    <xf numFmtId="169" fontId="13" fillId="0" borderId="4" xfId="10" applyNumberFormat="1" applyFont="1" applyBorder="1" applyAlignment="1">
      <alignment horizontal="right" vertical="center"/>
    </xf>
    <xf numFmtId="3" fontId="12" fillId="0" borderId="4" xfId="0" applyNumberFormat="1" applyFont="1" applyBorder="1"/>
    <xf numFmtId="3" fontId="12" fillId="0" borderId="0" xfId="0" applyNumberFormat="1" applyFont="1"/>
    <xf numFmtId="0" fontId="31" fillId="0" borderId="0" xfId="15" applyFont="1"/>
    <xf numFmtId="1" fontId="13" fillId="0" borderId="4" xfId="0" applyNumberFormat="1" applyFont="1" applyBorder="1"/>
    <xf numFmtId="166" fontId="31" fillId="0" borderId="0" xfId="10" applyNumberFormat="1" applyFont="1"/>
    <xf numFmtId="166" fontId="31" fillId="0" borderId="0" xfId="18" applyNumberFormat="1" applyFont="1"/>
    <xf numFmtId="3" fontId="31" fillId="0" borderId="0" xfId="0" applyNumberFormat="1" applyFont="1"/>
    <xf numFmtId="0" fontId="32" fillId="6" borderId="0" xfId="0" applyFont="1" applyFill="1" applyAlignment="1">
      <alignment horizontal="left" wrapText="1"/>
    </xf>
    <xf numFmtId="0" fontId="1" fillId="0" borderId="10" xfId="7" applyBorder="1" applyAlignment="1">
      <alignment horizontal="center" vertical="top" wrapText="1"/>
    </xf>
    <xf numFmtId="0" fontId="1" fillId="0" borderId="15" xfId="7" applyBorder="1" applyAlignment="1">
      <alignment horizontal="center" vertical="top" wrapText="1"/>
    </xf>
    <xf numFmtId="0" fontId="1" fillId="0" borderId="20" xfId="7" applyBorder="1" applyAlignment="1">
      <alignment horizontal="center" vertical="top" wrapText="1"/>
    </xf>
    <xf numFmtId="0" fontId="1" fillId="0" borderId="12" xfId="7" applyBorder="1" applyAlignment="1">
      <alignment horizontal="center" vertical="top" wrapText="1"/>
    </xf>
    <xf numFmtId="0" fontId="1" fillId="0" borderId="18" xfId="7" applyBorder="1" applyAlignment="1">
      <alignment horizontal="center" vertical="top" wrapText="1"/>
    </xf>
    <xf numFmtId="0" fontId="1" fillId="0" borderId="23" xfId="7" applyBorder="1" applyAlignment="1">
      <alignment horizontal="center" vertical="top" wrapText="1"/>
    </xf>
  </cellXfs>
  <cellStyles count="26">
    <cellStyle name="CABECALHO" xfId="1" xr:uid="{00000000-0005-0000-0000-000000000000}"/>
    <cellStyle name="DADOS" xfId="2" xr:uid="{00000000-0005-0000-0000-000001000000}"/>
    <cellStyle name="Hiperlink" xfId="3" builtinId="8"/>
    <cellStyle name="Hyperlink_Q11Princ Agreg Adm Publicas" xfId="4" xr:uid="{00000000-0005-0000-0000-000003000000}"/>
    <cellStyle name="LineBottom2" xfId="5" xr:uid="{00000000-0005-0000-0000-000004000000}"/>
    <cellStyle name="LineBottom3" xfId="6" xr:uid="{00000000-0005-0000-0000-000005000000}"/>
    <cellStyle name="Normal" xfId="0" builtinId="0"/>
    <cellStyle name="Normal 2" xfId="7" xr:uid="{00000000-0005-0000-0000-000007000000}"/>
    <cellStyle name="Normal 3" xfId="15" xr:uid="{00000000-0005-0000-0000-000008000000}"/>
    <cellStyle name="Normal 4" xfId="16" xr:uid="{00000000-0005-0000-0000-000009000000}"/>
    <cellStyle name="Normal 5" xfId="17" xr:uid="{00000000-0005-0000-0000-00000A000000}"/>
    <cellStyle name="Normal 6" xfId="20" xr:uid="{EE61EEA3-C07B-4C42-A163-9C10E41DFA19}"/>
    <cellStyle name="Normal 6 2" xfId="22" xr:uid="{064D000E-FDA0-4FD1-9CC4-15B5F809D2A0}"/>
    <cellStyle name="Normal 6 3" xfId="25" xr:uid="{67E57E43-3BA7-441C-91A4-46E74B77F29C}"/>
    <cellStyle name="Normal 7" xfId="21" xr:uid="{286604FD-4B87-49F1-A0F2-8F84E257932B}"/>
    <cellStyle name="Normal 7 2" xfId="23" xr:uid="{6380DC19-4033-4B22-9753-7105A34EA117}"/>
    <cellStyle name="Normal 8" xfId="24" xr:uid="{CEF7EA91-8E08-4191-A3CA-1EBAE372BB13}"/>
    <cellStyle name="Normal_TAB4-1" xfId="8" xr:uid="{00000000-0005-0000-0000-00000B000000}"/>
    <cellStyle name="NUMLINHA" xfId="9" xr:uid="{00000000-0005-0000-0000-00000C000000}"/>
    <cellStyle name="Percentagem 2" xfId="18" xr:uid="{00000000-0005-0000-0000-00000E000000}"/>
    <cellStyle name="Porcentagem" xfId="10" builtinId="5"/>
    <cellStyle name="QDTITULO" xfId="11" xr:uid="{00000000-0005-0000-0000-00000F000000}"/>
    <cellStyle name="Standard_WBBasis" xfId="12" xr:uid="{00000000-0005-0000-0000-000010000000}"/>
    <cellStyle name="TITCOLUNA" xfId="13" xr:uid="{00000000-0005-0000-0000-000011000000}"/>
    <cellStyle name="Vírgula 2" xfId="19" xr:uid="{00000000-0005-0000-0000-000013000000}"/>
    <cellStyle name="WithoutLine" xfId="14" xr:uid="{00000000-0005-0000-0000-00001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25"/>
  <sheetViews>
    <sheetView showGridLines="0" zoomScale="110" zoomScaleNormal="110" workbookViewId="0">
      <selection activeCell="D24" sqref="D24"/>
    </sheetView>
  </sheetViews>
  <sheetFormatPr defaultColWidth="9.140625" defaultRowHeight="14.25"/>
  <cols>
    <col min="1" max="1" width="84.85546875" style="106" bestFit="1" customWidth="1"/>
    <col min="2" max="16384" width="9.140625" style="106"/>
  </cols>
  <sheetData>
    <row r="2" spans="1:1" ht="15">
      <c r="A2" s="373" t="s">
        <v>249</v>
      </c>
    </row>
    <row r="4" spans="1:1">
      <c r="A4" s="374" t="s">
        <v>139</v>
      </c>
    </row>
    <row r="5" spans="1:1">
      <c r="A5" s="374" t="s">
        <v>140</v>
      </c>
    </row>
    <row r="6" spans="1:1">
      <c r="A6" s="374" t="s">
        <v>141</v>
      </c>
    </row>
    <row r="7" spans="1:1">
      <c r="A7" s="390" t="s">
        <v>198</v>
      </c>
    </row>
    <row r="8" spans="1:1">
      <c r="A8" s="374" t="s">
        <v>172</v>
      </c>
    </row>
    <row r="9" spans="1:1">
      <c r="A9" s="374" t="s">
        <v>250</v>
      </c>
    </row>
    <row r="10" spans="1:1">
      <c r="A10" s="374" t="s">
        <v>251</v>
      </c>
    </row>
    <row r="11" spans="1:1">
      <c r="A11" s="374" t="s">
        <v>252</v>
      </c>
    </row>
    <row r="12" spans="1:1">
      <c r="A12" s="374" t="s">
        <v>253</v>
      </c>
    </row>
    <row r="13" spans="1:1">
      <c r="A13" s="374" t="s">
        <v>254</v>
      </c>
    </row>
    <row r="14" spans="1:1">
      <c r="A14" s="374" t="s">
        <v>255</v>
      </c>
    </row>
    <row r="15" spans="1:1">
      <c r="A15" s="374" t="s">
        <v>256</v>
      </c>
    </row>
    <row r="16" spans="1:1">
      <c r="A16" s="374" t="s">
        <v>257</v>
      </c>
    </row>
    <row r="17" spans="1:1">
      <c r="A17" s="374" t="s">
        <v>258</v>
      </c>
    </row>
    <row r="18" spans="1:1">
      <c r="A18" s="374" t="s">
        <v>259</v>
      </c>
    </row>
    <row r="19" spans="1:1">
      <c r="A19" s="374" t="s">
        <v>260</v>
      </c>
    </row>
    <row r="20" spans="1:1">
      <c r="A20" s="374" t="s">
        <v>261</v>
      </c>
    </row>
    <row r="21" spans="1:1">
      <c r="A21" s="374" t="s">
        <v>262</v>
      </c>
    </row>
    <row r="22" spans="1:1">
      <c r="A22" s="374" t="s">
        <v>263</v>
      </c>
    </row>
    <row r="23" spans="1:1">
      <c r="A23" s="374" t="s">
        <v>264</v>
      </c>
    </row>
    <row r="24" spans="1:1">
      <c r="A24" s="374" t="s">
        <v>272</v>
      </c>
    </row>
    <row r="25" spans="1:1">
      <c r="A25" s="374" t="s">
        <v>273</v>
      </c>
    </row>
  </sheetData>
  <hyperlinks>
    <hyperlink ref="A7" location="Q1.4!A1" display="Quadro 1.4 - PIB e suas componentes, taxas de variação em volume (%)" xr:uid="{00000000-0004-0000-0000-000000000000}"/>
    <hyperlink ref="A4" location="Q1.1!A1" display="Quadro 1.1 - PIB e suas componentes, a preços correntes" xr:uid="{00000000-0004-0000-0000-000001000000}"/>
    <hyperlink ref="A5" location="Q1.2!A1" display="Quadro 1.2 - PIB e suas componentes a preços correntes, taxas de variação (%)" xr:uid="{00000000-0004-0000-0000-000002000000}"/>
    <hyperlink ref="A6" location="'Q1.3 '!A1" display="Quadro 1.3 - PIB e suas componentes, a preços do ano anterior" xr:uid="{00000000-0004-0000-0000-000003000000}"/>
    <hyperlink ref="A8" location="Q1.5!A1" display="Quadro 1.5 - PIB e seus componentes, Encadeado em volume" xr:uid="{00000000-0004-0000-0000-000004000000}"/>
    <hyperlink ref="A9" location="Q1.6!A1" display="Quadro 1.5 - Tabela Recurso e Emprego (TRE) 2015, a preços correntes" xr:uid="{00000000-0004-0000-0000-000005000000}"/>
    <hyperlink ref="A10" location="Q1.7!A1" display="Quadro 1.7 - Tabela Recurso e Emprego (TRE) 2016, a preços correntes" xr:uid="{00000000-0004-0000-0000-000006000000}"/>
    <hyperlink ref="A11" location="Q1.8!A1" display="Quadro 1.8 - Tabela Recurso e Emprego (TRE) 2016, a preços do ano anterior" xr:uid="{00000000-0004-0000-0000-000007000000}"/>
    <hyperlink ref="A12" location="Q1.9!A1" display="Quadro 1.9 - Tabela Recurso e Emprego (TRE) 2017, a preços correntes" xr:uid="{00000000-0004-0000-0000-000008000000}"/>
    <hyperlink ref="A13" location="Q1.10!A1" display="Quadro 1.10 - Tabela Recurso e Emprego (TRE) 2017, a preços do ano anterior" xr:uid="{00000000-0004-0000-0000-000009000000}"/>
    <hyperlink ref="A15" location="Q1.12!A1" display="Quadro 1.12 - Tabela Recurso e Emprego (TRE) 2018, a preços do ano anterior" xr:uid="{00000000-0004-0000-0000-00000A000000}"/>
    <hyperlink ref="A14" location="Q1.11!A1" display="Quadro 1.11 - Tabela Recurso e Emprego (TRE) 2018, a preços correntes" xr:uid="{00000000-0004-0000-0000-00000B000000}"/>
    <hyperlink ref="A16" location="Q1.13!A1" display="Quadro 1.13 - Tabela Recurso e Emprego (TRE) 2019, a preços do ano anterior" xr:uid="{00000000-0004-0000-0000-00000C000000}"/>
    <hyperlink ref="A17" location="Q1.14!A1" display="Quadro 1.14 - Tabela Recurso e Emprego (TRE) 2019, a preços do ano anterior" xr:uid="{00000000-0004-0000-0000-00000D000000}"/>
    <hyperlink ref="A18" location="Q1.15!A1" display="Quadro 1.15 - Tabela Recurso e Emprego (TRE) 2020, a preços correntes" xr:uid="{00000000-0004-0000-0000-00000E000000}"/>
    <hyperlink ref="A19" location="Q1.16!A1" display="Quadro 1.16 - Tabela Recurso e Emprego (TRE) 2020, a preços do ano anterior" xr:uid="{00000000-0004-0000-0000-00000F000000}"/>
    <hyperlink ref="A20" location="Q1.17!A1" display="Quadro 1.17 - Tabela Recurso e Emprego (TRE) 2021, a preços correntes" xr:uid="{7676A9A5-4F2E-4020-ADC2-5CA6804EE558}"/>
    <hyperlink ref="A21" location="Q1.18!A1" display="Quadro 1.18 - Tabela Recurso e Emprego (TRE) 2021, a preços do ano anterior" xr:uid="{33C8A3E6-0BC2-4892-B6F8-A8B625A590C5}"/>
    <hyperlink ref="A22" location="Q1.19!A1" display="Quadro 1.19 - Tabela Recurso e Emprego (TRE) 2022, a preços correntes" xr:uid="{CA625961-1B80-4F62-A7B1-91EB8E5BAAEA}"/>
    <hyperlink ref="A23" location="Q1.20!A1" display="Quadro 1.20 - Tabela Recurso e Emprego (TRE) 2022, a preços do ano anterior" xr:uid="{C779501D-7427-480F-A3ED-EB097ED09CE0}"/>
    <hyperlink ref="A24" location="Q1.21!A1" display="Quadro 1.21 - Quadro Recursos e Utilizações (QRU) 2023, a preços correntes" xr:uid="{17B6513C-BAC7-496E-9BE6-5EF1EF5EBE0E}"/>
    <hyperlink ref="A25" location="Q1.22!A1" display="Quadro 1.22 - Quadro Recursos e Utilizações (QRU) 2023, a preços do ano anterior" xr:uid="{216C34ED-9CA0-498F-8DF7-7D60B8BF4991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131"/>
  <sheetViews>
    <sheetView showGridLines="0" zoomScale="110" zoomScaleNormal="110" workbookViewId="0">
      <selection activeCell="D131" sqref="D131"/>
    </sheetView>
  </sheetViews>
  <sheetFormatPr defaultColWidth="11.42578125" defaultRowHeight="12.75"/>
  <cols>
    <col min="1" max="1" width="9.140625" style="2" customWidth="1"/>
    <col min="2" max="2" width="42.140625" style="2" bestFit="1" customWidth="1"/>
    <col min="3" max="3" width="10.85546875" style="2" customWidth="1"/>
    <col min="4" max="8" width="9.7109375" style="2" customWidth="1"/>
    <col min="9" max="9" width="12.140625" style="2" customWidth="1"/>
    <col min="10" max="10" width="12.28515625" style="2" customWidth="1"/>
    <col min="11" max="11" width="12.140625" style="2" customWidth="1"/>
    <col min="12" max="12" width="12.7109375" style="2" customWidth="1"/>
    <col min="13" max="13" width="11.5703125" style="2" customWidth="1"/>
    <col min="14" max="66" width="12.7109375" style="2" customWidth="1"/>
    <col min="67" max="67" width="11.28515625" style="2" customWidth="1"/>
    <col min="68" max="71" width="9.7109375" style="2" customWidth="1"/>
    <col min="72" max="72" width="11.2851562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9.7109375" style="5" customWidth="1"/>
    <col min="79" max="256" width="11.42578125" style="2"/>
    <col min="257" max="257" width="9.140625" style="2" customWidth="1"/>
    <col min="258" max="258" width="37.7109375" style="2" customWidth="1"/>
    <col min="259" max="259" width="10.85546875" style="2" customWidth="1"/>
    <col min="260" max="266" width="9.7109375" style="2" customWidth="1"/>
    <col min="267" max="267" width="13.7109375" style="2" customWidth="1"/>
    <col min="268" max="322" width="12.7109375" style="2" customWidth="1"/>
    <col min="323" max="331" width="9.7109375" style="2" customWidth="1"/>
    <col min="332" max="332" width="10.42578125" style="2" customWidth="1"/>
    <col min="333" max="333" width="14.7109375" style="2" customWidth="1"/>
    <col min="334" max="334" width="9.7109375" style="2" customWidth="1"/>
    <col min="335" max="512" width="11.42578125" style="2"/>
    <col min="513" max="513" width="9.140625" style="2" customWidth="1"/>
    <col min="514" max="514" width="37.7109375" style="2" customWidth="1"/>
    <col min="515" max="515" width="10.85546875" style="2" customWidth="1"/>
    <col min="516" max="522" width="9.7109375" style="2" customWidth="1"/>
    <col min="523" max="523" width="13.7109375" style="2" customWidth="1"/>
    <col min="524" max="578" width="12.7109375" style="2" customWidth="1"/>
    <col min="579" max="587" width="9.7109375" style="2" customWidth="1"/>
    <col min="588" max="588" width="10.42578125" style="2" customWidth="1"/>
    <col min="589" max="589" width="14.7109375" style="2" customWidth="1"/>
    <col min="590" max="590" width="9.7109375" style="2" customWidth="1"/>
    <col min="591" max="768" width="11.42578125" style="2"/>
    <col min="769" max="769" width="9.140625" style="2" customWidth="1"/>
    <col min="770" max="770" width="37.7109375" style="2" customWidth="1"/>
    <col min="771" max="771" width="10.85546875" style="2" customWidth="1"/>
    <col min="772" max="778" width="9.7109375" style="2" customWidth="1"/>
    <col min="779" max="779" width="13.7109375" style="2" customWidth="1"/>
    <col min="780" max="834" width="12.7109375" style="2" customWidth="1"/>
    <col min="835" max="843" width="9.7109375" style="2" customWidth="1"/>
    <col min="844" max="844" width="10.42578125" style="2" customWidth="1"/>
    <col min="845" max="845" width="14.7109375" style="2" customWidth="1"/>
    <col min="846" max="846" width="9.7109375" style="2" customWidth="1"/>
    <col min="847" max="1024" width="11.42578125" style="2"/>
    <col min="1025" max="1025" width="9.140625" style="2" customWidth="1"/>
    <col min="1026" max="1026" width="37.7109375" style="2" customWidth="1"/>
    <col min="1027" max="1027" width="10.85546875" style="2" customWidth="1"/>
    <col min="1028" max="1034" width="9.7109375" style="2" customWidth="1"/>
    <col min="1035" max="1035" width="13.7109375" style="2" customWidth="1"/>
    <col min="1036" max="1090" width="12.7109375" style="2" customWidth="1"/>
    <col min="1091" max="1099" width="9.7109375" style="2" customWidth="1"/>
    <col min="1100" max="1100" width="10.42578125" style="2" customWidth="1"/>
    <col min="1101" max="1101" width="14.7109375" style="2" customWidth="1"/>
    <col min="1102" max="1102" width="9.7109375" style="2" customWidth="1"/>
    <col min="1103" max="1280" width="11.42578125" style="2"/>
    <col min="1281" max="1281" width="9.140625" style="2" customWidth="1"/>
    <col min="1282" max="1282" width="37.7109375" style="2" customWidth="1"/>
    <col min="1283" max="1283" width="10.85546875" style="2" customWidth="1"/>
    <col min="1284" max="1290" width="9.7109375" style="2" customWidth="1"/>
    <col min="1291" max="1291" width="13.7109375" style="2" customWidth="1"/>
    <col min="1292" max="1346" width="12.7109375" style="2" customWidth="1"/>
    <col min="1347" max="1355" width="9.7109375" style="2" customWidth="1"/>
    <col min="1356" max="1356" width="10.42578125" style="2" customWidth="1"/>
    <col min="1357" max="1357" width="14.7109375" style="2" customWidth="1"/>
    <col min="1358" max="1358" width="9.7109375" style="2" customWidth="1"/>
    <col min="1359" max="1536" width="11.42578125" style="2"/>
    <col min="1537" max="1537" width="9.140625" style="2" customWidth="1"/>
    <col min="1538" max="1538" width="37.7109375" style="2" customWidth="1"/>
    <col min="1539" max="1539" width="10.85546875" style="2" customWidth="1"/>
    <col min="1540" max="1546" width="9.7109375" style="2" customWidth="1"/>
    <col min="1547" max="1547" width="13.7109375" style="2" customWidth="1"/>
    <col min="1548" max="1602" width="12.7109375" style="2" customWidth="1"/>
    <col min="1603" max="1611" width="9.7109375" style="2" customWidth="1"/>
    <col min="1612" max="1612" width="10.42578125" style="2" customWidth="1"/>
    <col min="1613" max="1613" width="14.7109375" style="2" customWidth="1"/>
    <col min="1614" max="1614" width="9.7109375" style="2" customWidth="1"/>
    <col min="1615" max="1792" width="11.42578125" style="2"/>
    <col min="1793" max="1793" width="9.140625" style="2" customWidth="1"/>
    <col min="1794" max="1794" width="37.7109375" style="2" customWidth="1"/>
    <col min="1795" max="1795" width="10.85546875" style="2" customWidth="1"/>
    <col min="1796" max="1802" width="9.7109375" style="2" customWidth="1"/>
    <col min="1803" max="1803" width="13.7109375" style="2" customWidth="1"/>
    <col min="1804" max="1858" width="12.7109375" style="2" customWidth="1"/>
    <col min="1859" max="1867" width="9.7109375" style="2" customWidth="1"/>
    <col min="1868" max="1868" width="10.42578125" style="2" customWidth="1"/>
    <col min="1869" max="1869" width="14.7109375" style="2" customWidth="1"/>
    <col min="1870" max="1870" width="9.7109375" style="2" customWidth="1"/>
    <col min="1871" max="2048" width="11.42578125" style="2"/>
    <col min="2049" max="2049" width="9.140625" style="2" customWidth="1"/>
    <col min="2050" max="2050" width="37.7109375" style="2" customWidth="1"/>
    <col min="2051" max="2051" width="10.85546875" style="2" customWidth="1"/>
    <col min="2052" max="2058" width="9.7109375" style="2" customWidth="1"/>
    <col min="2059" max="2059" width="13.7109375" style="2" customWidth="1"/>
    <col min="2060" max="2114" width="12.7109375" style="2" customWidth="1"/>
    <col min="2115" max="2123" width="9.7109375" style="2" customWidth="1"/>
    <col min="2124" max="2124" width="10.42578125" style="2" customWidth="1"/>
    <col min="2125" max="2125" width="14.7109375" style="2" customWidth="1"/>
    <col min="2126" max="2126" width="9.7109375" style="2" customWidth="1"/>
    <col min="2127" max="2304" width="11.42578125" style="2"/>
    <col min="2305" max="2305" width="9.140625" style="2" customWidth="1"/>
    <col min="2306" max="2306" width="37.7109375" style="2" customWidth="1"/>
    <col min="2307" max="2307" width="10.85546875" style="2" customWidth="1"/>
    <col min="2308" max="2314" width="9.7109375" style="2" customWidth="1"/>
    <col min="2315" max="2315" width="13.7109375" style="2" customWidth="1"/>
    <col min="2316" max="2370" width="12.7109375" style="2" customWidth="1"/>
    <col min="2371" max="2379" width="9.7109375" style="2" customWidth="1"/>
    <col min="2380" max="2380" width="10.42578125" style="2" customWidth="1"/>
    <col min="2381" max="2381" width="14.7109375" style="2" customWidth="1"/>
    <col min="2382" max="2382" width="9.7109375" style="2" customWidth="1"/>
    <col min="2383" max="2560" width="11.42578125" style="2"/>
    <col min="2561" max="2561" width="9.140625" style="2" customWidth="1"/>
    <col min="2562" max="2562" width="37.7109375" style="2" customWidth="1"/>
    <col min="2563" max="2563" width="10.85546875" style="2" customWidth="1"/>
    <col min="2564" max="2570" width="9.7109375" style="2" customWidth="1"/>
    <col min="2571" max="2571" width="13.7109375" style="2" customWidth="1"/>
    <col min="2572" max="2626" width="12.7109375" style="2" customWidth="1"/>
    <col min="2627" max="2635" width="9.7109375" style="2" customWidth="1"/>
    <col min="2636" max="2636" width="10.42578125" style="2" customWidth="1"/>
    <col min="2637" max="2637" width="14.7109375" style="2" customWidth="1"/>
    <col min="2638" max="2638" width="9.7109375" style="2" customWidth="1"/>
    <col min="2639" max="2816" width="11.42578125" style="2"/>
    <col min="2817" max="2817" width="9.140625" style="2" customWidth="1"/>
    <col min="2818" max="2818" width="37.7109375" style="2" customWidth="1"/>
    <col min="2819" max="2819" width="10.85546875" style="2" customWidth="1"/>
    <col min="2820" max="2826" width="9.7109375" style="2" customWidth="1"/>
    <col min="2827" max="2827" width="13.7109375" style="2" customWidth="1"/>
    <col min="2828" max="2882" width="12.7109375" style="2" customWidth="1"/>
    <col min="2883" max="2891" width="9.7109375" style="2" customWidth="1"/>
    <col min="2892" max="2892" width="10.42578125" style="2" customWidth="1"/>
    <col min="2893" max="2893" width="14.7109375" style="2" customWidth="1"/>
    <col min="2894" max="2894" width="9.7109375" style="2" customWidth="1"/>
    <col min="2895" max="3072" width="11.42578125" style="2"/>
    <col min="3073" max="3073" width="9.140625" style="2" customWidth="1"/>
    <col min="3074" max="3074" width="37.7109375" style="2" customWidth="1"/>
    <col min="3075" max="3075" width="10.85546875" style="2" customWidth="1"/>
    <col min="3076" max="3082" width="9.7109375" style="2" customWidth="1"/>
    <col min="3083" max="3083" width="13.7109375" style="2" customWidth="1"/>
    <col min="3084" max="3138" width="12.7109375" style="2" customWidth="1"/>
    <col min="3139" max="3147" width="9.7109375" style="2" customWidth="1"/>
    <col min="3148" max="3148" width="10.42578125" style="2" customWidth="1"/>
    <col min="3149" max="3149" width="14.7109375" style="2" customWidth="1"/>
    <col min="3150" max="3150" width="9.7109375" style="2" customWidth="1"/>
    <col min="3151" max="3328" width="11.42578125" style="2"/>
    <col min="3329" max="3329" width="9.140625" style="2" customWidth="1"/>
    <col min="3330" max="3330" width="37.7109375" style="2" customWidth="1"/>
    <col min="3331" max="3331" width="10.85546875" style="2" customWidth="1"/>
    <col min="3332" max="3338" width="9.7109375" style="2" customWidth="1"/>
    <col min="3339" max="3339" width="13.7109375" style="2" customWidth="1"/>
    <col min="3340" max="3394" width="12.7109375" style="2" customWidth="1"/>
    <col min="3395" max="3403" width="9.7109375" style="2" customWidth="1"/>
    <col min="3404" max="3404" width="10.42578125" style="2" customWidth="1"/>
    <col min="3405" max="3405" width="14.7109375" style="2" customWidth="1"/>
    <col min="3406" max="3406" width="9.7109375" style="2" customWidth="1"/>
    <col min="3407" max="3584" width="11.42578125" style="2"/>
    <col min="3585" max="3585" width="9.140625" style="2" customWidth="1"/>
    <col min="3586" max="3586" width="37.7109375" style="2" customWidth="1"/>
    <col min="3587" max="3587" width="10.85546875" style="2" customWidth="1"/>
    <col min="3588" max="3594" width="9.7109375" style="2" customWidth="1"/>
    <col min="3595" max="3595" width="13.7109375" style="2" customWidth="1"/>
    <col min="3596" max="3650" width="12.7109375" style="2" customWidth="1"/>
    <col min="3651" max="3659" width="9.7109375" style="2" customWidth="1"/>
    <col min="3660" max="3660" width="10.42578125" style="2" customWidth="1"/>
    <col min="3661" max="3661" width="14.7109375" style="2" customWidth="1"/>
    <col min="3662" max="3662" width="9.7109375" style="2" customWidth="1"/>
    <col min="3663" max="3840" width="11.42578125" style="2"/>
    <col min="3841" max="3841" width="9.140625" style="2" customWidth="1"/>
    <col min="3842" max="3842" width="37.7109375" style="2" customWidth="1"/>
    <col min="3843" max="3843" width="10.85546875" style="2" customWidth="1"/>
    <col min="3844" max="3850" width="9.7109375" style="2" customWidth="1"/>
    <col min="3851" max="3851" width="13.7109375" style="2" customWidth="1"/>
    <col min="3852" max="3906" width="12.7109375" style="2" customWidth="1"/>
    <col min="3907" max="3915" width="9.7109375" style="2" customWidth="1"/>
    <col min="3916" max="3916" width="10.42578125" style="2" customWidth="1"/>
    <col min="3917" max="3917" width="14.7109375" style="2" customWidth="1"/>
    <col min="3918" max="3918" width="9.7109375" style="2" customWidth="1"/>
    <col min="3919" max="4096" width="11.42578125" style="2"/>
    <col min="4097" max="4097" width="9.140625" style="2" customWidth="1"/>
    <col min="4098" max="4098" width="37.7109375" style="2" customWidth="1"/>
    <col min="4099" max="4099" width="10.85546875" style="2" customWidth="1"/>
    <col min="4100" max="4106" width="9.7109375" style="2" customWidth="1"/>
    <col min="4107" max="4107" width="13.7109375" style="2" customWidth="1"/>
    <col min="4108" max="4162" width="12.7109375" style="2" customWidth="1"/>
    <col min="4163" max="4171" width="9.7109375" style="2" customWidth="1"/>
    <col min="4172" max="4172" width="10.42578125" style="2" customWidth="1"/>
    <col min="4173" max="4173" width="14.7109375" style="2" customWidth="1"/>
    <col min="4174" max="4174" width="9.7109375" style="2" customWidth="1"/>
    <col min="4175" max="4352" width="11.42578125" style="2"/>
    <col min="4353" max="4353" width="9.140625" style="2" customWidth="1"/>
    <col min="4354" max="4354" width="37.7109375" style="2" customWidth="1"/>
    <col min="4355" max="4355" width="10.85546875" style="2" customWidth="1"/>
    <col min="4356" max="4362" width="9.7109375" style="2" customWidth="1"/>
    <col min="4363" max="4363" width="13.7109375" style="2" customWidth="1"/>
    <col min="4364" max="4418" width="12.7109375" style="2" customWidth="1"/>
    <col min="4419" max="4427" width="9.7109375" style="2" customWidth="1"/>
    <col min="4428" max="4428" width="10.42578125" style="2" customWidth="1"/>
    <col min="4429" max="4429" width="14.7109375" style="2" customWidth="1"/>
    <col min="4430" max="4430" width="9.7109375" style="2" customWidth="1"/>
    <col min="4431" max="4608" width="11.42578125" style="2"/>
    <col min="4609" max="4609" width="9.140625" style="2" customWidth="1"/>
    <col min="4610" max="4610" width="37.7109375" style="2" customWidth="1"/>
    <col min="4611" max="4611" width="10.85546875" style="2" customWidth="1"/>
    <col min="4612" max="4618" width="9.7109375" style="2" customWidth="1"/>
    <col min="4619" max="4619" width="13.7109375" style="2" customWidth="1"/>
    <col min="4620" max="4674" width="12.7109375" style="2" customWidth="1"/>
    <col min="4675" max="4683" width="9.7109375" style="2" customWidth="1"/>
    <col min="4684" max="4684" width="10.42578125" style="2" customWidth="1"/>
    <col min="4685" max="4685" width="14.7109375" style="2" customWidth="1"/>
    <col min="4686" max="4686" width="9.7109375" style="2" customWidth="1"/>
    <col min="4687" max="4864" width="11.42578125" style="2"/>
    <col min="4865" max="4865" width="9.140625" style="2" customWidth="1"/>
    <col min="4866" max="4866" width="37.7109375" style="2" customWidth="1"/>
    <col min="4867" max="4867" width="10.85546875" style="2" customWidth="1"/>
    <col min="4868" max="4874" width="9.7109375" style="2" customWidth="1"/>
    <col min="4875" max="4875" width="13.7109375" style="2" customWidth="1"/>
    <col min="4876" max="4930" width="12.7109375" style="2" customWidth="1"/>
    <col min="4931" max="4939" width="9.7109375" style="2" customWidth="1"/>
    <col min="4940" max="4940" width="10.42578125" style="2" customWidth="1"/>
    <col min="4941" max="4941" width="14.7109375" style="2" customWidth="1"/>
    <col min="4942" max="4942" width="9.7109375" style="2" customWidth="1"/>
    <col min="4943" max="5120" width="11.42578125" style="2"/>
    <col min="5121" max="5121" width="9.140625" style="2" customWidth="1"/>
    <col min="5122" max="5122" width="37.7109375" style="2" customWidth="1"/>
    <col min="5123" max="5123" width="10.85546875" style="2" customWidth="1"/>
    <col min="5124" max="5130" width="9.7109375" style="2" customWidth="1"/>
    <col min="5131" max="5131" width="13.7109375" style="2" customWidth="1"/>
    <col min="5132" max="5186" width="12.7109375" style="2" customWidth="1"/>
    <col min="5187" max="5195" width="9.7109375" style="2" customWidth="1"/>
    <col min="5196" max="5196" width="10.42578125" style="2" customWidth="1"/>
    <col min="5197" max="5197" width="14.7109375" style="2" customWidth="1"/>
    <col min="5198" max="5198" width="9.7109375" style="2" customWidth="1"/>
    <col min="5199" max="5376" width="11.42578125" style="2"/>
    <col min="5377" max="5377" width="9.140625" style="2" customWidth="1"/>
    <col min="5378" max="5378" width="37.7109375" style="2" customWidth="1"/>
    <col min="5379" max="5379" width="10.85546875" style="2" customWidth="1"/>
    <col min="5380" max="5386" width="9.7109375" style="2" customWidth="1"/>
    <col min="5387" max="5387" width="13.7109375" style="2" customWidth="1"/>
    <col min="5388" max="5442" width="12.7109375" style="2" customWidth="1"/>
    <col min="5443" max="5451" width="9.7109375" style="2" customWidth="1"/>
    <col min="5452" max="5452" width="10.42578125" style="2" customWidth="1"/>
    <col min="5453" max="5453" width="14.7109375" style="2" customWidth="1"/>
    <col min="5454" max="5454" width="9.7109375" style="2" customWidth="1"/>
    <col min="5455" max="5632" width="11.42578125" style="2"/>
    <col min="5633" max="5633" width="9.140625" style="2" customWidth="1"/>
    <col min="5634" max="5634" width="37.7109375" style="2" customWidth="1"/>
    <col min="5635" max="5635" width="10.85546875" style="2" customWidth="1"/>
    <col min="5636" max="5642" width="9.7109375" style="2" customWidth="1"/>
    <col min="5643" max="5643" width="13.7109375" style="2" customWidth="1"/>
    <col min="5644" max="5698" width="12.7109375" style="2" customWidth="1"/>
    <col min="5699" max="5707" width="9.7109375" style="2" customWidth="1"/>
    <col min="5708" max="5708" width="10.42578125" style="2" customWidth="1"/>
    <col min="5709" max="5709" width="14.7109375" style="2" customWidth="1"/>
    <col min="5710" max="5710" width="9.7109375" style="2" customWidth="1"/>
    <col min="5711" max="5888" width="11.42578125" style="2"/>
    <col min="5889" max="5889" width="9.140625" style="2" customWidth="1"/>
    <col min="5890" max="5890" width="37.7109375" style="2" customWidth="1"/>
    <col min="5891" max="5891" width="10.85546875" style="2" customWidth="1"/>
    <col min="5892" max="5898" width="9.7109375" style="2" customWidth="1"/>
    <col min="5899" max="5899" width="13.7109375" style="2" customWidth="1"/>
    <col min="5900" max="5954" width="12.7109375" style="2" customWidth="1"/>
    <col min="5955" max="5963" width="9.7109375" style="2" customWidth="1"/>
    <col min="5964" max="5964" width="10.42578125" style="2" customWidth="1"/>
    <col min="5965" max="5965" width="14.7109375" style="2" customWidth="1"/>
    <col min="5966" max="5966" width="9.7109375" style="2" customWidth="1"/>
    <col min="5967" max="6144" width="11.42578125" style="2"/>
    <col min="6145" max="6145" width="9.140625" style="2" customWidth="1"/>
    <col min="6146" max="6146" width="37.7109375" style="2" customWidth="1"/>
    <col min="6147" max="6147" width="10.85546875" style="2" customWidth="1"/>
    <col min="6148" max="6154" width="9.7109375" style="2" customWidth="1"/>
    <col min="6155" max="6155" width="13.7109375" style="2" customWidth="1"/>
    <col min="6156" max="6210" width="12.7109375" style="2" customWidth="1"/>
    <col min="6211" max="6219" width="9.7109375" style="2" customWidth="1"/>
    <col min="6220" max="6220" width="10.42578125" style="2" customWidth="1"/>
    <col min="6221" max="6221" width="14.7109375" style="2" customWidth="1"/>
    <col min="6222" max="6222" width="9.7109375" style="2" customWidth="1"/>
    <col min="6223" max="6400" width="11.42578125" style="2"/>
    <col min="6401" max="6401" width="9.140625" style="2" customWidth="1"/>
    <col min="6402" max="6402" width="37.7109375" style="2" customWidth="1"/>
    <col min="6403" max="6403" width="10.85546875" style="2" customWidth="1"/>
    <col min="6404" max="6410" width="9.7109375" style="2" customWidth="1"/>
    <col min="6411" max="6411" width="13.7109375" style="2" customWidth="1"/>
    <col min="6412" max="6466" width="12.7109375" style="2" customWidth="1"/>
    <col min="6467" max="6475" width="9.7109375" style="2" customWidth="1"/>
    <col min="6476" max="6476" width="10.42578125" style="2" customWidth="1"/>
    <col min="6477" max="6477" width="14.7109375" style="2" customWidth="1"/>
    <col min="6478" max="6478" width="9.7109375" style="2" customWidth="1"/>
    <col min="6479" max="6656" width="11.42578125" style="2"/>
    <col min="6657" max="6657" width="9.140625" style="2" customWidth="1"/>
    <col min="6658" max="6658" width="37.7109375" style="2" customWidth="1"/>
    <col min="6659" max="6659" width="10.85546875" style="2" customWidth="1"/>
    <col min="6660" max="6666" width="9.7109375" style="2" customWidth="1"/>
    <col min="6667" max="6667" width="13.7109375" style="2" customWidth="1"/>
    <col min="6668" max="6722" width="12.7109375" style="2" customWidth="1"/>
    <col min="6723" max="6731" width="9.7109375" style="2" customWidth="1"/>
    <col min="6732" max="6732" width="10.42578125" style="2" customWidth="1"/>
    <col min="6733" max="6733" width="14.7109375" style="2" customWidth="1"/>
    <col min="6734" max="6734" width="9.7109375" style="2" customWidth="1"/>
    <col min="6735" max="6912" width="11.42578125" style="2"/>
    <col min="6913" max="6913" width="9.140625" style="2" customWidth="1"/>
    <col min="6914" max="6914" width="37.7109375" style="2" customWidth="1"/>
    <col min="6915" max="6915" width="10.85546875" style="2" customWidth="1"/>
    <col min="6916" max="6922" width="9.7109375" style="2" customWidth="1"/>
    <col min="6923" max="6923" width="13.7109375" style="2" customWidth="1"/>
    <col min="6924" max="6978" width="12.7109375" style="2" customWidth="1"/>
    <col min="6979" max="6987" width="9.7109375" style="2" customWidth="1"/>
    <col min="6988" max="6988" width="10.42578125" style="2" customWidth="1"/>
    <col min="6989" max="6989" width="14.7109375" style="2" customWidth="1"/>
    <col min="6990" max="6990" width="9.7109375" style="2" customWidth="1"/>
    <col min="6991" max="7168" width="11.42578125" style="2"/>
    <col min="7169" max="7169" width="9.140625" style="2" customWidth="1"/>
    <col min="7170" max="7170" width="37.7109375" style="2" customWidth="1"/>
    <col min="7171" max="7171" width="10.85546875" style="2" customWidth="1"/>
    <col min="7172" max="7178" width="9.7109375" style="2" customWidth="1"/>
    <col min="7179" max="7179" width="13.7109375" style="2" customWidth="1"/>
    <col min="7180" max="7234" width="12.7109375" style="2" customWidth="1"/>
    <col min="7235" max="7243" width="9.7109375" style="2" customWidth="1"/>
    <col min="7244" max="7244" width="10.42578125" style="2" customWidth="1"/>
    <col min="7245" max="7245" width="14.7109375" style="2" customWidth="1"/>
    <col min="7246" max="7246" width="9.7109375" style="2" customWidth="1"/>
    <col min="7247" max="7424" width="11.42578125" style="2"/>
    <col min="7425" max="7425" width="9.140625" style="2" customWidth="1"/>
    <col min="7426" max="7426" width="37.7109375" style="2" customWidth="1"/>
    <col min="7427" max="7427" width="10.85546875" style="2" customWidth="1"/>
    <col min="7428" max="7434" width="9.7109375" style="2" customWidth="1"/>
    <col min="7435" max="7435" width="13.7109375" style="2" customWidth="1"/>
    <col min="7436" max="7490" width="12.7109375" style="2" customWidth="1"/>
    <col min="7491" max="7499" width="9.7109375" style="2" customWidth="1"/>
    <col min="7500" max="7500" width="10.42578125" style="2" customWidth="1"/>
    <col min="7501" max="7501" width="14.7109375" style="2" customWidth="1"/>
    <col min="7502" max="7502" width="9.7109375" style="2" customWidth="1"/>
    <col min="7503" max="7680" width="11.42578125" style="2"/>
    <col min="7681" max="7681" width="9.140625" style="2" customWidth="1"/>
    <col min="7682" max="7682" width="37.7109375" style="2" customWidth="1"/>
    <col min="7683" max="7683" width="10.85546875" style="2" customWidth="1"/>
    <col min="7684" max="7690" width="9.7109375" style="2" customWidth="1"/>
    <col min="7691" max="7691" width="13.7109375" style="2" customWidth="1"/>
    <col min="7692" max="7746" width="12.7109375" style="2" customWidth="1"/>
    <col min="7747" max="7755" width="9.7109375" style="2" customWidth="1"/>
    <col min="7756" max="7756" width="10.42578125" style="2" customWidth="1"/>
    <col min="7757" max="7757" width="14.7109375" style="2" customWidth="1"/>
    <col min="7758" max="7758" width="9.7109375" style="2" customWidth="1"/>
    <col min="7759" max="7936" width="11.42578125" style="2"/>
    <col min="7937" max="7937" width="9.140625" style="2" customWidth="1"/>
    <col min="7938" max="7938" width="37.7109375" style="2" customWidth="1"/>
    <col min="7939" max="7939" width="10.85546875" style="2" customWidth="1"/>
    <col min="7940" max="7946" width="9.7109375" style="2" customWidth="1"/>
    <col min="7947" max="7947" width="13.7109375" style="2" customWidth="1"/>
    <col min="7948" max="8002" width="12.7109375" style="2" customWidth="1"/>
    <col min="8003" max="8011" width="9.7109375" style="2" customWidth="1"/>
    <col min="8012" max="8012" width="10.42578125" style="2" customWidth="1"/>
    <col min="8013" max="8013" width="14.7109375" style="2" customWidth="1"/>
    <col min="8014" max="8014" width="9.7109375" style="2" customWidth="1"/>
    <col min="8015" max="8192" width="11.42578125" style="2"/>
    <col min="8193" max="8193" width="9.140625" style="2" customWidth="1"/>
    <col min="8194" max="8194" width="37.7109375" style="2" customWidth="1"/>
    <col min="8195" max="8195" width="10.85546875" style="2" customWidth="1"/>
    <col min="8196" max="8202" width="9.7109375" style="2" customWidth="1"/>
    <col min="8203" max="8203" width="13.7109375" style="2" customWidth="1"/>
    <col min="8204" max="8258" width="12.7109375" style="2" customWidth="1"/>
    <col min="8259" max="8267" width="9.7109375" style="2" customWidth="1"/>
    <col min="8268" max="8268" width="10.42578125" style="2" customWidth="1"/>
    <col min="8269" max="8269" width="14.7109375" style="2" customWidth="1"/>
    <col min="8270" max="8270" width="9.7109375" style="2" customWidth="1"/>
    <col min="8271" max="8448" width="11.42578125" style="2"/>
    <col min="8449" max="8449" width="9.140625" style="2" customWidth="1"/>
    <col min="8450" max="8450" width="37.7109375" style="2" customWidth="1"/>
    <col min="8451" max="8451" width="10.85546875" style="2" customWidth="1"/>
    <col min="8452" max="8458" width="9.7109375" style="2" customWidth="1"/>
    <col min="8459" max="8459" width="13.7109375" style="2" customWidth="1"/>
    <col min="8460" max="8514" width="12.7109375" style="2" customWidth="1"/>
    <col min="8515" max="8523" width="9.7109375" style="2" customWidth="1"/>
    <col min="8524" max="8524" width="10.42578125" style="2" customWidth="1"/>
    <col min="8525" max="8525" width="14.7109375" style="2" customWidth="1"/>
    <col min="8526" max="8526" width="9.7109375" style="2" customWidth="1"/>
    <col min="8527" max="8704" width="11.42578125" style="2"/>
    <col min="8705" max="8705" width="9.140625" style="2" customWidth="1"/>
    <col min="8706" max="8706" width="37.7109375" style="2" customWidth="1"/>
    <col min="8707" max="8707" width="10.85546875" style="2" customWidth="1"/>
    <col min="8708" max="8714" width="9.7109375" style="2" customWidth="1"/>
    <col min="8715" max="8715" width="13.7109375" style="2" customWidth="1"/>
    <col min="8716" max="8770" width="12.7109375" style="2" customWidth="1"/>
    <col min="8771" max="8779" width="9.7109375" style="2" customWidth="1"/>
    <col min="8780" max="8780" width="10.42578125" style="2" customWidth="1"/>
    <col min="8781" max="8781" width="14.7109375" style="2" customWidth="1"/>
    <col min="8782" max="8782" width="9.7109375" style="2" customWidth="1"/>
    <col min="8783" max="8960" width="11.42578125" style="2"/>
    <col min="8961" max="8961" width="9.140625" style="2" customWidth="1"/>
    <col min="8962" max="8962" width="37.7109375" style="2" customWidth="1"/>
    <col min="8963" max="8963" width="10.85546875" style="2" customWidth="1"/>
    <col min="8964" max="8970" width="9.7109375" style="2" customWidth="1"/>
    <col min="8971" max="8971" width="13.7109375" style="2" customWidth="1"/>
    <col min="8972" max="9026" width="12.7109375" style="2" customWidth="1"/>
    <col min="9027" max="9035" width="9.7109375" style="2" customWidth="1"/>
    <col min="9036" max="9036" width="10.42578125" style="2" customWidth="1"/>
    <col min="9037" max="9037" width="14.7109375" style="2" customWidth="1"/>
    <col min="9038" max="9038" width="9.7109375" style="2" customWidth="1"/>
    <col min="9039" max="9216" width="11.42578125" style="2"/>
    <col min="9217" max="9217" width="9.140625" style="2" customWidth="1"/>
    <col min="9218" max="9218" width="37.7109375" style="2" customWidth="1"/>
    <col min="9219" max="9219" width="10.85546875" style="2" customWidth="1"/>
    <col min="9220" max="9226" width="9.7109375" style="2" customWidth="1"/>
    <col min="9227" max="9227" width="13.7109375" style="2" customWidth="1"/>
    <col min="9228" max="9282" width="12.7109375" style="2" customWidth="1"/>
    <col min="9283" max="9291" width="9.7109375" style="2" customWidth="1"/>
    <col min="9292" max="9292" width="10.42578125" style="2" customWidth="1"/>
    <col min="9293" max="9293" width="14.7109375" style="2" customWidth="1"/>
    <col min="9294" max="9294" width="9.7109375" style="2" customWidth="1"/>
    <col min="9295" max="9472" width="11.42578125" style="2"/>
    <col min="9473" max="9473" width="9.140625" style="2" customWidth="1"/>
    <col min="9474" max="9474" width="37.7109375" style="2" customWidth="1"/>
    <col min="9475" max="9475" width="10.85546875" style="2" customWidth="1"/>
    <col min="9476" max="9482" width="9.7109375" style="2" customWidth="1"/>
    <col min="9483" max="9483" width="13.7109375" style="2" customWidth="1"/>
    <col min="9484" max="9538" width="12.7109375" style="2" customWidth="1"/>
    <col min="9539" max="9547" width="9.7109375" style="2" customWidth="1"/>
    <col min="9548" max="9548" width="10.42578125" style="2" customWidth="1"/>
    <col min="9549" max="9549" width="14.7109375" style="2" customWidth="1"/>
    <col min="9550" max="9550" width="9.7109375" style="2" customWidth="1"/>
    <col min="9551" max="9728" width="11.42578125" style="2"/>
    <col min="9729" max="9729" width="9.140625" style="2" customWidth="1"/>
    <col min="9730" max="9730" width="37.7109375" style="2" customWidth="1"/>
    <col min="9731" max="9731" width="10.85546875" style="2" customWidth="1"/>
    <col min="9732" max="9738" width="9.7109375" style="2" customWidth="1"/>
    <col min="9739" max="9739" width="13.7109375" style="2" customWidth="1"/>
    <col min="9740" max="9794" width="12.7109375" style="2" customWidth="1"/>
    <col min="9795" max="9803" width="9.7109375" style="2" customWidth="1"/>
    <col min="9804" max="9804" width="10.42578125" style="2" customWidth="1"/>
    <col min="9805" max="9805" width="14.7109375" style="2" customWidth="1"/>
    <col min="9806" max="9806" width="9.7109375" style="2" customWidth="1"/>
    <col min="9807" max="9984" width="11.42578125" style="2"/>
    <col min="9985" max="9985" width="9.140625" style="2" customWidth="1"/>
    <col min="9986" max="9986" width="37.7109375" style="2" customWidth="1"/>
    <col min="9987" max="9987" width="10.85546875" style="2" customWidth="1"/>
    <col min="9988" max="9994" width="9.7109375" style="2" customWidth="1"/>
    <col min="9995" max="9995" width="13.7109375" style="2" customWidth="1"/>
    <col min="9996" max="10050" width="12.7109375" style="2" customWidth="1"/>
    <col min="10051" max="10059" width="9.7109375" style="2" customWidth="1"/>
    <col min="10060" max="10060" width="10.42578125" style="2" customWidth="1"/>
    <col min="10061" max="10061" width="14.7109375" style="2" customWidth="1"/>
    <col min="10062" max="10062" width="9.7109375" style="2" customWidth="1"/>
    <col min="10063" max="10240" width="11.42578125" style="2"/>
    <col min="10241" max="10241" width="9.140625" style="2" customWidth="1"/>
    <col min="10242" max="10242" width="37.7109375" style="2" customWidth="1"/>
    <col min="10243" max="10243" width="10.85546875" style="2" customWidth="1"/>
    <col min="10244" max="10250" width="9.7109375" style="2" customWidth="1"/>
    <col min="10251" max="10251" width="13.7109375" style="2" customWidth="1"/>
    <col min="10252" max="10306" width="12.7109375" style="2" customWidth="1"/>
    <col min="10307" max="10315" width="9.7109375" style="2" customWidth="1"/>
    <col min="10316" max="10316" width="10.42578125" style="2" customWidth="1"/>
    <col min="10317" max="10317" width="14.7109375" style="2" customWidth="1"/>
    <col min="10318" max="10318" width="9.7109375" style="2" customWidth="1"/>
    <col min="10319" max="10496" width="11.42578125" style="2"/>
    <col min="10497" max="10497" width="9.140625" style="2" customWidth="1"/>
    <col min="10498" max="10498" width="37.7109375" style="2" customWidth="1"/>
    <col min="10499" max="10499" width="10.85546875" style="2" customWidth="1"/>
    <col min="10500" max="10506" width="9.7109375" style="2" customWidth="1"/>
    <col min="10507" max="10507" width="13.7109375" style="2" customWidth="1"/>
    <col min="10508" max="10562" width="12.7109375" style="2" customWidth="1"/>
    <col min="10563" max="10571" width="9.7109375" style="2" customWidth="1"/>
    <col min="10572" max="10572" width="10.42578125" style="2" customWidth="1"/>
    <col min="10573" max="10573" width="14.7109375" style="2" customWidth="1"/>
    <col min="10574" max="10574" width="9.7109375" style="2" customWidth="1"/>
    <col min="10575" max="10752" width="11.42578125" style="2"/>
    <col min="10753" max="10753" width="9.140625" style="2" customWidth="1"/>
    <col min="10754" max="10754" width="37.7109375" style="2" customWidth="1"/>
    <col min="10755" max="10755" width="10.85546875" style="2" customWidth="1"/>
    <col min="10756" max="10762" width="9.7109375" style="2" customWidth="1"/>
    <col min="10763" max="10763" width="13.7109375" style="2" customWidth="1"/>
    <col min="10764" max="10818" width="12.7109375" style="2" customWidth="1"/>
    <col min="10819" max="10827" width="9.7109375" style="2" customWidth="1"/>
    <col min="10828" max="10828" width="10.42578125" style="2" customWidth="1"/>
    <col min="10829" max="10829" width="14.7109375" style="2" customWidth="1"/>
    <col min="10830" max="10830" width="9.7109375" style="2" customWidth="1"/>
    <col min="10831" max="11008" width="11.42578125" style="2"/>
    <col min="11009" max="11009" width="9.140625" style="2" customWidth="1"/>
    <col min="11010" max="11010" width="37.7109375" style="2" customWidth="1"/>
    <col min="11011" max="11011" width="10.85546875" style="2" customWidth="1"/>
    <col min="11012" max="11018" width="9.7109375" style="2" customWidth="1"/>
    <col min="11019" max="11019" width="13.7109375" style="2" customWidth="1"/>
    <col min="11020" max="11074" width="12.7109375" style="2" customWidth="1"/>
    <col min="11075" max="11083" width="9.7109375" style="2" customWidth="1"/>
    <col min="11084" max="11084" width="10.42578125" style="2" customWidth="1"/>
    <col min="11085" max="11085" width="14.7109375" style="2" customWidth="1"/>
    <col min="11086" max="11086" width="9.7109375" style="2" customWidth="1"/>
    <col min="11087" max="11264" width="11.42578125" style="2"/>
    <col min="11265" max="11265" width="9.140625" style="2" customWidth="1"/>
    <col min="11266" max="11266" width="37.7109375" style="2" customWidth="1"/>
    <col min="11267" max="11267" width="10.85546875" style="2" customWidth="1"/>
    <col min="11268" max="11274" width="9.7109375" style="2" customWidth="1"/>
    <col min="11275" max="11275" width="13.7109375" style="2" customWidth="1"/>
    <col min="11276" max="11330" width="12.7109375" style="2" customWidth="1"/>
    <col min="11331" max="11339" width="9.7109375" style="2" customWidth="1"/>
    <col min="11340" max="11340" width="10.42578125" style="2" customWidth="1"/>
    <col min="11341" max="11341" width="14.7109375" style="2" customWidth="1"/>
    <col min="11342" max="11342" width="9.7109375" style="2" customWidth="1"/>
    <col min="11343" max="11520" width="11.42578125" style="2"/>
    <col min="11521" max="11521" width="9.140625" style="2" customWidth="1"/>
    <col min="11522" max="11522" width="37.7109375" style="2" customWidth="1"/>
    <col min="11523" max="11523" width="10.85546875" style="2" customWidth="1"/>
    <col min="11524" max="11530" width="9.7109375" style="2" customWidth="1"/>
    <col min="11531" max="11531" width="13.7109375" style="2" customWidth="1"/>
    <col min="11532" max="11586" width="12.7109375" style="2" customWidth="1"/>
    <col min="11587" max="11595" width="9.7109375" style="2" customWidth="1"/>
    <col min="11596" max="11596" width="10.42578125" style="2" customWidth="1"/>
    <col min="11597" max="11597" width="14.7109375" style="2" customWidth="1"/>
    <col min="11598" max="11598" width="9.7109375" style="2" customWidth="1"/>
    <col min="11599" max="11776" width="11.42578125" style="2"/>
    <col min="11777" max="11777" width="9.140625" style="2" customWidth="1"/>
    <col min="11778" max="11778" width="37.7109375" style="2" customWidth="1"/>
    <col min="11779" max="11779" width="10.85546875" style="2" customWidth="1"/>
    <col min="11780" max="11786" width="9.7109375" style="2" customWidth="1"/>
    <col min="11787" max="11787" width="13.7109375" style="2" customWidth="1"/>
    <col min="11788" max="11842" width="12.7109375" style="2" customWidth="1"/>
    <col min="11843" max="11851" width="9.7109375" style="2" customWidth="1"/>
    <col min="11852" max="11852" width="10.42578125" style="2" customWidth="1"/>
    <col min="11853" max="11853" width="14.7109375" style="2" customWidth="1"/>
    <col min="11854" max="11854" width="9.7109375" style="2" customWidth="1"/>
    <col min="11855" max="12032" width="11.42578125" style="2"/>
    <col min="12033" max="12033" width="9.140625" style="2" customWidth="1"/>
    <col min="12034" max="12034" width="37.7109375" style="2" customWidth="1"/>
    <col min="12035" max="12035" width="10.85546875" style="2" customWidth="1"/>
    <col min="12036" max="12042" width="9.7109375" style="2" customWidth="1"/>
    <col min="12043" max="12043" width="13.7109375" style="2" customWidth="1"/>
    <col min="12044" max="12098" width="12.7109375" style="2" customWidth="1"/>
    <col min="12099" max="12107" width="9.7109375" style="2" customWidth="1"/>
    <col min="12108" max="12108" width="10.42578125" style="2" customWidth="1"/>
    <col min="12109" max="12109" width="14.7109375" style="2" customWidth="1"/>
    <col min="12110" max="12110" width="9.7109375" style="2" customWidth="1"/>
    <col min="12111" max="12288" width="11.42578125" style="2"/>
    <col min="12289" max="12289" width="9.140625" style="2" customWidth="1"/>
    <col min="12290" max="12290" width="37.7109375" style="2" customWidth="1"/>
    <col min="12291" max="12291" width="10.85546875" style="2" customWidth="1"/>
    <col min="12292" max="12298" width="9.7109375" style="2" customWidth="1"/>
    <col min="12299" max="12299" width="13.7109375" style="2" customWidth="1"/>
    <col min="12300" max="12354" width="12.7109375" style="2" customWidth="1"/>
    <col min="12355" max="12363" width="9.7109375" style="2" customWidth="1"/>
    <col min="12364" max="12364" width="10.42578125" style="2" customWidth="1"/>
    <col min="12365" max="12365" width="14.7109375" style="2" customWidth="1"/>
    <col min="12366" max="12366" width="9.7109375" style="2" customWidth="1"/>
    <col min="12367" max="12544" width="11.42578125" style="2"/>
    <col min="12545" max="12545" width="9.140625" style="2" customWidth="1"/>
    <col min="12546" max="12546" width="37.7109375" style="2" customWidth="1"/>
    <col min="12547" max="12547" width="10.85546875" style="2" customWidth="1"/>
    <col min="12548" max="12554" width="9.7109375" style="2" customWidth="1"/>
    <col min="12555" max="12555" width="13.7109375" style="2" customWidth="1"/>
    <col min="12556" max="12610" width="12.7109375" style="2" customWidth="1"/>
    <col min="12611" max="12619" width="9.7109375" style="2" customWidth="1"/>
    <col min="12620" max="12620" width="10.42578125" style="2" customWidth="1"/>
    <col min="12621" max="12621" width="14.7109375" style="2" customWidth="1"/>
    <col min="12622" max="12622" width="9.7109375" style="2" customWidth="1"/>
    <col min="12623" max="12800" width="11.42578125" style="2"/>
    <col min="12801" max="12801" width="9.140625" style="2" customWidth="1"/>
    <col min="12802" max="12802" width="37.7109375" style="2" customWidth="1"/>
    <col min="12803" max="12803" width="10.85546875" style="2" customWidth="1"/>
    <col min="12804" max="12810" width="9.7109375" style="2" customWidth="1"/>
    <col min="12811" max="12811" width="13.7109375" style="2" customWidth="1"/>
    <col min="12812" max="12866" width="12.7109375" style="2" customWidth="1"/>
    <col min="12867" max="12875" width="9.7109375" style="2" customWidth="1"/>
    <col min="12876" max="12876" width="10.42578125" style="2" customWidth="1"/>
    <col min="12877" max="12877" width="14.7109375" style="2" customWidth="1"/>
    <col min="12878" max="12878" width="9.7109375" style="2" customWidth="1"/>
    <col min="12879" max="13056" width="11.42578125" style="2"/>
    <col min="13057" max="13057" width="9.140625" style="2" customWidth="1"/>
    <col min="13058" max="13058" width="37.7109375" style="2" customWidth="1"/>
    <col min="13059" max="13059" width="10.85546875" style="2" customWidth="1"/>
    <col min="13060" max="13066" width="9.7109375" style="2" customWidth="1"/>
    <col min="13067" max="13067" width="13.7109375" style="2" customWidth="1"/>
    <col min="13068" max="13122" width="12.7109375" style="2" customWidth="1"/>
    <col min="13123" max="13131" width="9.7109375" style="2" customWidth="1"/>
    <col min="13132" max="13132" width="10.42578125" style="2" customWidth="1"/>
    <col min="13133" max="13133" width="14.7109375" style="2" customWidth="1"/>
    <col min="13134" max="13134" width="9.7109375" style="2" customWidth="1"/>
    <col min="13135" max="13312" width="11.42578125" style="2"/>
    <col min="13313" max="13313" width="9.140625" style="2" customWidth="1"/>
    <col min="13314" max="13314" width="37.7109375" style="2" customWidth="1"/>
    <col min="13315" max="13315" width="10.85546875" style="2" customWidth="1"/>
    <col min="13316" max="13322" width="9.7109375" style="2" customWidth="1"/>
    <col min="13323" max="13323" width="13.7109375" style="2" customWidth="1"/>
    <col min="13324" max="13378" width="12.7109375" style="2" customWidth="1"/>
    <col min="13379" max="13387" width="9.7109375" style="2" customWidth="1"/>
    <col min="13388" max="13388" width="10.42578125" style="2" customWidth="1"/>
    <col min="13389" max="13389" width="14.7109375" style="2" customWidth="1"/>
    <col min="13390" max="13390" width="9.7109375" style="2" customWidth="1"/>
    <col min="13391" max="13568" width="11.42578125" style="2"/>
    <col min="13569" max="13569" width="9.140625" style="2" customWidth="1"/>
    <col min="13570" max="13570" width="37.7109375" style="2" customWidth="1"/>
    <col min="13571" max="13571" width="10.85546875" style="2" customWidth="1"/>
    <col min="13572" max="13578" width="9.7109375" style="2" customWidth="1"/>
    <col min="13579" max="13579" width="13.7109375" style="2" customWidth="1"/>
    <col min="13580" max="13634" width="12.7109375" style="2" customWidth="1"/>
    <col min="13635" max="13643" width="9.7109375" style="2" customWidth="1"/>
    <col min="13644" max="13644" width="10.42578125" style="2" customWidth="1"/>
    <col min="13645" max="13645" width="14.7109375" style="2" customWidth="1"/>
    <col min="13646" max="13646" width="9.7109375" style="2" customWidth="1"/>
    <col min="13647" max="13824" width="11.42578125" style="2"/>
    <col min="13825" max="13825" width="9.140625" style="2" customWidth="1"/>
    <col min="13826" max="13826" width="37.7109375" style="2" customWidth="1"/>
    <col min="13827" max="13827" width="10.85546875" style="2" customWidth="1"/>
    <col min="13828" max="13834" width="9.7109375" style="2" customWidth="1"/>
    <col min="13835" max="13835" width="13.7109375" style="2" customWidth="1"/>
    <col min="13836" max="13890" width="12.7109375" style="2" customWidth="1"/>
    <col min="13891" max="13899" width="9.7109375" style="2" customWidth="1"/>
    <col min="13900" max="13900" width="10.42578125" style="2" customWidth="1"/>
    <col min="13901" max="13901" width="14.7109375" style="2" customWidth="1"/>
    <col min="13902" max="13902" width="9.7109375" style="2" customWidth="1"/>
    <col min="13903" max="14080" width="11.42578125" style="2"/>
    <col min="14081" max="14081" width="9.140625" style="2" customWidth="1"/>
    <col min="14082" max="14082" width="37.7109375" style="2" customWidth="1"/>
    <col min="14083" max="14083" width="10.85546875" style="2" customWidth="1"/>
    <col min="14084" max="14090" width="9.7109375" style="2" customWidth="1"/>
    <col min="14091" max="14091" width="13.7109375" style="2" customWidth="1"/>
    <col min="14092" max="14146" width="12.7109375" style="2" customWidth="1"/>
    <col min="14147" max="14155" width="9.7109375" style="2" customWidth="1"/>
    <col min="14156" max="14156" width="10.42578125" style="2" customWidth="1"/>
    <col min="14157" max="14157" width="14.7109375" style="2" customWidth="1"/>
    <col min="14158" max="14158" width="9.7109375" style="2" customWidth="1"/>
    <col min="14159" max="14336" width="11.42578125" style="2"/>
    <col min="14337" max="14337" width="9.140625" style="2" customWidth="1"/>
    <col min="14338" max="14338" width="37.7109375" style="2" customWidth="1"/>
    <col min="14339" max="14339" width="10.85546875" style="2" customWidth="1"/>
    <col min="14340" max="14346" width="9.7109375" style="2" customWidth="1"/>
    <col min="14347" max="14347" width="13.7109375" style="2" customWidth="1"/>
    <col min="14348" max="14402" width="12.7109375" style="2" customWidth="1"/>
    <col min="14403" max="14411" width="9.7109375" style="2" customWidth="1"/>
    <col min="14412" max="14412" width="10.42578125" style="2" customWidth="1"/>
    <col min="14413" max="14413" width="14.7109375" style="2" customWidth="1"/>
    <col min="14414" max="14414" width="9.7109375" style="2" customWidth="1"/>
    <col min="14415" max="14592" width="11.42578125" style="2"/>
    <col min="14593" max="14593" width="9.140625" style="2" customWidth="1"/>
    <col min="14594" max="14594" width="37.7109375" style="2" customWidth="1"/>
    <col min="14595" max="14595" width="10.85546875" style="2" customWidth="1"/>
    <col min="14596" max="14602" width="9.7109375" style="2" customWidth="1"/>
    <col min="14603" max="14603" width="13.7109375" style="2" customWidth="1"/>
    <col min="14604" max="14658" width="12.7109375" style="2" customWidth="1"/>
    <col min="14659" max="14667" width="9.7109375" style="2" customWidth="1"/>
    <col min="14668" max="14668" width="10.42578125" style="2" customWidth="1"/>
    <col min="14669" max="14669" width="14.7109375" style="2" customWidth="1"/>
    <col min="14670" max="14670" width="9.7109375" style="2" customWidth="1"/>
    <col min="14671" max="14848" width="11.42578125" style="2"/>
    <col min="14849" max="14849" width="9.140625" style="2" customWidth="1"/>
    <col min="14850" max="14850" width="37.7109375" style="2" customWidth="1"/>
    <col min="14851" max="14851" width="10.85546875" style="2" customWidth="1"/>
    <col min="14852" max="14858" width="9.7109375" style="2" customWidth="1"/>
    <col min="14859" max="14859" width="13.7109375" style="2" customWidth="1"/>
    <col min="14860" max="14914" width="12.7109375" style="2" customWidth="1"/>
    <col min="14915" max="14923" width="9.7109375" style="2" customWidth="1"/>
    <col min="14924" max="14924" width="10.42578125" style="2" customWidth="1"/>
    <col min="14925" max="14925" width="14.7109375" style="2" customWidth="1"/>
    <col min="14926" max="14926" width="9.7109375" style="2" customWidth="1"/>
    <col min="14927" max="15104" width="11.42578125" style="2"/>
    <col min="15105" max="15105" width="9.140625" style="2" customWidth="1"/>
    <col min="15106" max="15106" width="37.7109375" style="2" customWidth="1"/>
    <col min="15107" max="15107" width="10.85546875" style="2" customWidth="1"/>
    <col min="15108" max="15114" width="9.7109375" style="2" customWidth="1"/>
    <col min="15115" max="15115" width="13.7109375" style="2" customWidth="1"/>
    <col min="15116" max="15170" width="12.7109375" style="2" customWidth="1"/>
    <col min="15171" max="15179" width="9.7109375" style="2" customWidth="1"/>
    <col min="15180" max="15180" width="10.42578125" style="2" customWidth="1"/>
    <col min="15181" max="15181" width="14.7109375" style="2" customWidth="1"/>
    <col min="15182" max="15182" width="9.7109375" style="2" customWidth="1"/>
    <col min="15183" max="15360" width="11.42578125" style="2"/>
    <col min="15361" max="15361" width="9.140625" style="2" customWidth="1"/>
    <col min="15362" max="15362" width="37.7109375" style="2" customWidth="1"/>
    <col min="15363" max="15363" width="10.85546875" style="2" customWidth="1"/>
    <col min="15364" max="15370" width="9.7109375" style="2" customWidth="1"/>
    <col min="15371" max="15371" width="13.7109375" style="2" customWidth="1"/>
    <col min="15372" max="15426" width="12.7109375" style="2" customWidth="1"/>
    <col min="15427" max="15435" width="9.7109375" style="2" customWidth="1"/>
    <col min="15436" max="15436" width="10.42578125" style="2" customWidth="1"/>
    <col min="15437" max="15437" width="14.7109375" style="2" customWidth="1"/>
    <col min="15438" max="15438" width="9.7109375" style="2" customWidth="1"/>
    <col min="15439" max="15616" width="11.42578125" style="2"/>
    <col min="15617" max="15617" width="9.140625" style="2" customWidth="1"/>
    <col min="15618" max="15618" width="37.7109375" style="2" customWidth="1"/>
    <col min="15619" max="15619" width="10.85546875" style="2" customWidth="1"/>
    <col min="15620" max="15626" width="9.7109375" style="2" customWidth="1"/>
    <col min="15627" max="15627" width="13.7109375" style="2" customWidth="1"/>
    <col min="15628" max="15682" width="12.7109375" style="2" customWidth="1"/>
    <col min="15683" max="15691" width="9.7109375" style="2" customWidth="1"/>
    <col min="15692" max="15692" width="10.42578125" style="2" customWidth="1"/>
    <col min="15693" max="15693" width="14.7109375" style="2" customWidth="1"/>
    <col min="15694" max="15694" width="9.7109375" style="2" customWidth="1"/>
    <col min="15695" max="15872" width="11.42578125" style="2"/>
    <col min="15873" max="15873" width="9.140625" style="2" customWidth="1"/>
    <col min="15874" max="15874" width="37.7109375" style="2" customWidth="1"/>
    <col min="15875" max="15875" width="10.85546875" style="2" customWidth="1"/>
    <col min="15876" max="15882" width="9.7109375" style="2" customWidth="1"/>
    <col min="15883" max="15883" width="13.7109375" style="2" customWidth="1"/>
    <col min="15884" max="15938" width="12.7109375" style="2" customWidth="1"/>
    <col min="15939" max="15947" width="9.7109375" style="2" customWidth="1"/>
    <col min="15948" max="15948" width="10.42578125" style="2" customWidth="1"/>
    <col min="15949" max="15949" width="14.7109375" style="2" customWidth="1"/>
    <col min="15950" max="15950" width="9.7109375" style="2" customWidth="1"/>
    <col min="15951" max="16128" width="11.42578125" style="2"/>
    <col min="16129" max="16129" width="9.140625" style="2" customWidth="1"/>
    <col min="16130" max="16130" width="37.7109375" style="2" customWidth="1"/>
    <col min="16131" max="16131" width="10.85546875" style="2" customWidth="1"/>
    <col min="16132" max="16138" width="9.7109375" style="2" customWidth="1"/>
    <col min="16139" max="16139" width="13.7109375" style="2" customWidth="1"/>
    <col min="16140" max="16194" width="12.7109375" style="2" customWidth="1"/>
    <col min="16195" max="16203" width="9.7109375" style="2" customWidth="1"/>
    <col min="16204" max="16204" width="10.42578125" style="2" customWidth="1"/>
    <col min="16205" max="16205" width="14.7109375" style="2" customWidth="1"/>
    <col min="16206" max="16206" width="9.7109375" style="2" customWidth="1"/>
    <col min="16207" max="16384" width="11.42578125" style="2"/>
  </cols>
  <sheetData>
    <row r="1" spans="1:78" ht="15.75">
      <c r="F1" s="3" t="s">
        <v>130</v>
      </c>
      <c r="G1" s="104" t="s">
        <v>265</v>
      </c>
      <c r="H1" s="104"/>
      <c r="I1" s="105"/>
      <c r="J1" s="105"/>
      <c r="K1" s="105"/>
      <c r="N1" s="1" t="s">
        <v>127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171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18160.782999999999</v>
      </c>
      <c r="D8" s="30">
        <v>2631.0990000000002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246.72</v>
      </c>
      <c r="K8" s="30">
        <f>BM8+BN8+BO8</f>
        <v>15282.964</v>
      </c>
      <c r="L8" s="32">
        <v>11126.914000000001</v>
      </c>
      <c r="M8" s="31">
        <v>0</v>
      </c>
      <c r="N8" s="31">
        <v>0</v>
      </c>
      <c r="O8" s="31">
        <v>554.99900000000002</v>
      </c>
      <c r="P8" s="31">
        <v>0</v>
      </c>
      <c r="Q8" s="31">
        <v>0</v>
      </c>
      <c r="R8" s="31">
        <v>0</v>
      </c>
      <c r="S8" s="31">
        <v>31.675000000000001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0.55300000000000005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3.6640000000000001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11717.805</v>
      </c>
      <c r="BN8" s="34"/>
      <c r="BO8" s="127">
        <v>3565.1590000000001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7990.9840000000004</v>
      </c>
      <c r="D9" s="30">
        <v>2265.3809999999999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3.2349999999999999</v>
      </c>
      <c r="K9" s="30">
        <f t="shared" ref="K9:K60" si="1">BM9+BN9+BO9</f>
        <v>5722.3680000000004</v>
      </c>
      <c r="L9" s="32">
        <v>0</v>
      </c>
      <c r="M9" s="31">
        <v>5605.6710000000003</v>
      </c>
      <c r="N9" s="31">
        <v>0</v>
      </c>
      <c r="O9" s="31">
        <v>63.252000000000002</v>
      </c>
      <c r="P9" s="31">
        <v>0</v>
      </c>
      <c r="Q9" s="31">
        <v>0</v>
      </c>
      <c r="R9" s="31">
        <v>0</v>
      </c>
      <c r="S9" s="31">
        <v>41.067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5709.9900000000007</v>
      </c>
      <c r="BN9" s="35"/>
      <c r="BO9" s="128">
        <v>12.378</v>
      </c>
      <c r="BZ9" s="2"/>
    </row>
    <row r="10" spans="1:78">
      <c r="A10" s="18" t="s">
        <v>13</v>
      </c>
      <c r="B10" s="30" t="s">
        <v>193</v>
      </c>
      <c r="C10" s="31">
        <f t="shared" si="0"/>
        <v>1260.48</v>
      </c>
      <c r="D10" s="30">
        <v>408.029</v>
      </c>
      <c r="E10" s="30">
        <v>0</v>
      </c>
      <c r="F10" s="30">
        <v>11.131</v>
      </c>
      <c r="G10" s="30">
        <v>0</v>
      </c>
      <c r="H10" s="30">
        <v>0</v>
      </c>
      <c r="I10" s="30">
        <v>0</v>
      </c>
      <c r="J10" s="30">
        <v>7.3550000000000004</v>
      </c>
      <c r="K10" s="30">
        <f t="shared" si="1"/>
        <v>833.96499999999992</v>
      </c>
      <c r="L10" s="32">
        <v>0</v>
      </c>
      <c r="M10" s="31">
        <v>0</v>
      </c>
      <c r="N10" s="31">
        <v>692.91700000000003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7.6120000000000001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12.319000000000001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712.84799999999996</v>
      </c>
      <c r="BN10" s="35"/>
      <c r="BO10" s="128">
        <v>121.117</v>
      </c>
      <c r="BZ10" s="2"/>
    </row>
    <row r="11" spans="1:78">
      <c r="A11" s="18" t="s">
        <v>14</v>
      </c>
      <c r="B11" s="30" t="s">
        <v>132</v>
      </c>
      <c r="C11" s="31">
        <f t="shared" si="0"/>
        <v>38423.569999999992</v>
      </c>
      <c r="D11" s="30">
        <v>5401.3190000000004</v>
      </c>
      <c r="E11" s="30">
        <v>0</v>
      </c>
      <c r="F11" s="30">
        <v>2705.1979999999999</v>
      </c>
      <c r="G11" s="30">
        <v>0</v>
      </c>
      <c r="H11" s="30">
        <v>0</v>
      </c>
      <c r="I11" s="30">
        <v>0</v>
      </c>
      <c r="J11" s="30">
        <v>2665.6149999999998</v>
      </c>
      <c r="K11" s="30">
        <f t="shared" si="1"/>
        <v>27651.437999999995</v>
      </c>
      <c r="L11" s="32">
        <v>474.44900000000001</v>
      </c>
      <c r="M11" s="31">
        <v>12.538</v>
      </c>
      <c r="N11" s="31">
        <v>0</v>
      </c>
      <c r="O11" s="31">
        <v>10356.996999999999</v>
      </c>
      <c r="P11" s="31">
        <v>13.224</v>
      </c>
      <c r="Q11" s="31">
        <v>0</v>
      </c>
      <c r="R11" s="31">
        <v>0</v>
      </c>
      <c r="S11" s="31">
        <v>40.539000000000001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0.16600000000000001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11.532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10909.444999999998</v>
      </c>
      <c r="BN11" s="35"/>
      <c r="BO11" s="128">
        <v>16741.992999999999</v>
      </c>
      <c r="BZ11" s="2"/>
    </row>
    <row r="12" spans="1:78">
      <c r="A12" s="18" t="s">
        <v>15</v>
      </c>
      <c r="B12" s="30" t="s">
        <v>202</v>
      </c>
      <c r="C12" s="31">
        <f t="shared" si="0"/>
        <v>11802.427</v>
      </c>
      <c r="D12" s="30">
        <v>1128.873</v>
      </c>
      <c r="E12" s="30">
        <v>0</v>
      </c>
      <c r="F12" s="30">
        <v>775.53399999999999</v>
      </c>
      <c r="G12" s="30">
        <v>0</v>
      </c>
      <c r="H12" s="30">
        <v>0</v>
      </c>
      <c r="I12" s="30">
        <v>0</v>
      </c>
      <c r="J12" s="30">
        <v>2145.81</v>
      </c>
      <c r="K12" s="30">
        <f t="shared" si="1"/>
        <v>7752.21</v>
      </c>
      <c r="L12" s="32">
        <v>1317.482</v>
      </c>
      <c r="M12" s="31">
        <v>0</v>
      </c>
      <c r="N12" s="31">
        <v>0</v>
      </c>
      <c r="O12" s="31">
        <v>406.09899999999999</v>
      </c>
      <c r="P12" s="31">
        <v>3240.422</v>
      </c>
      <c r="Q12" s="31">
        <v>0</v>
      </c>
      <c r="R12" s="31">
        <v>7.5209999999999999</v>
      </c>
      <c r="S12" s="31">
        <v>6.569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1.5189999999999999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4979.6120000000001</v>
      </c>
      <c r="BN12" s="35"/>
      <c r="BO12" s="128">
        <v>2772.598</v>
      </c>
      <c r="BZ12" s="2"/>
    </row>
    <row r="13" spans="1:78">
      <c r="A13" s="18" t="s">
        <v>16</v>
      </c>
      <c r="B13" s="30" t="s">
        <v>203</v>
      </c>
      <c r="C13" s="31">
        <f t="shared" si="0"/>
        <v>1718.7060000000001</v>
      </c>
      <c r="D13" s="30">
        <v>520.85400000000004</v>
      </c>
      <c r="E13" s="30">
        <v>0</v>
      </c>
      <c r="F13" s="30">
        <v>177.89099999999999</v>
      </c>
      <c r="G13" s="30">
        <v>0</v>
      </c>
      <c r="H13" s="30">
        <v>34.863</v>
      </c>
      <c r="I13" s="30">
        <v>0</v>
      </c>
      <c r="J13" s="30">
        <v>143.90799999999999</v>
      </c>
      <c r="K13" s="30">
        <f t="shared" si="1"/>
        <v>841.19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538.69500000000005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538.69500000000005</v>
      </c>
      <c r="BN13" s="35"/>
      <c r="BO13" s="128">
        <v>302.495</v>
      </c>
      <c r="BZ13" s="2"/>
    </row>
    <row r="14" spans="1:78">
      <c r="A14" s="18" t="s">
        <v>17</v>
      </c>
      <c r="B14" s="30" t="s">
        <v>165</v>
      </c>
      <c r="C14" s="31">
        <f t="shared" si="0"/>
        <v>4844.84</v>
      </c>
      <c r="D14" s="30">
        <v>861.44799999999998</v>
      </c>
      <c r="E14" s="30">
        <v>0</v>
      </c>
      <c r="F14" s="30">
        <v>322.35399999999998</v>
      </c>
      <c r="G14" s="30">
        <v>0</v>
      </c>
      <c r="H14" s="30">
        <v>0</v>
      </c>
      <c r="I14" s="30">
        <v>0</v>
      </c>
      <c r="J14" s="30">
        <v>393.61399999999998</v>
      </c>
      <c r="K14" s="30">
        <f t="shared" si="1"/>
        <v>3267.424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1086.6559999999999</v>
      </c>
      <c r="S14" s="31">
        <v>76.194000000000003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1.7509999999999999</v>
      </c>
      <c r="AA14" s="31">
        <v>4.0590000000000002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1168.6599999999999</v>
      </c>
      <c r="BN14" s="35"/>
      <c r="BO14" s="128">
        <v>2098.7640000000001</v>
      </c>
      <c r="BZ14" s="2"/>
    </row>
    <row r="15" spans="1:78">
      <c r="A15" s="18" t="s">
        <v>18</v>
      </c>
      <c r="B15" s="30" t="s">
        <v>231</v>
      </c>
      <c r="C15" s="31">
        <f t="shared" si="0"/>
        <v>2606.2379999999998</v>
      </c>
      <c r="D15" s="30">
        <v>426.20699999999999</v>
      </c>
      <c r="E15" s="30">
        <v>0</v>
      </c>
      <c r="F15" s="30">
        <v>119.02500000000001</v>
      </c>
      <c r="G15" s="30">
        <v>0</v>
      </c>
      <c r="H15" s="30">
        <v>0</v>
      </c>
      <c r="I15" s="30">
        <v>0</v>
      </c>
      <c r="J15" s="30">
        <v>98.994</v>
      </c>
      <c r="K15" s="30">
        <f t="shared" si="1"/>
        <v>1962.0119999999999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516.38099999999997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286.59399999999999</v>
      </c>
      <c r="AA15" s="31">
        <v>9.8019999999999996</v>
      </c>
      <c r="AB15" s="31">
        <v>0</v>
      </c>
      <c r="AC15" s="31">
        <v>0</v>
      </c>
      <c r="AD15" s="31">
        <v>0</v>
      </c>
      <c r="AE15" s="31">
        <v>3.339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816.11599999999999</v>
      </c>
      <c r="BN15" s="35"/>
      <c r="BO15" s="128">
        <v>1145.896</v>
      </c>
      <c r="BZ15" s="2"/>
    </row>
    <row r="16" spans="1:78">
      <c r="A16" s="18" t="s">
        <v>19</v>
      </c>
      <c r="B16" s="30" t="s">
        <v>204</v>
      </c>
      <c r="C16" s="31">
        <f t="shared" si="0"/>
        <v>24527.79</v>
      </c>
      <c r="D16" s="30">
        <v>5092.009</v>
      </c>
      <c r="E16" s="30">
        <v>0</v>
      </c>
      <c r="F16" s="30">
        <v>885.83399999999995</v>
      </c>
      <c r="G16" s="30">
        <v>0</v>
      </c>
      <c r="H16" s="30">
        <v>639.07299999999998</v>
      </c>
      <c r="I16" s="30">
        <v>0</v>
      </c>
      <c r="J16" s="30">
        <v>852.89099999999996</v>
      </c>
      <c r="K16" s="30">
        <f t="shared" si="1"/>
        <v>17057.983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0.16600000000000001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0.16600000000000001</v>
      </c>
      <c r="BN16" s="35"/>
      <c r="BO16" s="128">
        <v>17057.816999999999</v>
      </c>
      <c r="BZ16" s="2"/>
    </row>
    <row r="17" spans="1:78">
      <c r="A17" s="18" t="s">
        <v>20</v>
      </c>
      <c r="B17" s="30" t="s">
        <v>133</v>
      </c>
      <c r="C17" s="31">
        <f t="shared" si="0"/>
        <v>6371.5499999999993</v>
      </c>
      <c r="D17" s="30">
        <v>977.75199999999995</v>
      </c>
      <c r="E17" s="30">
        <v>0</v>
      </c>
      <c r="F17" s="30">
        <v>334.68799999999999</v>
      </c>
      <c r="G17" s="30">
        <v>0</v>
      </c>
      <c r="H17" s="30">
        <v>0</v>
      </c>
      <c r="I17" s="30">
        <v>0</v>
      </c>
      <c r="J17" s="30">
        <v>448.29899999999998</v>
      </c>
      <c r="K17" s="30">
        <f t="shared" si="1"/>
        <v>4610.8109999999997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15.763</v>
      </c>
      <c r="S17" s="31">
        <v>0</v>
      </c>
      <c r="T17" s="31">
        <v>0</v>
      </c>
      <c r="U17" s="31">
        <v>1116.0319999999999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46.503</v>
      </c>
      <c r="AB17" s="31">
        <v>0</v>
      </c>
      <c r="AC17" s="31">
        <v>0</v>
      </c>
      <c r="AD17" s="31">
        <v>0</v>
      </c>
      <c r="AE17" s="31">
        <v>35.393000000000001</v>
      </c>
      <c r="AF17" s="31">
        <v>0</v>
      </c>
      <c r="AG17" s="31">
        <v>0</v>
      </c>
      <c r="AH17" s="31">
        <v>0</v>
      </c>
      <c r="AI17" s="31">
        <v>1.3120000000000001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1215.0029999999997</v>
      </c>
      <c r="BN17" s="35"/>
      <c r="BO17" s="128">
        <v>3395.808</v>
      </c>
      <c r="BZ17" s="2"/>
    </row>
    <row r="18" spans="1:78">
      <c r="A18" s="18" t="s">
        <v>21</v>
      </c>
      <c r="B18" s="30" t="s">
        <v>121</v>
      </c>
      <c r="C18" s="31">
        <f t="shared" si="0"/>
        <v>2367.893</v>
      </c>
      <c r="D18" s="30">
        <v>907.07899999999995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5.5129999999999999</v>
      </c>
      <c r="K18" s="30">
        <f t="shared" si="1"/>
        <v>1455.3009999999999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390.77100000000002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390.77100000000002</v>
      </c>
      <c r="BN18" s="35"/>
      <c r="BO18" s="128">
        <v>1064.53</v>
      </c>
      <c r="BZ18" s="2"/>
    </row>
    <row r="19" spans="1:78">
      <c r="A19" s="18" t="s">
        <v>22</v>
      </c>
      <c r="B19" s="30" t="s">
        <v>122</v>
      </c>
      <c r="C19" s="31">
        <f t="shared" si="0"/>
        <v>3411.09</v>
      </c>
      <c r="D19" s="30">
        <v>325.66399999999999</v>
      </c>
      <c r="E19" s="30">
        <v>0</v>
      </c>
      <c r="F19" s="30">
        <v>41.966999999999999</v>
      </c>
      <c r="G19" s="30">
        <v>0</v>
      </c>
      <c r="H19" s="30">
        <v>0</v>
      </c>
      <c r="I19" s="30">
        <v>0</v>
      </c>
      <c r="J19" s="30">
        <v>280.19900000000001</v>
      </c>
      <c r="K19" s="30">
        <f t="shared" si="1"/>
        <v>2763.26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210.96</v>
      </c>
      <c r="X19" s="31">
        <v>0</v>
      </c>
      <c r="Y19" s="31">
        <v>0</v>
      </c>
      <c r="Z19" s="31">
        <v>5.0380000000000003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215.99800000000002</v>
      </c>
      <c r="BN19" s="35"/>
      <c r="BO19" s="128">
        <v>2547.2620000000002</v>
      </c>
      <c r="BZ19" s="2"/>
    </row>
    <row r="20" spans="1:78">
      <c r="A20" s="18" t="s">
        <v>23</v>
      </c>
      <c r="B20" s="30" t="s">
        <v>205</v>
      </c>
      <c r="C20" s="31">
        <f t="shared" si="0"/>
        <v>7931.0259999999998</v>
      </c>
      <c r="D20" s="30">
        <v>1527.1769999999999</v>
      </c>
      <c r="E20" s="30">
        <v>0</v>
      </c>
      <c r="F20" s="30">
        <v>44.500999999999998</v>
      </c>
      <c r="G20" s="30">
        <v>0</v>
      </c>
      <c r="H20" s="30">
        <v>0</v>
      </c>
      <c r="I20" s="30">
        <v>0</v>
      </c>
      <c r="J20" s="30">
        <v>407.536</v>
      </c>
      <c r="K20" s="30">
        <f t="shared" si="1"/>
        <v>5951.8119999999999</v>
      </c>
      <c r="L20" s="32">
        <v>0</v>
      </c>
      <c r="M20" s="31">
        <v>0</v>
      </c>
      <c r="N20" s="31">
        <v>17.445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1001.347</v>
      </c>
      <c r="Y20" s="31">
        <v>0</v>
      </c>
      <c r="Z20" s="31">
        <v>0</v>
      </c>
      <c r="AA20" s="31">
        <v>1.9059999999999999</v>
      </c>
      <c r="AB20" s="31">
        <v>0</v>
      </c>
      <c r="AC20" s="31">
        <v>0</v>
      </c>
      <c r="AD20" s="31">
        <v>0</v>
      </c>
      <c r="AE20" s="31">
        <v>48.392000000000003</v>
      </c>
      <c r="AF20" s="31">
        <v>0</v>
      </c>
      <c r="AG20" s="31">
        <v>45.9</v>
      </c>
      <c r="AH20" s="31">
        <v>388.80900000000003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1503.799</v>
      </c>
      <c r="BN20" s="35"/>
      <c r="BO20" s="128">
        <v>4448.0129999999999</v>
      </c>
      <c r="BZ20" s="2"/>
    </row>
    <row r="21" spans="1:78">
      <c r="A21" s="18" t="s">
        <v>24</v>
      </c>
      <c r="B21" s="30" t="s">
        <v>123</v>
      </c>
      <c r="C21" s="31">
        <f t="shared" si="0"/>
        <v>8978.012999999999</v>
      </c>
      <c r="D21" s="30">
        <v>2114.4839999999999</v>
      </c>
      <c r="E21" s="30">
        <v>0</v>
      </c>
      <c r="F21" s="30">
        <v>71.39</v>
      </c>
      <c r="G21" s="30">
        <v>0</v>
      </c>
      <c r="H21" s="30">
        <v>0</v>
      </c>
      <c r="I21" s="30">
        <v>0</v>
      </c>
      <c r="J21" s="30">
        <v>187.529</v>
      </c>
      <c r="K21" s="30">
        <f t="shared" si="1"/>
        <v>6604.61</v>
      </c>
      <c r="L21" s="32">
        <v>0</v>
      </c>
      <c r="M21" s="31">
        <v>0</v>
      </c>
      <c r="N21" s="31">
        <v>14.303000000000001</v>
      </c>
      <c r="O21" s="31">
        <v>0</v>
      </c>
      <c r="P21" s="31">
        <v>0</v>
      </c>
      <c r="Q21" s="31">
        <v>0</v>
      </c>
      <c r="R21" s="31">
        <v>0</v>
      </c>
      <c r="S21" s="31">
        <v>70.349999999999994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1085.021</v>
      </c>
      <c r="Z21" s="31">
        <v>51.533000000000001</v>
      </c>
      <c r="AA21" s="31">
        <v>19.768999999999998</v>
      </c>
      <c r="AB21" s="31">
        <v>0</v>
      </c>
      <c r="AC21" s="31">
        <v>0</v>
      </c>
      <c r="AD21" s="31">
        <v>0</v>
      </c>
      <c r="AE21" s="31">
        <v>0</v>
      </c>
      <c r="AF21" s="31">
        <v>177.39500000000001</v>
      </c>
      <c r="AG21" s="31">
        <v>7.0999999999999994E-2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1418.4419999999998</v>
      </c>
      <c r="BN21" s="35"/>
      <c r="BO21" s="128">
        <v>5186.1679999999997</v>
      </c>
      <c r="BZ21" s="2"/>
    </row>
    <row r="22" spans="1:78">
      <c r="A22" s="18" t="s">
        <v>25</v>
      </c>
      <c r="B22" s="30" t="s">
        <v>166</v>
      </c>
      <c r="C22" s="31">
        <f t="shared" si="0"/>
        <v>2681.2629999999999</v>
      </c>
      <c r="D22" s="30">
        <v>503.899</v>
      </c>
      <c r="E22" s="30">
        <v>0</v>
      </c>
      <c r="F22" s="30">
        <v>219.172</v>
      </c>
      <c r="G22" s="30">
        <v>0</v>
      </c>
      <c r="H22" s="30">
        <v>0</v>
      </c>
      <c r="I22" s="30">
        <v>0</v>
      </c>
      <c r="J22" s="30">
        <v>231.25700000000001</v>
      </c>
      <c r="K22" s="30">
        <f t="shared" si="1"/>
        <v>1726.9349999999999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7.5209999999999999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356.01499999999999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3.0649999999999999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366.601</v>
      </c>
      <c r="BN22" s="35"/>
      <c r="BO22" s="128">
        <v>1360.3340000000001</v>
      </c>
      <c r="BZ22" s="2"/>
    </row>
    <row r="23" spans="1:78">
      <c r="A23" s="18" t="s">
        <v>26</v>
      </c>
      <c r="B23" s="30" t="s">
        <v>206</v>
      </c>
      <c r="C23" s="31">
        <f t="shared" si="0"/>
        <v>32541.525999999998</v>
      </c>
      <c r="D23" s="30">
        <v>4234.7820000000002</v>
      </c>
      <c r="E23" s="30">
        <v>0</v>
      </c>
      <c r="F23" s="30">
        <v>936.30799999999999</v>
      </c>
      <c r="G23" s="30">
        <v>0</v>
      </c>
      <c r="H23" s="30">
        <v>0</v>
      </c>
      <c r="I23" s="30">
        <v>0</v>
      </c>
      <c r="J23" s="30">
        <v>1737.9449999999999</v>
      </c>
      <c r="K23" s="30">
        <f t="shared" si="1"/>
        <v>25632.490999999998</v>
      </c>
      <c r="L23" s="32">
        <v>0</v>
      </c>
      <c r="M23" s="31">
        <v>0</v>
      </c>
      <c r="N23" s="31">
        <v>0</v>
      </c>
      <c r="O23" s="31">
        <v>5.5609999999999999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24.658999999999999</v>
      </c>
      <c r="AA23" s="31">
        <v>1026.3689999999999</v>
      </c>
      <c r="AB23" s="31">
        <v>0</v>
      </c>
      <c r="AC23" s="31">
        <v>0</v>
      </c>
      <c r="AD23" s="31">
        <v>0</v>
      </c>
      <c r="AE23" s="31">
        <v>0</v>
      </c>
      <c r="AF23" s="31">
        <v>26.231000000000002</v>
      </c>
      <c r="AG23" s="31">
        <v>0</v>
      </c>
      <c r="AH23" s="31">
        <v>0</v>
      </c>
      <c r="AI23" s="31">
        <v>0.61199999999999999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131.44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1214.8720000000001</v>
      </c>
      <c r="BN23" s="35"/>
      <c r="BO23" s="128">
        <v>24417.618999999999</v>
      </c>
      <c r="BZ23" s="2"/>
    </row>
    <row r="24" spans="1:78">
      <c r="A24" s="18" t="s">
        <v>27</v>
      </c>
      <c r="B24" s="30" t="s">
        <v>124</v>
      </c>
      <c r="C24" s="31">
        <f t="shared" si="0"/>
        <v>1552.09</v>
      </c>
      <c r="D24" s="30">
        <v>0</v>
      </c>
      <c r="E24" s="30">
        <v>0</v>
      </c>
      <c r="F24" s="30">
        <v>5.2830000000000004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1546.807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480.18599999999998</v>
      </c>
      <c r="AC24" s="31">
        <v>0</v>
      </c>
      <c r="AD24" s="31">
        <v>0</v>
      </c>
      <c r="AE24" s="31">
        <v>0</v>
      </c>
      <c r="AF24" s="31">
        <v>78.813999999999993</v>
      </c>
      <c r="AG24" s="31">
        <v>1.306</v>
      </c>
      <c r="AH24" s="31">
        <v>0</v>
      </c>
      <c r="AI24" s="31">
        <v>1.0089999999999999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1.5580000000000001</v>
      </c>
      <c r="BJ24" s="31">
        <v>0</v>
      </c>
      <c r="BK24" s="31">
        <v>0</v>
      </c>
      <c r="BL24" s="31">
        <v>0</v>
      </c>
      <c r="BM24" s="33">
        <f t="shared" si="2"/>
        <v>562.87300000000005</v>
      </c>
      <c r="BN24" s="35"/>
      <c r="BO24" s="128">
        <v>983.93399999999997</v>
      </c>
      <c r="BZ24" s="2"/>
    </row>
    <row r="25" spans="1:78">
      <c r="A25" s="18" t="s">
        <v>28</v>
      </c>
      <c r="B25" s="30" t="s">
        <v>167</v>
      </c>
      <c r="C25" s="31">
        <f t="shared" si="0"/>
        <v>9221.2749999999996</v>
      </c>
      <c r="D25" s="30">
        <v>0</v>
      </c>
      <c r="E25" s="30">
        <v>0</v>
      </c>
      <c r="F25" s="30">
        <v>777.45600000000002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8443.8189999999995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7114.9639999999999</v>
      </c>
      <c r="AD25" s="31">
        <v>1328.6479999999999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0.152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5.5E-2</v>
      </c>
      <c r="BJ25" s="31">
        <v>0</v>
      </c>
      <c r="BK25" s="31">
        <v>0</v>
      </c>
      <c r="BL25" s="31">
        <v>0</v>
      </c>
      <c r="BM25" s="33">
        <f t="shared" si="2"/>
        <v>8443.8189999999995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3612.7360000000003</v>
      </c>
      <c r="D26" s="30">
        <v>0</v>
      </c>
      <c r="E26" s="30">
        <v>0</v>
      </c>
      <c r="F26" s="30">
        <v>266.81299999999999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3345.9230000000002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1336.5250000000001</v>
      </c>
      <c r="AD26" s="31">
        <v>1932.933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75.328999999999994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1.1359999999999999</v>
      </c>
      <c r="BJ26" s="31">
        <v>0</v>
      </c>
      <c r="BK26" s="31">
        <v>0</v>
      </c>
      <c r="BL26" s="31">
        <v>0</v>
      </c>
      <c r="BM26" s="33">
        <f t="shared" si="2"/>
        <v>3345.9230000000002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39051.548999999999</v>
      </c>
      <c r="D27" s="30">
        <v>0</v>
      </c>
      <c r="E27" s="30">
        <v>0</v>
      </c>
      <c r="F27" s="30">
        <v>88.14</v>
      </c>
      <c r="G27" s="30">
        <v>0</v>
      </c>
      <c r="H27" s="30">
        <v>0.22900000000000001</v>
      </c>
      <c r="I27" s="30">
        <v>0</v>
      </c>
      <c r="J27" s="30">
        <v>3.863</v>
      </c>
      <c r="K27" s="30">
        <f t="shared" si="1"/>
        <v>38959.316999999995</v>
      </c>
      <c r="L27" s="32">
        <v>0</v>
      </c>
      <c r="M27" s="31">
        <v>0</v>
      </c>
      <c r="N27" s="31">
        <v>0.96099999999999997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54.302</v>
      </c>
      <c r="Y27" s="31">
        <v>2.5880000000000001</v>
      </c>
      <c r="Z27" s="31">
        <v>0</v>
      </c>
      <c r="AA27" s="31">
        <v>9.9079999999999995</v>
      </c>
      <c r="AB27" s="31">
        <v>0</v>
      </c>
      <c r="AC27" s="31">
        <v>0</v>
      </c>
      <c r="AD27" s="31">
        <v>290.44900000000001</v>
      </c>
      <c r="AE27" s="31">
        <v>37508.178999999996</v>
      </c>
      <c r="AF27" s="31">
        <v>0</v>
      </c>
      <c r="AG27" s="31">
        <v>2.081</v>
      </c>
      <c r="AH27" s="31">
        <v>71.430000000000007</v>
      </c>
      <c r="AI27" s="31">
        <v>5.0010000000000003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18.033000000000001</v>
      </c>
      <c r="AS27" s="31">
        <v>0</v>
      </c>
      <c r="AT27" s="31">
        <v>0</v>
      </c>
      <c r="AU27" s="31">
        <v>0</v>
      </c>
      <c r="AV27" s="31">
        <v>0</v>
      </c>
      <c r="AW27" s="31">
        <v>16.241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37979.172999999995</v>
      </c>
      <c r="BN27" s="35"/>
      <c r="BO27" s="128">
        <v>980.14400000000001</v>
      </c>
      <c r="BZ27" s="2"/>
    </row>
    <row r="28" spans="1:78">
      <c r="A28" s="18" t="s">
        <v>31</v>
      </c>
      <c r="B28" s="30" t="s">
        <v>216</v>
      </c>
      <c r="C28" s="31">
        <f t="shared" si="0"/>
        <v>1128.6400000000003</v>
      </c>
      <c r="D28" s="30">
        <v>-861.08699999999999</v>
      </c>
      <c r="E28" s="30">
        <v>0</v>
      </c>
      <c r="F28" s="30">
        <v>53.503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1936.2240000000002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1894.874</v>
      </c>
      <c r="AG28" s="31">
        <v>2.2959999999999998</v>
      </c>
      <c r="AH28" s="31">
        <v>30.231000000000002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8.8230000000000004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1936.2240000000002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-2220.0790000000002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2220.0789999999997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114.997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1940.1469999999999</v>
      </c>
      <c r="AH29" s="31">
        <v>0</v>
      </c>
      <c r="AI29" s="31">
        <v>1.8979999999999999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116.937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46.1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2220.0789999999997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-6823.7039999999997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6823.7039999999997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5.6589999999999998</v>
      </c>
      <c r="AB30" s="31">
        <v>0</v>
      </c>
      <c r="AC30" s="31">
        <v>0</v>
      </c>
      <c r="AD30" s="31">
        <v>0</v>
      </c>
      <c r="AE30" s="31">
        <v>97.040999999999997</v>
      </c>
      <c r="AF30" s="31">
        <v>0</v>
      </c>
      <c r="AG30" s="31">
        <v>6.681</v>
      </c>
      <c r="AH30" s="31">
        <v>6694.8249999999998</v>
      </c>
      <c r="AI30" s="31">
        <v>19.498000000000001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6823.7039999999997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-19421.186000000002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19421.186000000002</v>
      </c>
      <c r="L31" s="32">
        <v>0</v>
      </c>
      <c r="M31" s="31">
        <v>0</v>
      </c>
      <c r="N31" s="31">
        <v>8.76</v>
      </c>
      <c r="O31" s="31">
        <v>321.22500000000002</v>
      </c>
      <c r="P31" s="31">
        <v>1241.925</v>
      </c>
      <c r="Q31" s="31">
        <v>87.283000000000001</v>
      </c>
      <c r="R31" s="31">
        <v>35.438000000000002</v>
      </c>
      <c r="S31" s="31">
        <v>0</v>
      </c>
      <c r="T31" s="31">
        <v>0</v>
      </c>
      <c r="U31" s="31">
        <v>0</v>
      </c>
      <c r="V31" s="31">
        <v>6.532</v>
      </c>
      <c r="W31" s="31">
        <v>0</v>
      </c>
      <c r="X31" s="31">
        <v>0</v>
      </c>
      <c r="Y31" s="31">
        <v>0</v>
      </c>
      <c r="Z31" s="31">
        <v>1.7509999999999999</v>
      </c>
      <c r="AA31" s="31">
        <v>3.5270000000000001</v>
      </c>
      <c r="AB31" s="31">
        <v>10.759</v>
      </c>
      <c r="AC31" s="31">
        <v>0</v>
      </c>
      <c r="AD31" s="31">
        <v>0</v>
      </c>
      <c r="AE31" s="31">
        <v>1.5349999999999999</v>
      </c>
      <c r="AF31" s="31">
        <v>0</v>
      </c>
      <c r="AG31" s="31">
        <v>1.2709999999999999</v>
      </c>
      <c r="AH31" s="31">
        <v>6.9249999999999998</v>
      </c>
      <c r="AI31" s="31">
        <v>16732.386999999999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41.024999999999999</v>
      </c>
      <c r="AP31" s="31">
        <v>703.51199999999994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6.968</v>
      </c>
      <c r="AY31" s="31">
        <v>0.42899999999999999</v>
      </c>
      <c r="AZ31" s="31">
        <v>0</v>
      </c>
      <c r="BA31" s="31">
        <v>0.04</v>
      </c>
      <c r="BB31" s="31">
        <v>0</v>
      </c>
      <c r="BC31" s="31">
        <v>0</v>
      </c>
      <c r="BD31" s="31">
        <v>0</v>
      </c>
      <c r="BE31" s="31">
        <v>0.63300000000000001</v>
      </c>
      <c r="BF31" s="31">
        <v>0</v>
      </c>
      <c r="BG31" s="31">
        <v>204.94800000000001</v>
      </c>
      <c r="BH31" s="31">
        <v>0</v>
      </c>
      <c r="BI31" s="31">
        <v>4.3129999999999997</v>
      </c>
      <c r="BJ31" s="31">
        <v>0</v>
      </c>
      <c r="BK31" s="31">
        <v>0</v>
      </c>
      <c r="BL31" s="31">
        <v>0</v>
      </c>
      <c r="BM31" s="33">
        <f t="shared" si="2"/>
        <v>19421.186000000002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19546.155000000002</v>
      </c>
      <c r="D32" s="30">
        <v>0</v>
      </c>
      <c r="E32" s="30">
        <v>0</v>
      </c>
      <c r="F32" s="30">
        <v>221.26599999999999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19324.889000000003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1.4410000000000001</v>
      </c>
      <c r="AG32" s="31">
        <v>17.193000000000001</v>
      </c>
      <c r="AH32" s="31">
        <v>141.57499999999999</v>
      </c>
      <c r="AI32" s="31">
        <v>15.702</v>
      </c>
      <c r="AJ32" s="31">
        <v>19147.666000000001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1.3120000000000001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19324.889000000003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2374.0139999999997</v>
      </c>
      <c r="D33" s="30">
        <v>0</v>
      </c>
      <c r="E33" s="30">
        <v>0</v>
      </c>
      <c r="F33" s="30">
        <v>121.801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2252.2129999999997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249.55500000000001</v>
      </c>
      <c r="AI33" s="31">
        <v>0</v>
      </c>
      <c r="AJ33" s="31">
        <v>0</v>
      </c>
      <c r="AK33" s="31">
        <v>2002.6579999999999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2252.2129999999997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8808.9590000000007</v>
      </c>
      <c r="D34" s="30">
        <v>0</v>
      </c>
      <c r="E34" s="30">
        <v>0</v>
      </c>
      <c r="F34" s="30">
        <v>626.11599999999999</v>
      </c>
      <c r="G34" s="30">
        <v>0</v>
      </c>
      <c r="H34" s="30">
        <v>10.727</v>
      </c>
      <c r="I34" s="30">
        <v>0</v>
      </c>
      <c r="J34" s="30">
        <v>0</v>
      </c>
      <c r="K34" s="30">
        <f t="shared" si="1"/>
        <v>8172.116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6008.3220000000001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6008.3220000000001</v>
      </c>
      <c r="BN34" s="35"/>
      <c r="BO34" s="128">
        <v>2163.7939999999999</v>
      </c>
      <c r="BZ34" s="2"/>
    </row>
    <row r="35" spans="1:78">
      <c r="A35" s="18" t="s">
        <v>40</v>
      </c>
      <c r="B35" s="30" t="s">
        <v>136</v>
      </c>
      <c r="C35" s="31">
        <f t="shared" si="0"/>
        <v>16214.356000000002</v>
      </c>
      <c r="D35" s="30">
        <v>0</v>
      </c>
      <c r="E35" s="30">
        <v>0</v>
      </c>
      <c r="F35" s="30">
        <v>2.774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16211.582000000002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4.2999999999999997E-2</v>
      </c>
      <c r="AH35" s="31">
        <v>62.481000000000002</v>
      </c>
      <c r="AI35" s="31">
        <v>39.886000000000003</v>
      </c>
      <c r="AJ35" s="31">
        <v>802.96799999999996</v>
      </c>
      <c r="AK35" s="31">
        <v>0</v>
      </c>
      <c r="AL35" s="31">
        <v>0</v>
      </c>
      <c r="AM35" s="31">
        <v>12869.485000000001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13774.863000000001</v>
      </c>
      <c r="BN35" s="35"/>
      <c r="BO35" s="128">
        <v>2436.7190000000001</v>
      </c>
      <c r="BZ35" s="2"/>
    </row>
    <row r="36" spans="1:78">
      <c r="A36" s="18" t="s">
        <v>41</v>
      </c>
      <c r="B36" s="30" t="s">
        <v>156</v>
      </c>
      <c r="C36" s="31">
        <f t="shared" si="0"/>
        <v>318.01499999999999</v>
      </c>
      <c r="D36" s="30">
        <v>0</v>
      </c>
      <c r="E36" s="30">
        <v>0</v>
      </c>
      <c r="F36" s="30">
        <v>32.716999999999999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285.298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276.94600000000003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276.94600000000003</v>
      </c>
      <c r="BN36" s="35"/>
      <c r="BO36" s="128">
        <v>8.3520000000000003</v>
      </c>
      <c r="BZ36" s="2"/>
    </row>
    <row r="37" spans="1:78">
      <c r="A37" s="18" t="s">
        <v>42</v>
      </c>
      <c r="B37" s="30" t="s">
        <v>43</v>
      </c>
      <c r="C37" s="31">
        <f t="shared" si="0"/>
        <v>24996.748000000003</v>
      </c>
      <c r="D37" s="30">
        <v>0</v>
      </c>
      <c r="E37" s="30">
        <v>0</v>
      </c>
      <c r="F37" s="30">
        <v>1289.3689999999999</v>
      </c>
      <c r="G37" s="30">
        <v>0</v>
      </c>
      <c r="H37" s="30">
        <v>849.41700000000003</v>
      </c>
      <c r="I37" s="30">
        <v>0</v>
      </c>
      <c r="J37" s="30">
        <v>0</v>
      </c>
      <c r="K37" s="30">
        <f t="shared" si="1"/>
        <v>22857.962000000003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5.6449999999999996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20904.613000000001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1947.704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22857.962000000003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13533.468000000001</v>
      </c>
      <c r="D38" s="30">
        <v>0</v>
      </c>
      <c r="E38" s="30">
        <v>0</v>
      </c>
      <c r="F38" s="30">
        <v>324.375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13209.093000000001</v>
      </c>
      <c r="L38" s="32">
        <v>5.4880000000000004</v>
      </c>
      <c r="M38" s="31">
        <v>0</v>
      </c>
      <c r="N38" s="31">
        <v>0</v>
      </c>
      <c r="O38" s="31">
        <v>30.675000000000001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49.262999999999998</v>
      </c>
      <c r="AJ38" s="31">
        <v>13.013999999999999</v>
      </c>
      <c r="AK38" s="31">
        <v>2.2400000000000002</v>
      </c>
      <c r="AL38" s="31">
        <v>0</v>
      </c>
      <c r="AM38" s="31">
        <v>0</v>
      </c>
      <c r="AN38" s="31">
        <v>0</v>
      </c>
      <c r="AO38" s="31">
        <v>3201.7959999999998</v>
      </c>
      <c r="AP38" s="31">
        <v>9891.9230000000007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3.758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10.936</v>
      </c>
      <c r="BJ38" s="31">
        <v>0</v>
      </c>
      <c r="BK38" s="31">
        <v>0</v>
      </c>
      <c r="BL38" s="31">
        <v>0</v>
      </c>
      <c r="BM38" s="33">
        <f t="shared" si="2"/>
        <v>13209.093000000001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1599.9080000000001</v>
      </c>
      <c r="D39" s="30">
        <v>0</v>
      </c>
      <c r="E39" s="30">
        <v>0</v>
      </c>
      <c r="F39" s="30">
        <v>112.045</v>
      </c>
      <c r="G39" s="30">
        <v>0</v>
      </c>
      <c r="H39" s="30">
        <v>0</v>
      </c>
      <c r="I39" s="30">
        <v>0</v>
      </c>
      <c r="J39" s="30">
        <v>8.0760000000000005</v>
      </c>
      <c r="K39" s="30">
        <f t="shared" si="1"/>
        <v>1479.787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1091.93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9.9049999999999994</v>
      </c>
      <c r="AY39" s="31">
        <v>0</v>
      </c>
      <c r="AZ39" s="31">
        <v>0</v>
      </c>
      <c r="BA39" s="31">
        <v>0</v>
      </c>
      <c r="BB39" s="31">
        <v>0</v>
      </c>
      <c r="BC39" s="31">
        <v>122.071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9.5640000000000001</v>
      </c>
      <c r="BJ39" s="31">
        <v>0</v>
      </c>
      <c r="BK39" s="31">
        <v>0</v>
      </c>
      <c r="BL39" s="31">
        <v>0</v>
      </c>
      <c r="BM39" s="33">
        <f t="shared" si="2"/>
        <v>1233.47</v>
      </c>
      <c r="BN39" s="35"/>
      <c r="BO39" s="128">
        <v>246.31700000000001</v>
      </c>
      <c r="BZ39" s="2"/>
    </row>
    <row r="40" spans="1:78">
      <c r="A40" s="18" t="s">
        <v>46</v>
      </c>
      <c r="B40" s="30" t="s">
        <v>47</v>
      </c>
      <c r="C40" s="31">
        <f t="shared" si="0"/>
        <v>11030.659999999998</v>
      </c>
      <c r="D40" s="30">
        <v>0</v>
      </c>
      <c r="E40" s="30">
        <v>0</v>
      </c>
      <c r="F40" s="30">
        <v>778.67600000000004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10251.983999999999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1.1539999999999999</v>
      </c>
      <c r="AH40" s="31">
        <v>0.69899999999999995</v>
      </c>
      <c r="AI40" s="31">
        <v>122.348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39.301000000000002</v>
      </c>
      <c r="AP40" s="31">
        <v>33.325000000000003</v>
      </c>
      <c r="AQ40" s="31">
        <v>0</v>
      </c>
      <c r="AR40" s="31">
        <v>9597.7099999999991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2.2719999999999998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8.2829999999999995</v>
      </c>
      <c r="BJ40" s="31">
        <v>0</v>
      </c>
      <c r="BK40" s="31">
        <v>0</v>
      </c>
      <c r="BL40" s="31">
        <v>0</v>
      </c>
      <c r="BM40" s="33">
        <f t="shared" si="2"/>
        <v>9805.0919999999987</v>
      </c>
      <c r="BN40" s="35"/>
      <c r="BO40" s="128">
        <v>446.892</v>
      </c>
      <c r="BZ40" s="2"/>
    </row>
    <row r="41" spans="1:78">
      <c r="A41" s="18" t="s">
        <v>48</v>
      </c>
      <c r="B41" s="30" t="s">
        <v>157</v>
      </c>
      <c r="C41" s="31">
        <f t="shared" si="0"/>
        <v>1990.2390000000003</v>
      </c>
      <c r="D41" s="30">
        <v>0</v>
      </c>
      <c r="E41" s="30">
        <v>0</v>
      </c>
      <c r="F41" s="30">
        <v>7.22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1983.0190000000002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766.89800000000002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0.377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1.258</v>
      </c>
      <c r="BJ41" s="31">
        <v>0</v>
      </c>
      <c r="BK41" s="31">
        <v>0</v>
      </c>
      <c r="BL41" s="31">
        <v>0</v>
      </c>
      <c r="BM41" s="33">
        <f t="shared" si="2"/>
        <v>768.53300000000002</v>
      </c>
      <c r="BN41" s="35"/>
      <c r="BO41" s="128">
        <v>1214.4860000000001</v>
      </c>
      <c r="BZ41" s="2"/>
    </row>
    <row r="42" spans="1:78">
      <c r="A42" s="18" t="s">
        <v>49</v>
      </c>
      <c r="B42" s="30" t="s">
        <v>234</v>
      </c>
      <c r="C42" s="31">
        <f t="shared" si="0"/>
        <v>16231.17</v>
      </c>
      <c r="D42" s="30">
        <v>0</v>
      </c>
      <c r="E42" s="30">
        <v>0</v>
      </c>
      <c r="F42" s="30">
        <v>0</v>
      </c>
      <c r="G42" s="30">
        <v>0</v>
      </c>
      <c r="H42" s="30">
        <v>235.547</v>
      </c>
      <c r="I42" s="30">
        <v>0</v>
      </c>
      <c r="J42" s="30">
        <v>0</v>
      </c>
      <c r="K42" s="30">
        <f t="shared" si="1"/>
        <v>15995.623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15094.338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15094.338</v>
      </c>
      <c r="BN42" s="35"/>
      <c r="BO42" s="128">
        <v>901.28499999999997</v>
      </c>
      <c r="BZ42" s="2"/>
    </row>
    <row r="43" spans="1:78">
      <c r="A43" s="18" t="s">
        <v>50</v>
      </c>
      <c r="B43" s="30" t="s">
        <v>235</v>
      </c>
      <c r="C43" s="31">
        <f t="shared" si="0"/>
        <v>2452.9190000000003</v>
      </c>
      <c r="D43" s="30">
        <v>0</v>
      </c>
      <c r="E43" s="30">
        <v>0</v>
      </c>
      <c r="F43" s="30">
        <v>0</v>
      </c>
      <c r="G43" s="30">
        <v>0</v>
      </c>
      <c r="H43" s="30">
        <v>83.475999999999999</v>
      </c>
      <c r="I43" s="30">
        <v>0</v>
      </c>
      <c r="J43" s="30">
        <v>0</v>
      </c>
      <c r="K43" s="30">
        <f t="shared" si="1"/>
        <v>2369.4430000000002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1546.136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1546.136</v>
      </c>
      <c r="BN43" s="35"/>
      <c r="BO43" s="128">
        <v>823.30700000000002</v>
      </c>
      <c r="BZ43" s="2"/>
    </row>
    <row r="44" spans="1:78">
      <c r="A44" s="18" t="s">
        <v>51</v>
      </c>
      <c r="B44" s="30" t="s">
        <v>158</v>
      </c>
      <c r="C44" s="31">
        <f t="shared" si="0"/>
        <v>1118.7279999999998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1118.7279999999998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7.6390000000000002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1076.578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34.511000000000003</v>
      </c>
      <c r="BJ44" s="31">
        <v>0</v>
      </c>
      <c r="BK44" s="31">
        <v>0</v>
      </c>
      <c r="BL44" s="31">
        <v>0</v>
      </c>
      <c r="BM44" s="33">
        <f t="shared" si="2"/>
        <v>1118.7279999999998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19405.918999999998</v>
      </c>
      <c r="D45" s="30">
        <v>0</v>
      </c>
      <c r="E45" s="30">
        <v>0</v>
      </c>
      <c r="F45" s="30">
        <v>217.267</v>
      </c>
      <c r="G45" s="30">
        <v>0</v>
      </c>
      <c r="H45" s="30">
        <v>40.927999999999997</v>
      </c>
      <c r="I45" s="30">
        <v>0</v>
      </c>
      <c r="J45" s="30">
        <v>0</v>
      </c>
      <c r="K45" s="30">
        <f t="shared" si="1"/>
        <v>19147.723999999998</v>
      </c>
      <c r="L45" s="32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8.6170000000000009</v>
      </c>
      <c r="S45" s="31">
        <v>3.97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8.1709999999999994</v>
      </c>
      <c r="AA45" s="31">
        <v>0</v>
      </c>
      <c r="AB45" s="31">
        <v>0</v>
      </c>
      <c r="AC45" s="31">
        <v>0</v>
      </c>
      <c r="AD45" s="31">
        <v>0</v>
      </c>
      <c r="AE45" s="31">
        <v>7.649</v>
      </c>
      <c r="AF45" s="31">
        <v>13.148</v>
      </c>
      <c r="AG45" s="31">
        <v>20.439</v>
      </c>
      <c r="AH45" s="31">
        <v>60.606999999999999</v>
      </c>
      <c r="AI45" s="31">
        <v>118.90900000000001</v>
      </c>
      <c r="AJ45" s="31">
        <v>0</v>
      </c>
      <c r="AK45" s="31">
        <v>0</v>
      </c>
      <c r="AL45" s="31">
        <v>356.50799999999998</v>
      </c>
      <c r="AM45" s="31">
        <v>0</v>
      </c>
      <c r="AN45" s="31">
        <v>20.675000000000001</v>
      </c>
      <c r="AO45" s="31">
        <v>214.834</v>
      </c>
      <c r="AP45" s="31">
        <v>0</v>
      </c>
      <c r="AQ45" s="31">
        <v>0</v>
      </c>
      <c r="AR45" s="31">
        <v>17.085000000000001</v>
      </c>
      <c r="AS45" s="31">
        <v>0</v>
      </c>
      <c r="AT45" s="31">
        <v>0</v>
      </c>
      <c r="AU45" s="31">
        <v>0</v>
      </c>
      <c r="AV45" s="31">
        <v>0</v>
      </c>
      <c r="AW45" s="31">
        <v>17878.812999999998</v>
      </c>
      <c r="AX45" s="31">
        <v>15.151999999999999</v>
      </c>
      <c r="AY45" s="31">
        <v>0</v>
      </c>
      <c r="AZ45" s="31">
        <v>0</v>
      </c>
      <c r="BA45" s="31">
        <v>0</v>
      </c>
      <c r="BB45" s="31">
        <v>0</v>
      </c>
      <c r="BC45" s="31">
        <v>195.24700000000001</v>
      </c>
      <c r="BD45" s="31">
        <v>0</v>
      </c>
      <c r="BE45" s="31">
        <v>0</v>
      </c>
      <c r="BF45" s="31">
        <v>207.9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19147.723999999998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9630.3640000000014</v>
      </c>
      <c r="D46" s="30">
        <v>0</v>
      </c>
      <c r="E46" s="30">
        <v>0</v>
      </c>
      <c r="F46" s="30">
        <v>131.83000000000001</v>
      </c>
      <c r="G46" s="30">
        <v>0</v>
      </c>
      <c r="H46" s="30">
        <v>0</v>
      </c>
      <c r="I46" s="30">
        <v>0</v>
      </c>
      <c r="J46" s="30">
        <v>3.1E-2</v>
      </c>
      <c r="K46" s="30">
        <f t="shared" si="1"/>
        <v>9498.5030000000006</v>
      </c>
      <c r="L46" s="32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4.0549999999999997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36.25</v>
      </c>
      <c r="AD46" s="31">
        <v>0</v>
      </c>
      <c r="AE46" s="31">
        <v>0</v>
      </c>
      <c r="AF46" s="31">
        <v>15.016999999999999</v>
      </c>
      <c r="AG46" s="31">
        <v>1.0409999999999999</v>
      </c>
      <c r="AH46" s="31">
        <v>164.83500000000001</v>
      </c>
      <c r="AI46" s="31">
        <v>80.414000000000001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19.620999999999999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3967.84</v>
      </c>
      <c r="AY46" s="31">
        <v>0</v>
      </c>
      <c r="AZ46" s="31">
        <v>0</v>
      </c>
      <c r="BA46" s="31">
        <v>0</v>
      </c>
      <c r="BB46" s="31">
        <v>0</v>
      </c>
      <c r="BC46" s="31">
        <v>451.54399999999998</v>
      </c>
      <c r="BD46" s="31">
        <v>0</v>
      </c>
      <c r="BE46" s="31">
        <v>0</v>
      </c>
      <c r="BF46" s="31">
        <v>2.0790000000000002</v>
      </c>
      <c r="BG46" s="31">
        <v>0</v>
      </c>
      <c r="BH46" s="31">
        <v>0</v>
      </c>
      <c r="BI46" s="31">
        <v>70.015000000000001</v>
      </c>
      <c r="BJ46" s="31">
        <v>0</v>
      </c>
      <c r="BK46" s="31">
        <v>0</v>
      </c>
      <c r="BL46" s="31">
        <v>0</v>
      </c>
      <c r="BM46" s="33">
        <f t="shared" si="2"/>
        <v>4812.7110000000002</v>
      </c>
      <c r="BN46" s="35"/>
      <c r="BO46" s="128">
        <v>4685.7920000000004</v>
      </c>
      <c r="BZ46" s="2"/>
    </row>
    <row r="47" spans="1:78">
      <c r="A47" s="18" t="s">
        <v>54</v>
      </c>
      <c r="B47" s="30" t="s">
        <v>159</v>
      </c>
      <c r="C47" s="31">
        <f t="shared" si="0"/>
        <v>13.899000000000001</v>
      </c>
      <c r="D47" s="30">
        <v>0</v>
      </c>
      <c r="E47" s="30">
        <v>0</v>
      </c>
      <c r="F47" s="30">
        <v>1.224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12.675000000000001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0.05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12.625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12.675000000000001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5345.0220000000008</v>
      </c>
      <c r="D48" s="30">
        <v>0</v>
      </c>
      <c r="E48" s="30">
        <v>0</v>
      </c>
      <c r="F48" s="30">
        <v>221.40299999999999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5123.6190000000006</v>
      </c>
      <c r="L48" s="32">
        <v>0</v>
      </c>
      <c r="M48" s="31">
        <v>0</v>
      </c>
      <c r="N48" s="31">
        <v>6.8360000000000003</v>
      </c>
      <c r="O48" s="31">
        <v>47.886000000000003</v>
      </c>
      <c r="P48" s="31">
        <v>3.2330000000000001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61.07</v>
      </c>
      <c r="AE48" s="31">
        <v>405.14600000000002</v>
      </c>
      <c r="AF48" s="31">
        <v>41.823999999999998</v>
      </c>
      <c r="AG48" s="31">
        <v>1.0249999999999999</v>
      </c>
      <c r="AH48" s="31">
        <v>8.1890000000000001</v>
      </c>
      <c r="AI48" s="31">
        <v>33.457999999999998</v>
      </c>
      <c r="AJ48" s="31">
        <v>1.0780000000000001</v>
      </c>
      <c r="AK48" s="31">
        <v>0</v>
      </c>
      <c r="AL48" s="31">
        <v>0</v>
      </c>
      <c r="AM48" s="31">
        <v>0</v>
      </c>
      <c r="AN48" s="31">
        <v>0</v>
      </c>
      <c r="AO48" s="31">
        <v>23.626999999999999</v>
      </c>
      <c r="AP48" s="31">
        <v>0</v>
      </c>
      <c r="AQ48" s="31">
        <v>0</v>
      </c>
      <c r="AR48" s="31">
        <v>42.247999999999998</v>
      </c>
      <c r="AS48" s="31">
        <v>0</v>
      </c>
      <c r="AT48" s="31">
        <v>0</v>
      </c>
      <c r="AU48" s="31">
        <v>0</v>
      </c>
      <c r="AV48" s="31">
        <v>0</v>
      </c>
      <c r="AW48" s="31">
        <v>9.1310000000000002</v>
      </c>
      <c r="AX48" s="31">
        <v>0</v>
      </c>
      <c r="AY48" s="31">
        <v>0</v>
      </c>
      <c r="AZ48" s="31">
        <v>972.51599999999996</v>
      </c>
      <c r="BA48" s="31">
        <v>0</v>
      </c>
      <c r="BB48" s="31">
        <v>0</v>
      </c>
      <c r="BC48" s="31">
        <v>33.600999999999999</v>
      </c>
      <c r="BD48" s="31">
        <v>2.7360000000000002</v>
      </c>
      <c r="BE48" s="31">
        <v>0</v>
      </c>
      <c r="BF48" s="31">
        <v>28.960999999999999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1722.5650000000001</v>
      </c>
      <c r="BN48" s="35"/>
      <c r="BO48" s="128">
        <v>3401.0540000000001</v>
      </c>
      <c r="BZ48" s="2"/>
    </row>
    <row r="49" spans="1:78">
      <c r="A49" s="18" t="s">
        <v>56</v>
      </c>
      <c r="B49" s="30" t="s">
        <v>161</v>
      </c>
      <c r="C49" s="31">
        <f t="shared" si="0"/>
        <v>6887.1530000000002</v>
      </c>
      <c r="D49" s="30">
        <v>0</v>
      </c>
      <c r="E49" s="30">
        <v>0</v>
      </c>
      <c r="F49" s="30">
        <v>538.39200000000005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6348.7610000000004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6348.7610000000004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6348.7610000000004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2806.7229999999995</v>
      </c>
      <c r="D50" s="30">
        <v>0</v>
      </c>
      <c r="E50" s="30">
        <v>0</v>
      </c>
      <c r="F50" s="30">
        <v>65.344999999999999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2741.3779999999997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45.012999999999998</v>
      </c>
      <c r="AF50" s="31">
        <v>0</v>
      </c>
      <c r="AG50" s="31">
        <v>1.2470000000000001</v>
      </c>
      <c r="AH50" s="31">
        <v>0</v>
      </c>
      <c r="AI50" s="31">
        <v>7.2770000000000001</v>
      </c>
      <c r="AJ50" s="31">
        <v>10.737</v>
      </c>
      <c r="AK50" s="31">
        <v>0</v>
      </c>
      <c r="AL50" s="31">
        <v>0</v>
      </c>
      <c r="AM50" s="31">
        <v>0</v>
      </c>
      <c r="AN50" s="31">
        <v>0</v>
      </c>
      <c r="AO50" s="31">
        <v>24.582000000000001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2646.62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5.9020000000000001</v>
      </c>
      <c r="BJ50" s="31">
        <v>0</v>
      </c>
      <c r="BK50" s="31">
        <v>0</v>
      </c>
      <c r="BL50" s="31">
        <v>0</v>
      </c>
      <c r="BM50" s="33">
        <f t="shared" si="2"/>
        <v>2741.3779999999997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23757.397000000001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23757.397000000001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23757.397000000001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23757.397000000001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712.65599999999995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712.65599999999995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712.65599999999995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712.65599999999995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10813.723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10813.723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10751.341</v>
      </c>
      <c r="BF53" s="31">
        <v>0</v>
      </c>
      <c r="BG53" s="31">
        <v>0</v>
      </c>
      <c r="BH53" s="31">
        <v>0</v>
      </c>
      <c r="BI53" s="31">
        <v>62.381999999999998</v>
      </c>
      <c r="BJ53" s="31">
        <v>0</v>
      </c>
      <c r="BK53" s="31">
        <v>0</v>
      </c>
      <c r="BL53" s="31">
        <v>0</v>
      </c>
      <c r="BM53" s="33">
        <f t="shared" si="2"/>
        <v>10813.723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5732.0519999999997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5732.0519999999997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0.77400000000000002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-182.17099999999999</v>
      </c>
      <c r="BF54" s="31">
        <v>5913.4489999999996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5732.0519999999997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2962.1460000000002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1.248</v>
      </c>
      <c r="K55" s="30">
        <f t="shared" si="1"/>
        <v>2960.8980000000001</v>
      </c>
      <c r="L55" s="32">
        <v>53.914999999999999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8.9390000000000001</v>
      </c>
      <c r="AH55" s="31">
        <v>0</v>
      </c>
      <c r="AI55" s="31">
        <v>2.31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10.093999999999999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53.914999999999999</v>
      </c>
      <c r="BD55" s="31">
        <v>0</v>
      </c>
      <c r="BE55" s="31">
        <v>0</v>
      </c>
      <c r="BF55" s="31">
        <v>0</v>
      </c>
      <c r="BG55" s="31">
        <v>2813.06</v>
      </c>
      <c r="BH55" s="31">
        <v>0</v>
      </c>
      <c r="BI55" s="31">
        <v>5.8460000000000001</v>
      </c>
      <c r="BJ55" s="31">
        <v>0</v>
      </c>
      <c r="BK55" s="31">
        <v>0</v>
      </c>
      <c r="BL55" s="31">
        <v>0</v>
      </c>
      <c r="BM55" s="33">
        <f t="shared" si="2"/>
        <v>2948.0790000000002</v>
      </c>
      <c r="BN55" s="35"/>
      <c r="BO55" s="128">
        <v>12.819000000000001</v>
      </c>
      <c r="BZ55" s="2"/>
    </row>
    <row r="56" spans="1:78">
      <c r="A56" s="18" t="s">
        <v>64</v>
      </c>
      <c r="B56" s="30" t="s">
        <v>162</v>
      </c>
      <c r="C56" s="31">
        <f t="shared" si="0"/>
        <v>495.12700000000001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495.12700000000001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495.12700000000001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495.12700000000001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2186.2339999999999</v>
      </c>
      <c r="D57" s="30">
        <v>0</v>
      </c>
      <c r="E57" s="30">
        <v>0</v>
      </c>
      <c r="F57" s="30">
        <v>117.57</v>
      </c>
      <c r="G57" s="30">
        <v>0</v>
      </c>
      <c r="H57" s="30">
        <v>0</v>
      </c>
      <c r="I57" s="30">
        <v>0</v>
      </c>
      <c r="J57" s="30">
        <v>0</v>
      </c>
      <c r="K57" s="30">
        <f t="shared" si="1"/>
        <v>2068.6639999999998</v>
      </c>
      <c r="L57" s="32">
        <v>0</v>
      </c>
      <c r="M57" s="31">
        <v>0</v>
      </c>
      <c r="N57" s="31">
        <v>5.1980000000000004</v>
      </c>
      <c r="O57" s="31">
        <v>0</v>
      </c>
      <c r="P57" s="31">
        <v>0</v>
      </c>
      <c r="Q57" s="31">
        <v>0</v>
      </c>
      <c r="R57" s="31">
        <v>35.070999999999998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177.34100000000001</v>
      </c>
      <c r="AA57" s="31">
        <v>4.2359999999999998</v>
      </c>
      <c r="AB57" s="31">
        <v>0</v>
      </c>
      <c r="AC57" s="31">
        <v>0</v>
      </c>
      <c r="AD57" s="31">
        <v>0</v>
      </c>
      <c r="AE57" s="31">
        <v>0</v>
      </c>
      <c r="AF57" s="31">
        <v>97.926000000000002</v>
      </c>
      <c r="AG57" s="31">
        <v>49.548000000000002</v>
      </c>
      <c r="AH57" s="31">
        <v>0.83799999999999997</v>
      </c>
      <c r="AI57" s="31">
        <v>22.635999999999999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126.446</v>
      </c>
      <c r="AP57" s="31">
        <v>3.3359999999999999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34.573999999999998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1511.5139999999999</v>
      </c>
      <c r="BJ57" s="31">
        <v>0</v>
      </c>
      <c r="BK57" s="31">
        <v>0</v>
      </c>
      <c r="BL57" s="31">
        <v>0</v>
      </c>
      <c r="BM57" s="33">
        <f t="shared" si="2"/>
        <v>2068.6639999999998</v>
      </c>
      <c r="BN57" s="35"/>
      <c r="BO57" s="128">
        <v>0</v>
      </c>
      <c r="BZ57" s="2"/>
    </row>
    <row r="58" spans="1:78">
      <c r="A58" s="18" t="s">
        <v>66</v>
      </c>
      <c r="B58" s="30" t="s">
        <v>239</v>
      </c>
      <c r="C58" s="31">
        <f t="shared" si="0"/>
        <v>979.53300000000002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979.53300000000002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979.53300000000002</v>
      </c>
      <c r="BK58" s="31">
        <v>0</v>
      </c>
      <c r="BL58" s="31">
        <v>0</v>
      </c>
      <c r="BM58" s="33">
        <f t="shared" si="2"/>
        <v>979.53300000000002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8695.8009999999995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8695.8009999999995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8695.8009999999995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38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450823.55699999997</v>
      </c>
      <c r="D61" s="41">
        <f>SUM(D8:D60)</f>
        <v>0</v>
      </c>
      <c r="E61" s="41">
        <f t="shared" ref="E61:BO61" si="3">SUM(E8:E60)</f>
        <v>0</v>
      </c>
      <c r="F61" s="41">
        <f t="shared" si="3"/>
        <v>12645.577999999998</v>
      </c>
      <c r="G61" s="41">
        <f t="shared" si="3"/>
        <v>0</v>
      </c>
      <c r="H61" s="41">
        <f t="shared" si="3"/>
        <v>1894.2599999999998</v>
      </c>
      <c r="I61" s="41">
        <f t="shared" si="3"/>
        <v>0</v>
      </c>
      <c r="J61" s="41">
        <f t="shared" si="3"/>
        <v>9869.6379999999972</v>
      </c>
      <c r="K61" s="42">
        <f t="shared" si="3"/>
        <v>426414.08100000001</v>
      </c>
      <c r="L61" s="40">
        <f t="shared" si="3"/>
        <v>12978.248000000001</v>
      </c>
      <c r="M61" s="40">
        <f t="shared" si="3"/>
        <v>5618.2089999999998</v>
      </c>
      <c r="N61" s="40">
        <f t="shared" si="3"/>
        <v>746.42000000000007</v>
      </c>
      <c r="O61" s="40">
        <f t="shared" si="3"/>
        <v>11786.694</v>
      </c>
      <c r="P61" s="40">
        <f t="shared" si="3"/>
        <v>4498.8040000000001</v>
      </c>
      <c r="Q61" s="40">
        <f t="shared" si="3"/>
        <v>625.97800000000007</v>
      </c>
      <c r="R61" s="40">
        <f t="shared" si="3"/>
        <v>1196.5869999999998</v>
      </c>
      <c r="S61" s="40">
        <f t="shared" si="3"/>
        <v>786.745</v>
      </c>
      <c r="T61" s="40">
        <f t="shared" si="3"/>
        <v>0</v>
      </c>
      <c r="U61" s="40">
        <f t="shared" si="3"/>
        <v>1235.0840000000001</v>
      </c>
      <c r="V61" s="40">
        <f t="shared" si="3"/>
        <v>397.303</v>
      </c>
      <c r="W61" s="40">
        <f t="shared" si="3"/>
        <v>210.96</v>
      </c>
      <c r="X61" s="40">
        <f t="shared" si="3"/>
        <v>1055.6489999999999</v>
      </c>
      <c r="Y61" s="40">
        <f t="shared" si="3"/>
        <v>1087.6089999999999</v>
      </c>
      <c r="Z61" s="40">
        <f t="shared" si="3"/>
        <v>912.85300000000007</v>
      </c>
      <c r="AA61" s="40">
        <f t="shared" si="3"/>
        <v>1134.1420000000001</v>
      </c>
      <c r="AB61" s="40">
        <f t="shared" si="3"/>
        <v>490.94499999999999</v>
      </c>
      <c r="AC61" s="40">
        <f t="shared" si="3"/>
        <v>8487.7389999999996</v>
      </c>
      <c r="AD61" s="40">
        <f t="shared" si="3"/>
        <v>3613.1000000000004</v>
      </c>
      <c r="AE61" s="40">
        <f t="shared" si="3"/>
        <v>38159.298999999992</v>
      </c>
      <c r="AF61" s="40">
        <f t="shared" si="3"/>
        <v>2346.6699999999996</v>
      </c>
      <c r="AG61" s="40">
        <f t="shared" si="3"/>
        <v>2100.3819999999996</v>
      </c>
      <c r="AH61" s="40">
        <f t="shared" si="3"/>
        <v>7880.9989999999998</v>
      </c>
      <c r="AI61" s="40">
        <f t="shared" si="3"/>
        <v>17274.985999999997</v>
      </c>
      <c r="AJ61" s="40">
        <f t="shared" si="3"/>
        <v>19975.463000000003</v>
      </c>
      <c r="AK61" s="40">
        <f t="shared" si="3"/>
        <v>2004.8979999999999</v>
      </c>
      <c r="AL61" s="40">
        <f t="shared" si="3"/>
        <v>6364.83</v>
      </c>
      <c r="AM61" s="40">
        <f t="shared" si="3"/>
        <v>12869.485000000001</v>
      </c>
      <c r="AN61" s="40">
        <f t="shared" si="3"/>
        <v>297.62100000000004</v>
      </c>
      <c r="AO61" s="40">
        <f t="shared" si="3"/>
        <v>24613.577999999998</v>
      </c>
      <c r="AP61" s="40">
        <f t="shared" si="3"/>
        <v>10632.096000000001</v>
      </c>
      <c r="AQ61" s="40">
        <f t="shared" si="3"/>
        <v>1091.93</v>
      </c>
      <c r="AR61" s="40">
        <f t="shared" si="3"/>
        <v>9792.0129999999972</v>
      </c>
      <c r="AS61" s="40">
        <f t="shared" si="3"/>
        <v>766.89800000000002</v>
      </c>
      <c r="AT61" s="40">
        <f t="shared" si="3"/>
        <v>15094.338</v>
      </c>
      <c r="AU61" s="40">
        <f t="shared" si="3"/>
        <v>1546.136</v>
      </c>
      <c r="AV61" s="40">
        <f t="shared" si="3"/>
        <v>1076.578</v>
      </c>
      <c r="AW61" s="40">
        <f t="shared" si="3"/>
        <v>19851.888999999999</v>
      </c>
      <c r="AX61" s="40">
        <f t="shared" si="3"/>
        <v>3999.8650000000002</v>
      </c>
      <c r="AY61" s="40">
        <f t="shared" si="3"/>
        <v>13.054</v>
      </c>
      <c r="AZ61" s="40">
        <f t="shared" si="3"/>
        <v>981.33899999999994</v>
      </c>
      <c r="BA61" s="40">
        <f t="shared" si="3"/>
        <v>6351.4500000000007</v>
      </c>
      <c r="BB61" s="40">
        <f t="shared" si="3"/>
        <v>2692.72</v>
      </c>
      <c r="BC61" s="40">
        <f t="shared" si="3"/>
        <v>24876.323000000004</v>
      </c>
      <c r="BD61" s="40">
        <f t="shared" si="3"/>
        <v>715.39199999999994</v>
      </c>
      <c r="BE61" s="40">
        <f t="shared" si="3"/>
        <v>10569.803</v>
      </c>
      <c r="BF61" s="40">
        <f t="shared" si="3"/>
        <v>6152.3889999999992</v>
      </c>
      <c r="BG61" s="40">
        <f t="shared" si="3"/>
        <v>3018.0079999999998</v>
      </c>
      <c r="BH61" s="40">
        <f t="shared" si="3"/>
        <v>495.12700000000001</v>
      </c>
      <c r="BI61" s="40">
        <f t="shared" si="3"/>
        <v>1727.2729999999999</v>
      </c>
      <c r="BJ61" s="40">
        <f t="shared" si="3"/>
        <v>979.53300000000002</v>
      </c>
      <c r="BK61" s="40">
        <f t="shared" si="3"/>
        <v>0</v>
      </c>
      <c r="BL61" s="40">
        <f t="shared" si="3"/>
        <v>0</v>
      </c>
      <c r="BM61" s="40">
        <f t="shared" si="3"/>
        <v>313175.43400000007</v>
      </c>
      <c r="BN61" s="43">
        <f t="shared" si="3"/>
        <v>0</v>
      </c>
      <c r="BO61" s="42">
        <f t="shared" si="3"/>
        <v>113238.647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9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18160.782999999999</v>
      </c>
      <c r="D67" s="30"/>
      <c r="E67" s="30"/>
      <c r="F67" s="30"/>
      <c r="G67" s="30"/>
      <c r="H67" s="30"/>
      <c r="I67" s="30"/>
      <c r="J67" s="30"/>
      <c r="K67" s="30"/>
      <c r="L67" s="32">
        <v>3229.4490000000001</v>
      </c>
      <c r="M67" s="31">
        <v>46.847999999999999</v>
      </c>
      <c r="N67" s="31">
        <v>0</v>
      </c>
      <c r="O67" s="31">
        <v>1475.43</v>
      </c>
      <c r="P67" s="31">
        <v>47.616</v>
      </c>
      <c r="Q67" s="31">
        <v>0</v>
      </c>
      <c r="R67" s="31">
        <v>0</v>
      </c>
      <c r="S67" s="31">
        <v>3.101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0.76</v>
      </c>
      <c r="AA67" s="31">
        <v>0.28000000000000003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11.722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914.80799999999999</v>
      </c>
      <c r="AP67" s="31">
        <v>707.70899999999995</v>
      </c>
      <c r="AQ67" s="31">
        <v>6.0000000000000001E-3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1.359</v>
      </c>
      <c r="BC67" s="31">
        <v>49.475999999999999</v>
      </c>
      <c r="BD67" s="31">
        <v>0</v>
      </c>
      <c r="BE67" s="31">
        <v>24.029</v>
      </c>
      <c r="BF67" s="31">
        <v>22.082999999999998</v>
      </c>
      <c r="BG67" s="31">
        <v>0</v>
      </c>
      <c r="BH67" s="31">
        <v>0</v>
      </c>
      <c r="BI67" s="31">
        <v>2.36</v>
      </c>
      <c r="BJ67" s="31">
        <v>0</v>
      </c>
      <c r="BK67" s="31">
        <v>0</v>
      </c>
      <c r="BL67" s="73">
        <v>0</v>
      </c>
      <c r="BM67" s="74">
        <f>SUM(L67:BL67)</f>
        <v>6537.0359999999991</v>
      </c>
      <c r="BN67" s="33"/>
      <c r="BO67" s="30">
        <v>5.15</v>
      </c>
      <c r="BP67" s="75">
        <f>BQ67+BT67+BU67</f>
        <v>6816.2960000000003</v>
      </c>
      <c r="BQ67" s="32">
        <f>SUM(BR67:BS67)</f>
        <v>6816.2960000000003</v>
      </c>
      <c r="BR67" s="76">
        <v>647.43299999999999</v>
      </c>
      <c r="BS67" s="30">
        <v>6168.8630000000003</v>
      </c>
      <c r="BT67" s="77">
        <v>0</v>
      </c>
      <c r="BU67" s="77">
        <v>0</v>
      </c>
      <c r="BV67" s="30">
        <v>4733.2809999999999</v>
      </c>
      <c r="BW67" s="78">
        <v>69.02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7990.9839999999995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452.762</v>
      </c>
      <c r="N68" s="31">
        <v>0</v>
      </c>
      <c r="O68" s="31">
        <v>2400.9189999999999</v>
      </c>
      <c r="P68" s="31">
        <v>0</v>
      </c>
      <c r="Q68" s="31">
        <v>0</v>
      </c>
      <c r="R68" s="31">
        <v>0</v>
      </c>
      <c r="S68" s="31">
        <v>1.988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5.6000000000000001E-2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6.2270000000000003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697.38599999999997</v>
      </c>
      <c r="AP68" s="31">
        <v>283.17700000000002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73.697999999999993</v>
      </c>
      <c r="BD68" s="31">
        <v>0</v>
      </c>
      <c r="BE68" s="31">
        <v>35.96</v>
      </c>
      <c r="BF68" s="31">
        <v>32.895000000000003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3985.0679999999998</v>
      </c>
      <c r="BN68" s="33"/>
      <c r="BO68" s="30">
        <v>1242.22</v>
      </c>
      <c r="BP68" s="75">
        <f t="shared" ref="BP68:BP119" si="6">BQ68+BT68+BU68</f>
        <v>2763.6959999999999</v>
      </c>
      <c r="BQ68" s="32">
        <f t="shared" ref="BQ68:BQ119" si="7">SUM(BR68:BS68)</f>
        <v>2763.6959999999999</v>
      </c>
      <c r="BR68" s="76">
        <v>106.562</v>
      </c>
      <c r="BS68" s="30">
        <v>2657.134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1260.48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1.0999999999999999E-2</v>
      </c>
      <c r="O69" s="31">
        <v>9.5960000000000001</v>
      </c>
      <c r="P69" s="31">
        <v>2.5499999999999998</v>
      </c>
      <c r="Q69" s="31">
        <v>0</v>
      </c>
      <c r="R69" s="31">
        <v>0</v>
      </c>
      <c r="S69" s="31">
        <v>0.33500000000000002</v>
      </c>
      <c r="T69" s="31">
        <v>0</v>
      </c>
      <c r="U69" s="31">
        <v>0</v>
      </c>
      <c r="V69" s="31">
        <v>0</v>
      </c>
      <c r="W69" s="31">
        <v>0</v>
      </c>
      <c r="X69" s="31">
        <v>113.774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684.30600000000004</v>
      </c>
      <c r="AF69" s="31">
        <v>0</v>
      </c>
      <c r="AG69" s="31">
        <v>0</v>
      </c>
      <c r="AH69" s="31">
        <v>2.827</v>
      </c>
      <c r="AI69" s="31">
        <v>2.7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76.003</v>
      </c>
      <c r="AP69" s="31">
        <v>3.11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14.273</v>
      </c>
      <c r="AX69" s="31">
        <v>0</v>
      </c>
      <c r="AY69" s="31">
        <v>0</v>
      </c>
      <c r="AZ69" s="31">
        <v>1.492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910.97700000000009</v>
      </c>
      <c r="BN69" s="33"/>
      <c r="BO69" s="30">
        <v>2.1999999999999999E-2</v>
      </c>
      <c r="BP69" s="75">
        <f t="shared" si="6"/>
        <v>183.54499999999999</v>
      </c>
      <c r="BQ69" s="32">
        <f t="shared" si="7"/>
        <v>183.54499999999999</v>
      </c>
      <c r="BR69" s="76">
        <v>0</v>
      </c>
      <c r="BS69" s="30">
        <v>183.54499999999999</v>
      </c>
      <c r="BT69" s="77">
        <v>0</v>
      </c>
      <c r="BU69" s="77">
        <v>0</v>
      </c>
      <c r="BV69" s="30">
        <v>0</v>
      </c>
      <c r="BW69" s="78">
        <v>165.93600000000001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38423.57</v>
      </c>
      <c r="D70" s="30"/>
      <c r="E70" s="30"/>
      <c r="F70" s="30"/>
      <c r="G70" s="30"/>
      <c r="H70" s="30"/>
      <c r="I70" s="30"/>
      <c r="J70" s="30"/>
      <c r="K70" s="30"/>
      <c r="L70" s="32">
        <v>1027.4159999999999</v>
      </c>
      <c r="M70" s="31">
        <v>403.82499999999999</v>
      </c>
      <c r="N70" s="31">
        <v>0</v>
      </c>
      <c r="O70" s="31">
        <v>1921.799</v>
      </c>
      <c r="P70" s="31">
        <v>250.15799999999999</v>
      </c>
      <c r="Q70" s="31">
        <v>0</v>
      </c>
      <c r="R70" s="31">
        <v>0</v>
      </c>
      <c r="S70" s="31">
        <v>6.7380000000000004</v>
      </c>
      <c r="T70" s="31">
        <v>0</v>
      </c>
      <c r="U70" s="31">
        <v>49.701000000000001</v>
      </c>
      <c r="V70" s="31">
        <v>1.0840000000000001</v>
      </c>
      <c r="W70" s="31">
        <v>0</v>
      </c>
      <c r="X70" s="31">
        <v>0</v>
      </c>
      <c r="Y70" s="31">
        <v>0</v>
      </c>
      <c r="Z70" s="31">
        <v>4.0609999999999999</v>
      </c>
      <c r="AA70" s="31">
        <v>5.7640000000000002</v>
      </c>
      <c r="AB70" s="31">
        <v>0.502</v>
      </c>
      <c r="AC70" s="31">
        <v>0</v>
      </c>
      <c r="AD70" s="31">
        <v>0</v>
      </c>
      <c r="AE70" s="31">
        <v>7.7519999999999998</v>
      </c>
      <c r="AF70" s="31">
        <v>92.846000000000004</v>
      </c>
      <c r="AG70" s="31">
        <v>0</v>
      </c>
      <c r="AH70" s="31">
        <v>0</v>
      </c>
      <c r="AI70" s="31">
        <v>312.55500000000001</v>
      </c>
      <c r="AJ70" s="31">
        <v>0</v>
      </c>
      <c r="AK70" s="31">
        <v>4.6970000000000001</v>
      </c>
      <c r="AL70" s="31">
        <v>0</v>
      </c>
      <c r="AM70" s="31">
        <v>0</v>
      </c>
      <c r="AN70" s="31">
        <v>0</v>
      </c>
      <c r="AO70" s="31">
        <v>2165.0030000000002</v>
      </c>
      <c r="AP70" s="31">
        <v>2372.991</v>
      </c>
      <c r="AQ70" s="31">
        <v>0</v>
      </c>
      <c r="AR70" s="31">
        <v>0</v>
      </c>
      <c r="AS70" s="31">
        <v>0</v>
      </c>
      <c r="AT70" s="31">
        <v>0</v>
      </c>
      <c r="AU70" s="31">
        <v>1.4079999999999999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0.39600000000000002</v>
      </c>
      <c r="BB70" s="31">
        <v>0</v>
      </c>
      <c r="BC70" s="31">
        <v>277.161</v>
      </c>
      <c r="BD70" s="31">
        <v>0</v>
      </c>
      <c r="BE70" s="31">
        <v>49.356000000000002</v>
      </c>
      <c r="BF70" s="31">
        <v>75.536000000000001</v>
      </c>
      <c r="BG70" s="31">
        <v>3.778</v>
      </c>
      <c r="BH70" s="31">
        <v>43.744999999999997</v>
      </c>
      <c r="BI70" s="31">
        <v>30.218</v>
      </c>
      <c r="BJ70" s="31">
        <v>0</v>
      </c>
      <c r="BK70" s="31">
        <v>0</v>
      </c>
      <c r="BL70" s="73">
        <v>0</v>
      </c>
      <c r="BM70" s="74">
        <f t="shared" si="5"/>
        <v>9108.4900000000016</v>
      </c>
      <c r="BN70" s="33"/>
      <c r="BO70" s="30">
        <v>2477.7060000000001</v>
      </c>
      <c r="BP70" s="75">
        <f t="shared" si="6"/>
        <v>26779.638999999999</v>
      </c>
      <c r="BQ70" s="32">
        <f t="shared" si="7"/>
        <v>26779.638999999999</v>
      </c>
      <c r="BR70" s="76">
        <v>231.91</v>
      </c>
      <c r="BS70" s="30">
        <v>26547.728999999999</v>
      </c>
      <c r="BT70" s="77">
        <v>0</v>
      </c>
      <c r="BU70" s="77">
        <v>0</v>
      </c>
      <c r="BV70" s="30">
        <v>0</v>
      </c>
      <c r="BW70" s="78">
        <v>57.734999999999999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11802.427000000001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37.884999999999998</v>
      </c>
      <c r="N71" s="31">
        <v>0</v>
      </c>
      <c r="O71" s="31">
        <v>40.643999999999998</v>
      </c>
      <c r="P71" s="31">
        <v>152.87200000000001</v>
      </c>
      <c r="Q71" s="31">
        <v>0</v>
      </c>
      <c r="R71" s="31">
        <v>0</v>
      </c>
      <c r="S71" s="31">
        <v>0.59799999999999998</v>
      </c>
      <c r="T71" s="31">
        <v>0</v>
      </c>
      <c r="U71" s="31">
        <v>0</v>
      </c>
      <c r="V71" s="31">
        <v>6.25</v>
      </c>
      <c r="W71" s="31">
        <v>0.10199999999999999</v>
      </c>
      <c r="X71" s="31">
        <v>0</v>
      </c>
      <c r="Y71" s="31">
        <v>2.5000000000000001E-2</v>
      </c>
      <c r="Z71" s="31">
        <v>0.98599999999999999</v>
      </c>
      <c r="AA71" s="31">
        <v>0.16500000000000001</v>
      </c>
      <c r="AB71" s="31">
        <v>2.577</v>
      </c>
      <c r="AC71" s="31">
        <v>0</v>
      </c>
      <c r="AD71" s="31">
        <v>0</v>
      </c>
      <c r="AE71" s="31">
        <v>3.6640000000000001</v>
      </c>
      <c r="AF71" s="31">
        <v>0</v>
      </c>
      <c r="AG71" s="31">
        <v>0</v>
      </c>
      <c r="AH71" s="31">
        <v>0</v>
      </c>
      <c r="AI71" s="31">
        <v>31.259</v>
      </c>
      <c r="AJ71" s="31">
        <v>0</v>
      </c>
      <c r="AK71" s="31">
        <v>0</v>
      </c>
      <c r="AL71" s="31">
        <v>10.404</v>
      </c>
      <c r="AM71" s="31">
        <v>0</v>
      </c>
      <c r="AN71" s="31">
        <v>0</v>
      </c>
      <c r="AO71" s="31">
        <v>3086.4760000000001</v>
      </c>
      <c r="AP71" s="31">
        <v>760.37300000000005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0.128</v>
      </c>
      <c r="AW71" s="31">
        <v>0</v>
      </c>
      <c r="AX71" s="31">
        <v>0</v>
      </c>
      <c r="AY71" s="31">
        <v>0</v>
      </c>
      <c r="AZ71" s="31">
        <v>0</v>
      </c>
      <c r="BA71" s="31">
        <v>8.1000000000000003E-2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1004.078</v>
      </c>
      <c r="BH71" s="31">
        <v>0</v>
      </c>
      <c r="BI71" s="31">
        <v>2.9620000000000002</v>
      </c>
      <c r="BJ71" s="31">
        <v>0</v>
      </c>
      <c r="BK71" s="31">
        <v>0</v>
      </c>
      <c r="BL71" s="73">
        <v>0</v>
      </c>
      <c r="BM71" s="74">
        <f t="shared" si="5"/>
        <v>5141.5290000000014</v>
      </c>
      <c r="BN71" s="33"/>
      <c r="BO71" s="30">
        <v>57.743000000000002</v>
      </c>
      <c r="BP71" s="75">
        <f t="shared" si="6"/>
        <v>6468.3280000000004</v>
      </c>
      <c r="BQ71" s="32">
        <f t="shared" si="7"/>
        <v>6468.3280000000004</v>
      </c>
      <c r="BR71" s="76">
        <v>441.86200000000002</v>
      </c>
      <c r="BS71" s="30">
        <v>6026.4660000000003</v>
      </c>
      <c r="BT71" s="77">
        <v>0</v>
      </c>
      <c r="BU71" s="77">
        <v>0</v>
      </c>
      <c r="BV71" s="30">
        <v>0</v>
      </c>
      <c r="BW71" s="78">
        <v>134.827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1718.7059999999999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246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48.485999999999997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294.48599999999999</v>
      </c>
      <c r="BN72" s="33"/>
      <c r="BO72" s="30">
        <v>0</v>
      </c>
      <c r="BP72" s="75">
        <f t="shared" si="6"/>
        <v>1365.826</v>
      </c>
      <c r="BQ72" s="32">
        <f t="shared" si="7"/>
        <v>1365.826</v>
      </c>
      <c r="BR72" s="76">
        <v>0</v>
      </c>
      <c r="BS72" s="30">
        <v>1365.826</v>
      </c>
      <c r="BT72" s="77">
        <v>0</v>
      </c>
      <c r="BU72" s="77">
        <v>0</v>
      </c>
      <c r="BV72" s="30">
        <v>0</v>
      </c>
      <c r="BW72" s="78">
        <v>58.393999999999998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4844.84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12.984</v>
      </c>
      <c r="P73" s="31">
        <v>8.4550000000000001</v>
      </c>
      <c r="Q73" s="31">
        <v>0</v>
      </c>
      <c r="R73" s="31">
        <v>596.61</v>
      </c>
      <c r="S73" s="31">
        <v>30.49</v>
      </c>
      <c r="T73" s="31">
        <v>0</v>
      </c>
      <c r="U73" s="31">
        <v>4.09</v>
      </c>
      <c r="V73" s="31">
        <v>0.35499999999999998</v>
      </c>
      <c r="W73" s="31">
        <v>0</v>
      </c>
      <c r="X73" s="31">
        <v>0</v>
      </c>
      <c r="Y73" s="31">
        <v>17.629000000000001</v>
      </c>
      <c r="Z73" s="31">
        <v>0.42799999999999999</v>
      </c>
      <c r="AA73" s="31">
        <v>181.58099999999999</v>
      </c>
      <c r="AB73" s="31">
        <v>7.6</v>
      </c>
      <c r="AC73" s="31">
        <v>0</v>
      </c>
      <c r="AD73" s="31">
        <v>9.7899999999999991</v>
      </c>
      <c r="AE73" s="31">
        <v>0</v>
      </c>
      <c r="AF73" s="31">
        <v>0.67100000000000004</v>
      </c>
      <c r="AG73" s="31">
        <v>0</v>
      </c>
      <c r="AH73" s="31">
        <v>0</v>
      </c>
      <c r="AI73" s="31">
        <v>8.3179999999999996</v>
      </c>
      <c r="AJ73" s="31">
        <v>0</v>
      </c>
      <c r="AK73" s="31">
        <v>0</v>
      </c>
      <c r="AL73" s="31">
        <v>5.56</v>
      </c>
      <c r="AM73" s="31">
        <v>0.627</v>
      </c>
      <c r="AN73" s="31">
        <v>0</v>
      </c>
      <c r="AO73" s="31">
        <v>32.185000000000002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0.03</v>
      </c>
      <c r="AV73" s="31">
        <v>0</v>
      </c>
      <c r="AW73" s="31">
        <v>0</v>
      </c>
      <c r="AX73" s="31">
        <v>0.39</v>
      </c>
      <c r="AY73" s="31">
        <v>0</v>
      </c>
      <c r="AZ73" s="31">
        <v>1.635</v>
      </c>
      <c r="BA73" s="31">
        <v>0</v>
      </c>
      <c r="BB73" s="31">
        <v>0</v>
      </c>
      <c r="BC73" s="31">
        <v>283.39</v>
      </c>
      <c r="BD73" s="31">
        <v>0.315</v>
      </c>
      <c r="BE73" s="31">
        <v>1.1890000000000001</v>
      </c>
      <c r="BF73" s="31">
        <v>19.372</v>
      </c>
      <c r="BG73" s="31">
        <v>76.605000000000004</v>
      </c>
      <c r="BH73" s="31">
        <v>11.331</v>
      </c>
      <c r="BI73" s="31">
        <v>23.907</v>
      </c>
      <c r="BJ73" s="31">
        <v>0</v>
      </c>
      <c r="BK73" s="31">
        <v>0</v>
      </c>
      <c r="BL73" s="73">
        <v>0</v>
      </c>
      <c r="BM73" s="74">
        <f t="shared" si="5"/>
        <v>1335.537</v>
      </c>
      <c r="BN73" s="33"/>
      <c r="BO73" s="30">
        <v>1083.587</v>
      </c>
      <c r="BP73" s="75">
        <f t="shared" si="6"/>
        <v>2418.752</v>
      </c>
      <c r="BQ73" s="32">
        <f t="shared" si="7"/>
        <v>2418.752</v>
      </c>
      <c r="BR73" s="76">
        <v>0</v>
      </c>
      <c r="BS73" s="30">
        <v>2418.752</v>
      </c>
      <c r="BT73" s="77">
        <v>0</v>
      </c>
      <c r="BU73" s="77">
        <v>0</v>
      </c>
      <c r="BV73" s="30">
        <v>0</v>
      </c>
      <c r="BW73" s="78">
        <v>6.9640000000000004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2606.2379999999994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9.3729999999999993</v>
      </c>
      <c r="Q74" s="31">
        <v>0</v>
      </c>
      <c r="R74" s="31">
        <v>0</v>
      </c>
      <c r="S74" s="31">
        <v>150.68</v>
      </c>
      <c r="T74" s="31">
        <v>0</v>
      </c>
      <c r="U74" s="31">
        <v>0</v>
      </c>
      <c r="V74" s="31">
        <v>0</v>
      </c>
      <c r="W74" s="31">
        <v>0</v>
      </c>
      <c r="X74" s="31">
        <v>2.7989999999999999</v>
      </c>
      <c r="Y74" s="31">
        <v>6.42</v>
      </c>
      <c r="Z74" s="31">
        <v>98.47</v>
      </c>
      <c r="AA74" s="31">
        <v>3.9020000000000001</v>
      </c>
      <c r="AB74" s="31">
        <v>0</v>
      </c>
      <c r="AC74" s="31">
        <v>0</v>
      </c>
      <c r="AD74" s="31">
        <v>0</v>
      </c>
      <c r="AE74" s="31">
        <v>1876.2860000000001</v>
      </c>
      <c r="AF74" s="31">
        <v>0</v>
      </c>
      <c r="AG74" s="31">
        <v>0</v>
      </c>
      <c r="AH74" s="31">
        <v>0</v>
      </c>
      <c r="AI74" s="31">
        <v>43.392000000000003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25.667000000000002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4.7850000000000001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40.536000000000001</v>
      </c>
      <c r="BH74" s="31">
        <v>0</v>
      </c>
      <c r="BI74" s="31">
        <v>0.219</v>
      </c>
      <c r="BJ74" s="31">
        <v>0</v>
      </c>
      <c r="BK74" s="31">
        <v>0</v>
      </c>
      <c r="BL74" s="73">
        <v>0</v>
      </c>
      <c r="BM74" s="74">
        <f t="shared" si="5"/>
        <v>2262.5289999999995</v>
      </c>
      <c r="BN74" s="33"/>
      <c r="BO74" s="30">
        <v>0</v>
      </c>
      <c r="BP74" s="75">
        <f t="shared" si="6"/>
        <v>122.739</v>
      </c>
      <c r="BQ74" s="32">
        <f t="shared" si="7"/>
        <v>122.739</v>
      </c>
      <c r="BR74" s="76">
        <v>0</v>
      </c>
      <c r="BS74" s="30">
        <v>122.739</v>
      </c>
      <c r="BT74" s="77">
        <v>0</v>
      </c>
      <c r="BU74" s="77">
        <v>0</v>
      </c>
      <c r="BV74" s="30">
        <v>0</v>
      </c>
      <c r="BW74" s="78">
        <v>220.97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24527.79</v>
      </c>
      <c r="D75" s="30"/>
      <c r="E75" s="30"/>
      <c r="F75" s="30"/>
      <c r="G75" s="30"/>
      <c r="H75" s="30"/>
      <c r="I75" s="30"/>
      <c r="J75" s="30"/>
      <c r="K75" s="30"/>
      <c r="L75" s="32">
        <v>2.2650000000000001</v>
      </c>
      <c r="M75" s="31">
        <v>618.39200000000005</v>
      </c>
      <c r="N75" s="31">
        <v>11.478999999999999</v>
      </c>
      <c r="O75" s="31">
        <v>49.537999999999997</v>
      </c>
      <c r="P75" s="31">
        <v>29.331</v>
      </c>
      <c r="Q75" s="31">
        <v>6.0000000000000001E-3</v>
      </c>
      <c r="R75" s="31">
        <v>1.675</v>
      </c>
      <c r="S75" s="31">
        <v>8.2050000000000001</v>
      </c>
      <c r="T75" s="31">
        <v>0</v>
      </c>
      <c r="U75" s="31">
        <v>7.4429999999999996</v>
      </c>
      <c r="V75" s="31">
        <v>1.5149999999999999</v>
      </c>
      <c r="W75" s="31">
        <v>2.3740000000000001</v>
      </c>
      <c r="X75" s="31">
        <v>35.405000000000001</v>
      </c>
      <c r="Y75" s="31">
        <v>8.407</v>
      </c>
      <c r="Z75" s="31">
        <v>0.31900000000000001</v>
      </c>
      <c r="AA75" s="31">
        <v>1.347</v>
      </c>
      <c r="AB75" s="31">
        <v>2.7210000000000001</v>
      </c>
      <c r="AC75" s="31">
        <v>4124.7349999999997</v>
      </c>
      <c r="AD75" s="31">
        <v>13.938000000000001</v>
      </c>
      <c r="AE75" s="31">
        <v>337.92500000000001</v>
      </c>
      <c r="AF75" s="31">
        <v>40.93</v>
      </c>
      <c r="AG75" s="31">
        <v>35.124000000000002</v>
      </c>
      <c r="AH75" s="31">
        <v>115.73</v>
      </c>
      <c r="AI75" s="31">
        <v>130.541</v>
      </c>
      <c r="AJ75" s="31">
        <v>3032.6790000000001</v>
      </c>
      <c r="AK75" s="31">
        <v>202.61099999999999</v>
      </c>
      <c r="AL75" s="31">
        <v>1085.8019999999999</v>
      </c>
      <c r="AM75" s="31">
        <v>72.274000000000001</v>
      </c>
      <c r="AN75" s="31">
        <v>2.4830000000000001</v>
      </c>
      <c r="AO75" s="31">
        <v>162.28299999999999</v>
      </c>
      <c r="AP75" s="31">
        <v>24.966999999999999</v>
      </c>
      <c r="AQ75" s="31">
        <v>11.083</v>
      </c>
      <c r="AR75" s="31">
        <v>38.142000000000003</v>
      </c>
      <c r="AS75" s="31">
        <v>1.861</v>
      </c>
      <c r="AT75" s="31">
        <v>23.302</v>
      </c>
      <c r="AU75" s="31">
        <v>3.9990000000000001</v>
      </c>
      <c r="AV75" s="31">
        <v>2.1160000000000001</v>
      </c>
      <c r="AW75" s="31">
        <v>18.879000000000001</v>
      </c>
      <c r="AX75" s="31">
        <v>6.085</v>
      </c>
      <c r="AY75" s="31">
        <v>0.316</v>
      </c>
      <c r="AZ75" s="31">
        <v>44.174999999999997</v>
      </c>
      <c r="BA75" s="31">
        <v>69.796999999999997</v>
      </c>
      <c r="BB75" s="31">
        <v>20.561</v>
      </c>
      <c r="BC75" s="31">
        <v>339.447</v>
      </c>
      <c r="BD75" s="31">
        <v>3.169</v>
      </c>
      <c r="BE75" s="31">
        <v>27.242999999999999</v>
      </c>
      <c r="BF75" s="31">
        <v>30.067</v>
      </c>
      <c r="BG75" s="31">
        <v>7.7329999999999997</v>
      </c>
      <c r="BH75" s="31">
        <v>7.3879999999999999</v>
      </c>
      <c r="BI75" s="31">
        <v>49.88</v>
      </c>
      <c r="BJ75" s="31">
        <v>0</v>
      </c>
      <c r="BK75" s="31">
        <v>0</v>
      </c>
      <c r="BL75" s="73">
        <v>0</v>
      </c>
      <c r="BM75" s="74">
        <f t="shared" si="5"/>
        <v>10867.687</v>
      </c>
      <c r="BN75" s="33"/>
      <c r="BO75" s="30">
        <v>8802.1640000000007</v>
      </c>
      <c r="BP75" s="75">
        <f t="shared" si="6"/>
        <v>4796.424</v>
      </c>
      <c r="BQ75" s="32">
        <f t="shared" si="7"/>
        <v>4796.424</v>
      </c>
      <c r="BR75" s="76">
        <v>0</v>
      </c>
      <c r="BS75" s="30">
        <v>4796.424</v>
      </c>
      <c r="BT75" s="77">
        <v>0</v>
      </c>
      <c r="BU75" s="77">
        <v>0</v>
      </c>
      <c r="BV75" s="30">
        <v>0</v>
      </c>
      <c r="BW75" s="78">
        <v>61.515000000000001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6371.5499999999984</v>
      </c>
      <c r="D76" s="30"/>
      <c r="E76" s="30"/>
      <c r="F76" s="30"/>
      <c r="G76" s="30"/>
      <c r="H76" s="30"/>
      <c r="I76" s="30"/>
      <c r="J76" s="30"/>
      <c r="K76" s="30"/>
      <c r="L76" s="32">
        <v>366.09100000000001</v>
      </c>
      <c r="M76" s="31">
        <v>0</v>
      </c>
      <c r="N76" s="31">
        <v>0.189</v>
      </c>
      <c r="O76" s="31">
        <v>245.36600000000001</v>
      </c>
      <c r="P76" s="31">
        <v>363.72199999999998</v>
      </c>
      <c r="Q76" s="31">
        <v>6.0000000000000001E-3</v>
      </c>
      <c r="R76" s="31">
        <v>5.1429999999999998</v>
      </c>
      <c r="S76" s="31">
        <v>9.5489999999999995</v>
      </c>
      <c r="T76" s="31">
        <v>0</v>
      </c>
      <c r="U76" s="31">
        <v>454.42</v>
      </c>
      <c r="V76" s="31">
        <v>70.694999999999993</v>
      </c>
      <c r="W76" s="31">
        <v>133.63200000000001</v>
      </c>
      <c r="X76" s="31">
        <v>0.47899999999999998</v>
      </c>
      <c r="Y76" s="31">
        <v>2.915</v>
      </c>
      <c r="Z76" s="31">
        <v>4.1829999999999998</v>
      </c>
      <c r="AA76" s="31">
        <v>151.38900000000001</v>
      </c>
      <c r="AB76" s="31">
        <v>33.597000000000001</v>
      </c>
      <c r="AC76" s="31">
        <v>0.64</v>
      </c>
      <c r="AD76" s="31">
        <v>0</v>
      </c>
      <c r="AE76" s="31">
        <v>696.11300000000006</v>
      </c>
      <c r="AF76" s="31">
        <v>58.246000000000002</v>
      </c>
      <c r="AG76" s="31">
        <v>3.7160000000000002</v>
      </c>
      <c r="AH76" s="31">
        <v>0.95899999999999996</v>
      </c>
      <c r="AI76" s="31">
        <v>22.93</v>
      </c>
      <c r="AJ76" s="31">
        <v>0.872</v>
      </c>
      <c r="AK76" s="31">
        <v>2.8490000000000002</v>
      </c>
      <c r="AL76" s="31">
        <v>6.0810000000000004</v>
      </c>
      <c r="AM76" s="31">
        <v>60.037999999999997</v>
      </c>
      <c r="AN76" s="31">
        <v>0.73399999999999999</v>
      </c>
      <c r="AO76" s="31">
        <v>288.64499999999998</v>
      </c>
      <c r="AP76" s="31">
        <v>16.132999999999999</v>
      </c>
      <c r="AQ76" s="31">
        <v>2.8000000000000001E-2</v>
      </c>
      <c r="AR76" s="31">
        <v>0</v>
      </c>
      <c r="AS76" s="31">
        <v>8.5999999999999993E-2</v>
      </c>
      <c r="AT76" s="31">
        <v>0</v>
      </c>
      <c r="AU76" s="31">
        <v>0</v>
      </c>
      <c r="AV76" s="31">
        <v>0.09</v>
      </c>
      <c r="AW76" s="31">
        <v>14.019</v>
      </c>
      <c r="AX76" s="31">
        <v>1.5860000000000001</v>
      </c>
      <c r="AY76" s="31">
        <v>8.5000000000000006E-2</v>
      </c>
      <c r="AZ76" s="31">
        <v>0.47</v>
      </c>
      <c r="BA76" s="31">
        <v>1.2370000000000001</v>
      </c>
      <c r="BB76" s="31">
        <v>399.392</v>
      </c>
      <c r="BC76" s="31">
        <v>75.78</v>
      </c>
      <c r="BD76" s="31">
        <v>6.8250000000000002</v>
      </c>
      <c r="BE76" s="31">
        <v>23.974</v>
      </c>
      <c r="BF76" s="31">
        <v>229.20599999999999</v>
      </c>
      <c r="BG76" s="31">
        <v>66.150999999999996</v>
      </c>
      <c r="BH76" s="31">
        <v>0</v>
      </c>
      <c r="BI76" s="31">
        <v>95.977999999999994</v>
      </c>
      <c r="BJ76" s="31">
        <v>0</v>
      </c>
      <c r="BK76" s="31">
        <v>0</v>
      </c>
      <c r="BL76" s="73">
        <v>0</v>
      </c>
      <c r="BM76" s="74">
        <f t="shared" si="5"/>
        <v>3914.2389999999987</v>
      </c>
      <c r="BN76" s="33"/>
      <c r="BO76" s="30">
        <v>1.704</v>
      </c>
      <c r="BP76" s="75">
        <f t="shared" si="6"/>
        <v>2294.1559999999999</v>
      </c>
      <c r="BQ76" s="32">
        <f t="shared" si="7"/>
        <v>2294.1559999999999</v>
      </c>
      <c r="BR76" s="76">
        <v>0</v>
      </c>
      <c r="BS76" s="30">
        <v>2294.1559999999999</v>
      </c>
      <c r="BT76" s="77">
        <v>0</v>
      </c>
      <c r="BU76" s="77">
        <v>0</v>
      </c>
      <c r="BV76" s="30">
        <v>0</v>
      </c>
      <c r="BW76" s="78">
        <v>161.45099999999999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2367.893</v>
      </c>
      <c r="D77" s="30"/>
      <c r="E77" s="30"/>
      <c r="F77" s="30"/>
      <c r="G77" s="30"/>
      <c r="H77" s="30"/>
      <c r="I77" s="30"/>
      <c r="J77" s="30"/>
      <c r="K77" s="30"/>
      <c r="L77" s="32">
        <v>52.564</v>
      </c>
      <c r="M77" s="31">
        <v>0</v>
      </c>
      <c r="N77" s="31">
        <v>0</v>
      </c>
      <c r="O77" s="31">
        <v>9.2840000000000007</v>
      </c>
      <c r="P77" s="31">
        <v>6.3890000000000002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0.42299999999999999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15.922000000000001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2.218</v>
      </c>
      <c r="AZ77" s="31">
        <v>0</v>
      </c>
      <c r="BA77" s="31">
        <v>0</v>
      </c>
      <c r="BB77" s="31">
        <v>0</v>
      </c>
      <c r="BC77" s="31">
        <v>15.625</v>
      </c>
      <c r="BD77" s="31">
        <v>0</v>
      </c>
      <c r="BE77" s="31">
        <v>0.24199999999999999</v>
      </c>
      <c r="BF77" s="31">
        <v>455.29300000000001</v>
      </c>
      <c r="BG77" s="31">
        <v>0.55400000000000005</v>
      </c>
      <c r="BH77" s="31">
        <v>6.3949999999999996</v>
      </c>
      <c r="BI77" s="31">
        <v>0.23599999999999999</v>
      </c>
      <c r="BJ77" s="31">
        <v>0</v>
      </c>
      <c r="BK77" s="31">
        <v>0</v>
      </c>
      <c r="BL77" s="73">
        <v>0</v>
      </c>
      <c r="BM77" s="74">
        <f t="shared" si="5"/>
        <v>565.14499999999998</v>
      </c>
      <c r="BN77" s="33"/>
      <c r="BO77" s="30">
        <v>6.3540000000000001</v>
      </c>
      <c r="BP77" s="75">
        <f t="shared" si="6"/>
        <v>1789.779</v>
      </c>
      <c r="BQ77" s="32">
        <f t="shared" si="7"/>
        <v>1789.779</v>
      </c>
      <c r="BR77" s="76">
        <v>0</v>
      </c>
      <c r="BS77" s="30">
        <v>1789.779</v>
      </c>
      <c r="BT77" s="77">
        <v>0</v>
      </c>
      <c r="BU77" s="77">
        <v>0</v>
      </c>
      <c r="BV77" s="30">
        <v>0</v>
      </c>
      <c r="BW77" s="78">
        <v>6.6150000000000002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3411.0899999999997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90.632000000000005</v>
      </c>
      <c r="P78" s="31">
        <v>271.24700000000001</v>
      </c>
      <c r="Q78" s="31">
        <v>2E-3</v>
      </c>
      <c r="R78" s="31">
        <v>4.2000000000000003E-2</v>
      </c>
      <c r="S78" s="31">
        <v>29.587</v>
      </c>
      <c r="T78" s="31">
        <v>0</v>
      </c>
      <c r="U78" s="31">
        <v>0</v>
      </c>
      <c r="V78" s="31">
        <v>0</v>
      </c>
      <c r="W78" s="31">
        <v>0</v>
      </c>
      <c r="X78" s="31">
        <v>21.706</v>
      </c>
      <c r="Y78" s="31">
        <v>23.49</v>
      </c>
      <c r="Z78" s="31">
        <v>0.30199999999999999</v>
      </c>
      <c r="AA78" s="31">
        <v>0</v>
      </c>
      <c r="AB78" s="31">
        <v>14.147</v>
      </c>
      <c r="AC78" s="31">
        <v>0</v>
      </c>
      <c r="AD78" s="31">
        <v>768.53700000000003</v>
      </c>
      <c r="AE78" s="31">
        <v>638.59</v>
      </c>
      <c r="AF78" s="31">
        <v>0</v>
      </c>
      <c r="AG78" s="31">
        <v>0</v>
      </c>
      <c r="AH78" s="31">
        <v>0</v>
      </c>
      <c r="AI78" s="31">
        <v>12.054</v>
      </c>
      <c r="AJ78" s="31">
        <v>982.29399999999998</v>
      </c>
      <c r="AK78" s="31">
        <v>0</v>
      </c>
      <c r="AL78" s="31">
        <v>0</v>
      </c>
      <c r="AM78" s="31">
        <v>11.244999999999999</v>
      </c>
      <c r="AN78" s="31">
        <v>0</v>
      </c>
      <c r="AO78" s="31">
        <v>79.453000000000003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0.41699999999999998</v>
      </c>
      <c r="AW78" s="31">
        <v>14.832000000000001</v>
      </c>
      <c r="AX78" s="31">
        <v>0</v>
      </c>
      <c r="AY78" s="31">
        <v>0</v>
      </c>
      <c r="AZ78" s="31">
        <v>0</v>
      </c>
      <c r="BA78" s="31">
        <v>0</v>
      </c>
      <c r="BB78" s="31">
        <v>0.189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0.186</v>
      </c>
      <c r="BJ78" s="31">
        <v>0</v>
      </c>
      <c r="BK78" s="31">
        <v>0</v>
      </c>
      <c r="BL78" s="73">
        <v>0</v>
      </c>
      <c r="BM78" s="74">
        <f t="shared" si="5"/>
        <v>2958.9519999999998</v>
      </c>
      <c r="BN78" s="33"/>
      <c r="BO78" s="30">
        <v>0</v>
      </c>
      <c r="BP78" s="75">
        <f t="shared" si="6"/>
        <v>228.15199999999999</v>
      </c>
      <c r="BQ78" s="32">
        <f t="shared" si="7"/>
        <v>228.15199999999999</v>
      </c>
      <c r="BR78" s="76">
        <v>0</v>
      </c>
      <c r="BS78" s="30">
        <v>228.15199999999999</v>
      </c>
      <c r="BT78" s="77">
        <v>0</v>
      </c>
      <c r="BU78" s="77">
        <v>0</v>
      </c>
      <c r="BV78" s="30">
        <v>203.976</v>
      </c>
      <c r="BW78" s="78">
        <v>20.010000000000002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7931.0259999999998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5.4710000000000001</v>
      </c>
      <c r="P79" s="31">
        <v>236.33500000000001</v>
      </c>
      <c r="Q79" s="31">
        <v>1E-3</v>
      </c>
      <c r="R79" s="31">
        <v>9.4E-2</v>
      </c>
      <c r="S79" s="31">
        <v>25.058</v>
      </c>
      <c r="T79" s="31">
        <v>0</v>
      </c>
      <c r="U79" s="31">
        <v>0</v>
      </c>
      <c r="V79" s="31">
        <v>0</v>
      </c>
      <c r="W79" s="31">
        <v>0</v>
      </c>
      <c r="X79" s="31">
        <v>344.88099999999997</v>
      </c>
      <c r="Y79" s="31">
        <v>128.642</v>
      </c>
      <c r="Z79" s="31">
        <v>0.83099999999999996</v>
      </c>
      <c r="AA79" s="31">
        <v>0.45200000000000001</v>
      </c>
      <c r="AB79" s="31">
        <v>0</v>
      </c>
      <c r="AC79" s="31">
        <v>0</v>
      </c>
      <c r="AD79" s="31">
        <v>0</v>
      </c>
      <c r="AE79" s="31">
        <v>5062.7439999999997</v>
      </c>
      <c r="AF79" s="31">
        <v>0.311</v>
      </c>
      <c r="AG79" s="31">
        <v>0</v>
      </c>
      <c r="AH79" s="31">
        <v>10.428000000000001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739.53800000000001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127.40900000000001</v>
      </c>
      <c r="AX79" s="31">
        <v>0</v>
      </c>
      <c r="AY79" s="31">
        <v>0</v>
      </c>
      <c r="AZ79" s="31">
        <v>8.8559999999999999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0.59499999999999997</v>
      </c>
      <c r="BJ79" s="31">
        <v>0</v>
      </c>
      <c r="BK79" s="31">
        <v>0</v>
      </c>
      <c r="BL79" s="73">
        <v>0</v>
      </c>
      <c r="BM79" s="74">
        <f t="shared" si="5"/>
        <v>6691.6459999999997</v>
      </c>
      <c r="BN79" s="33"/>
      <c r="BO79" s="30">
        <v>0</v>
      </c>
      <c r="BP79" s="75">
        <f t="shared" si="6"/>
        <v>257.56400000000002</v>
      </c>
      <c r="BQ79" s="32">
        <f t="shared" si="7"/>
        <v>257.56400000000002</v>
      </c>
      <c r="BR79" s="76">
        <v>0</v>
      </c>
      <c r="BS79" s="30">
        <v>257.56400000000002</v>
      </c>
      <c r="BT79" s="77">
        <v>0</v>
      </c>
      <c r="BU79" s="77">
        <v>0</v>
      </c>
      <c r="BV79" s="30">
        <v>0</v>
      </c>
      <c r="BW79" s="78">
        <v>981.81600000000003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8978.0130000000008</v>
      </c>
      <c r="D80" s="30"/>
      <c r="E80" s="30"/>
      <c r="F80" s="30"/>
      <c r="G80" s="30"/>
      <c r="H80" s="30"/>
      <c r="I80" s="30"/>
      <c r="J80" s="30"/>
      <c r="K80" s="30"/>
      <c r="L80" s="32">
        <v>6.6000000000000003E-2</v>
      </c>
      <c r="M80" s="31">
        <v>0</v>
      </c>
      <c r="N80" s="31">
        <v>0.219</v>
      </c>
      <c r="O80" s="31">
        <v>451.19</v>
      </c>
      <c r="P80" s="31">
        <v>61.59</v>
      </c>
      <c r="Q80" s="31">
        <v>2E-3</v>
      </c>
      <c r="R80" s="31">
        <v>5.2069999999999999</v>
      </c>
      <c r="S80" s="31">
        <v>42.912999999999997</v>
      </c>
      <c r="T80" s="31">
        <v>0</v>
      </c>
      <c r="U80" s="31">
        <v>38.847999999999999</v>
      </c>
      <c r="V80" s="31">
        <v>9.1660000000000004</v>
      </c>
      <c r="W80" s="31">
        <v>0.621</v>
      </c>
      <c r="X80" s="31">
        <v>1.3009999999999999</v>
      </c>
      <c r="Y80" s="31">
        <v>466.47800000000001</v>
      </c>
      <c r="Z80" s="31">
        <v>2.5569999999999999</v>
      </c>
      <c r="AA80" s="31">
        <v>9.3480000000000008</v>
      </c>
      <c r="AB80" s="31">
        <v>96.31</v>
      </c>
      <c r="AC80" s="31">
        <v>1.885</v>
      </c>
      <c r="AD80" s="31">
        <v>0.03</v>
      </c>
      <c r="AE80" s="31">
        <v>1569.163</v>
      </c>
      <c r="AF80" s="31">
        <v>17.068000000000001</v>
      </c>
      <c r="AG80" s="31">
        <v>12.112</v>
      </c>
      <c r="AH80" s="31">
        <v>53.113</v>
      </c>
      <c r="AI80" s="31">
        <v>23.824999999999999</v>
      </c>
      <c r="AJ80" s="31">
        <v>48.762999999999998</v>
      </c>
      <c r="AK80" s="31">
        <v>1.26</v>
      </c>
      <c r="AL80" s="31">
        <v>66.155000000000001</v>
      </c>
      <c r="AM80" s="31">
        <v>10.276999999999999</v>
      </c>
      <c r="AN80" s="31">
        <v>1E-3</v>
      </c>
      <c r="AO80" s="31">
        <v>419.42500000000001</v>
      </c>
      <c r="AP80" s="31">
        <v>36.468000000000004</v>
      </c>
      <c r="AQ80" s="31">
        <v>4.1440000000000001</v>
      </c>
      <c r="AR80" s="31">
        <v>2.657</v>
      </c>
      <c r="AS80" s="31">
        <v>0.81200000000000006</v>
      </c>
      <c r="AT80" s="31">
        <v>0</v>
      </c>
      <c r="AU80" s="31">
        <v>0</v>
      </c>
      <c r="AV80" s="31">
        <v>1.161</v>
      </c>
      <c r="AW80" s="31">
        <v>39.326000000000001</v>
      </c>
      <c r="AX80" s="31">
        <v>59.223999999999997</v>
      </c>
      <c r="AY80" s="31">
        <v>0.14699999999999999</v>
      </c>
      <c r="AZ80" s="31">
        <v>0.622</v>
      </c>
      <c r="BA80" s="31">
        <v>3.38</v>
      </c>
      <c r="BB80" s="31">
        <v>2.0819999999999999</v>
      </c>
      <c r="BC80" s="31">
        <v>40.643000000000001</v>
      </c>
      <c r="BD80" s="31">
        <v>7.0000000000000007E-2</v>
      </c>
      <c r="BE80" s="31">
        <v>12.428000000000001</v>
      </c>
      <c r="BF80" s="31">
        <v>21.033999999999999</v>
      </c>
      <c r="BG80" s="31">
        <v>1.4119999999999999</v>
      </c>
      <c r="BH80" s="31">
        <v>0</v>
      </c>
      <c r="BI80" s="31">
        <v>16.065999999999999</v>
      </c>
      <c r="BJ80" s="31">
        <v>0</v>
      </c>
      <c r="BK80" s="31">
        <v>0</v>
      </c>
      <c r="BL80" s="73">
        <v>0</v>
      </c>
      <c r="BM80" s="74">
        <f t="shared" si="5"/>
        <v>3650.5690000000004</v>
      </c>
      <c r="BN80" s="33"/>
      <c r="BO80" s="30">
        <v>0</v>
      </c>
      <c r="BP80" s="75">
        <f t="shared" si="6"/>
        <v>191.065</v>
      </c>
      <c r="BQ80" s="32">
        <f t="shared" si="7"/>
        <v>191.065</v>
      </c>
      <c r="BR80" s="76">
        <v>0</v>
      </c>
      <c r="BS80" s="30">
        <v>191.065</v>
      </c>
      <c r="BT80" s="77">
        <v>0</v>
      </c>
      <c r="BU80" s="77">
        <v>0</v>
      </c>
      <c r="BV80" s="30">
        <v>4958.79</v>
      </c>
      <c r="BW80" s="78">
        <v>177.589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2681.2630000000004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242.40899999999999</v>
      </c>
      <c r="Q81" s="31">
        <v>0</v>
      </c>
      <c r="R81" s="31">
        <v>3.6110000000000002</v>
      </c>
      <c r="S81" s="31">
        <v>124.78400000000001</v>
      </c>
      <c r="T81" s="31">
        <v>0</v>
      </c>
      <c r="U81" s="31">
        <v>0.64100000000000001</v>
      </c>
      <c r="V81" s="31">
        <v>0</v>
      </c>
      <c r="W81" s="31">
        <v>0</v>
      </c>
      <c r="X81" s="31">
        <v>0.39400000000000002</v>
      </c>
      <c r="Y81" s="31">
        <v>0</v>
      </c>
      <c r="Z81" s="31">
        <v>410.46300000000002</v>
      </c>
      <c r="AA81" s="31">
        <v>22.26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90.075000000000003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14.273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17.312999999999999</v>
      </c>
      <c r="BJ81" s="31">
        <v>0</v>
      </c>
      <c r="BK81" s="31">
        <v>0</v>
      </c>
      <c r="BL81" s="73">
        <v>0</v>
      </c>
      <c r="BM81" s="74">
        <f t="shared" si="5"/>
        <v>926.22300000000007</v>
      </c>
      <c r="BN81" s="33"/>
      <c r="BO81" s="30">
        <v>0</v>
      </c>
      <c r="BP81" s="75">
        <f t="shared" si="6"/>
        <v>1250.22</v>
      </c>
      <c r="BQ81" s="32">
        <f t="shared" si="7"/>
        <v>1250.22</v>
      </c>
      <c r="BR81" s="76">
        <v>0</v>
      </c>
      <c r="BS81" s="30">
        <v>1250.22</v>
      </c>
      <c r="BT81" s="77">
        <v>0</v>
      </c>
      <c r="BU81" s="77">
        <v>0</v>
      </c>
      <c r="BV81" s="30">
        <v>498.04599999999999</v>
      </c>
      <c r="BW81" s="78">
        <v>6.774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32541.526000000002</v>
      </c>
      <c r="D82" s="30"/>
      <c r="E82" s="30"/>
      <c r="F82" s="30"/>
      <c r="G82" s="30"/>
      <c r="H82" s="30"/>
      <c r="I82" s="30"/>
      <c r="J82" s="30"/>
      <c r="K82" s="30"/>
      <c r="L82" s="32">
        <v>0.44700000000000001</v>
      </c>
      <c r="M82" s="31">
        <v>2.9860000000000002</v>
      </c>
      <c r="N82" s="31">
        <v>1.145</v>
      </c>
      <c r="O82" s="31">
        <v>101.398</v>
      </c>
      <c r="P82" s="31">
        <v>273.55900000000003</v>
      </c>
      <c r="Q82" s="31">
        <v>1.4E-2</v>
      </c>
      <c r="R82" s="31">
        <v>3.4769999999999999</v>
      </c>
      <c r="S82" s="31">
        <v>0.82699999999999996</v>
      </c>
      <c r="T82" s="31">
        <v>0</v>
      </c>
      <c r="U82" s="31">
        <v>33.000999999999998</v>
      </c>
      <c r="V82" s="31">
        <v>7.0270000000000001</v>
      </c>
      <c r="W82" s="31">
        <v>0.55200000000000005</v>
      </c>
      <c r="X82" s="31">
        <v>11.018000000000001</v>
      </c>
      <c r="Y82" s="31">
        <v>1.0580000000000001</v>
      </c>
      <c r="Z82" s="31">
        <v>0.7</v>
      </c>
      <c r="AA82" s="31">
        <v>104.48099999999999</v>
      </c>
      <c r="AB82" s="31">
        <v>5.7510000000000003</v>
      </c>
      <c r="AC82" s="31">
        <v>471.44400000000002</v>
      </c>
      <c r="AD82" s="31">
        <v>193.55600000000001</v>
      </c>
      <c r="AE82" s="31">
        <v>282.18700000000001</v>
      </c>
      <c r="AF82" s="31">
        <v>46.822000000000003</v>
      </c>
      <c r="AG82" s="31">
        <v>23.308</v>
      </c>
      <c r="AH82" s="31">
        <v>212.274</v>
      </c>
      <c r="AI82" s="31">
        <v>117.131</v>
      </c>
      <c r="AJ82" s="31">
        <v>2899.3180000000002</v>
      </c>
      <c r="AK82" s="31">
        <v>6.2450000000000001</v>
      </c>
      <c r="AL82" s="31">
        <v>9.33</v>
      </c>
      <c r="AM82" s="31">
        <v>48.646999999999998</v>
      </c>
      <c r="AN82" s="31">
        <v>13.04</v>
      </c>
      <c r="AO82" s="31">
        <v>224.49700000000001</v>
      </c>
      <c r="AP82" s="31">
        <v>27.675000000000001</v>
      </c>
      <c r="AQ82" s="31">
        <v>53.883000000000003</v>
      </c>
      <c r="AR82" s="31">
        <v>408.59</v>
      </c>
      <c r="AS82" s="31">
        <v>356.46100000000001</v>
      </c>
      <c r="AT82" s="31">
        <v>230.11199999999999</v>
      </c>
      <c r="AU82" s="31">
        <v>28.588000000000001</v>
      </c>
      <c r="AV82" s="31">
        <v>16.108000000000001</v>
      </c>
      <c r="AW82" s="31">
        <v>11.371</v>
      </c>
      <c r="AX82" s="31">
        <v>93.828000000000003</v>
      </c>
      <c r="AY82" s="31">
        <v>0.20300000000000001</v>
      </c>
      <c r="AZ82" s="31">
        <v>123.779</v>
      </c>
      <c r="BA82" s="31">
        <v>127.212</v>
      </c>
      <c r="BB82" s="31">
        <v>17.138999999999999</v>
      </c>
      <c r="BC82" s="31">
        <v>330.77199999999999</v>
      </c>
      <c r="BD82" s="31">
        <v>7.7359999999999998</v>
      </c>
      <c r="BE82" s="31">
        <v>87.287000000000006</v>
      </c>
      <c r="BF82" s="31">
        <v>137.93</v>
      </c>
      <c r="BG82" s="31">
        <v>11.084</v>
      </c>
      <c r="BH82" s="31">
        <v>9.5519999999999996</v>
      </c>
      <c r="BI82" s="31">
        <v>36.024000000000001</v>
      </c>
      <c r="BJ82" s="31">
        <v>0</v>
      </c>
      <c r="BK82" s="31">
        <v>0</v>
      </c>
      <c r="BL82" s="73">
        <v>0</v>
      </c>
      <c r="BM82" s="74">
        <f t="shared" si="5"/>
        <v>7210.5740000000023</v>
      </c>
      <c r="BN82" s="33"/>
      <c r="BO82" s="30">
        <v>107.807</v>
      </c>
      <c r="BP82" s="75">
        <f t="shared" si="6"/>
        <v>7112.576</v>
      </c>
      <c r="BQ82" s="32">
        <f t="shared" si="7"/>
        <v>7112.576</v>
      </c>
      <c r="BR82" s="76">
        <v>0</v>
      </c>
      <c r="BS82" s="30">
        <v>7112.576</v>
      </c>
      <c r="BT82" s="77">
        <v>0</v>
      </c>
      <c r="BU82" s="77">
        <v>0</v>
      </c>
      <c r="BV82" s="30">
        <v>17973.428</v>
      </c>
      <c r="BW82" s="78">
        <v>137.14099999999999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1552.0900000000001</v>
      </c>
      <c r="D83" s="30"/>
      <c r="E83" s="30"/>
      <c r="F83" s="30"/>
      <c r="G83" s="30"/>
      <c r="H83" s="30"/>
      <c r="I83" s="30"/>
      <c r="J83" s="30"/>
      <c r="K83" s="30"/>
      <c r="L83" s="32">
        <v>6.4359999999999999</v>
      </c>
      <c r="M83" s="31">
        <v>122.31699999999999</v>
      </c>
      <c r="N83" s="31">
        <v>20.28</v>
      </c>
      <c r="O83" s="31">
        <v>125.18</v>
      </c>
      <c r="P83" s="31">
        <v>3.1040000000000001</v>
      </c>
      <c r="Q83" s="31">
        <v>2.5000000000000001E-2</v>
      </c>
      <c r="R83" s="31">
        <v>2.1749999999999998</v>
      </c>
      <c r="S83" s="31">
        <v>1.9379999999999999</v>
      </c>
      <c r="T83" s="31">
        <v>0</v>
      </c>
      <c r="U83" s="31">
        <v>4.8780000000000001</v>
      </c>
      <c r="V83" s="31">
        <v>8.1969999999999992</v>
      </c>
      <c r="W83" s="31">
        <v>1.49</v>
      </c>
      <c r="X83" s="31">
        <v>44.082000000000001</v>
      </c>
      <c r="Y83" s="31">
        <v>8.0579999999999998</v>
      </c>
      <c r="Z83" s="31">
        <v>0.54400000000000004</v>
      </c>
      <c r="AA83" s="31">
        <v>0</v>
      </c>
      <c r="AB83" s="31">
        <v>0.98299999999999998</v>
      </c>
      <c r="AC83" s="31">
        <v>42.040999999999997</v>
      </c>
      <c r="AD83" s="31">
        <v>23.419</v>
      </c>
      <c r="AE83" s="31">
        <v>19.809999999999999</v>
      </c>
      <c r="AF83" s="31">
        <v>13.646000000000001</v>
      </c>
      <c r="AG83" s="31">
        <v>12.465999999999999</v>
      </c>
      <c r="AH83" s="31">
        <v>13.458</v>
      </c>
      <c r="AI83" s="31">
        <v>16.734999999999999</v>
      </c>
      <c r="AJ83" s="31">
        <v>0</v>
      </c>
      <c r="AK83" s="31">
        <v>241.86699999999999</v>
      </c>
      <c r="AL83" s="31">
        <v>299.77699999999999</v>
      </c>
      <c r="AM83" s="31">
        <v>25.905000000000001</v>
      </c>
      <c r="AN83" s="31">
        <v>0.751</v>
      </c>
      <c r="AO83" s="31">
        <v>21.695</v>
      </c>
      <c r="AP83" s="31">
        <v>10.337999999999999</v>
      </c>
      <c r="AQ83" s="31">
        <v>3.6789999999999998</v>
      </c>
      <c r="AR83" s="31">
        <v>66.135999999999996</v>
      </c>
      <c r="AS83" s="31">
        <v>5.68</v>
      </c>
      <c r="AT83" s="31">
        <v>0</v>
      </c>
      <c r="AU83" s="31">
        <v>9.6419999999999995</v>
      </c>
      <c r="AV83" s="31">
        <v>4.9390000000000001</v>
      </c>
      <c r="AW83" s="31">
        <v>18.77</v>
      </c>
      <c r="AX83" s="31">
        <v>2.0510000000000002</v>
      </c>
      <c r="AY83" s="31">
        <v>0</v>
      </c>
      <c r="AZ83" s="31">
        <v>40.573999999999998</v>
      </c>
      <c r="BA83" s="31">
        <v>15.394</v>
      </c>
      <c r="BB83" s="31">
        <v>2.0350000000000001</v>
      </c>
      <c r="BC83" s="31">
        <v>75.016000000000005</v>
      </c>
      <c r="BD83" s="31">
        <v>2.4460000000000002</v>
      </c>
      <c r="BE83" s="31">
        <v>15.004</v>
      </c>
      <c r="BF83" s="31">
        <v>18.324000000000002</v>
      </c>
      <c r="BG83" s="31">
        <v>7.6219999999999999</v>
      </c>
      <c r="BH83" s="31">
        <v>0</v>
      </c>
      <c r="BI83" s="31">
        <v>13.592000000000001</v>
      </c>
      <c r="BJ83" s="31">
        <v>0</v>
      </c>
      <c r="BK83" s="31">
        <v>0</v>
      </c>
      <c r="BL83" s="73">
        <v>0</v>
      </c>
      <c r="BM83" s="74">
        <f t="shared" si="5"/>
        <v>1392.4990000000003</v>
      </c>
      <c r="BN83" s="33"/>
      <c r="BO83" s="30">
        <v>159.59100000000001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9221.2749999999978</v>
      </c>
      <c r="D84" s="30"/>
      <c r="E84" s="30"/>
      <c r="F84" s="30"/>
      <c r="G84" s="30"/>
      <c r="H84" s="30"/>
      <c r="I84" s="30"/>
      <c r="J84" s="30"/>
      <c r="K84" s="30"/>
      <c r="L84" s="32">
        <v>4.2779999999999996</v>
      </c>
      <c r="M84" s="31">
        <v>202.405</v>
      </c>
      <c r="N84" s="31">
        <v>46.262</v>
      </c>
      <c r="O84" s="31">
        <v>133.08500000000001</v>
      </c>
      <c r="P84" s="31">
        <v>39.21</v>
      </c>
      <c r="Q84" s="31">
        <v>2.8000000000000001E-2</v>
      </c>
      <c r="R84" s="31">
        <v>11.558</v>
      </c>
      <c r="S84" s="31">
        <v>9.5020000000000007</v>
      </c>
      <c r="T84" s="31">
        <v>0</v>
      </c>
      <c r="U84" s="31">
        <v>13.318</v>
      </c>
      <c r="V84" s="31">
        <v>13.808999999999999</v>
      </c>
      <c r="W84" s="31">
        <v>5.5490000000000004</v>
      </c>
      <c r="X84" s="31">
        <v>4.9279999999999999</v>
      </c>
      <c r="Y84" s="31">
        <v>3.5459999999999998</v>
      </c>
      <c r="Z84" s="31">
        <v>1.8740000000000001</v>
      </c>
      <c r="AA84" s="31">
        <v>4.6929999999999996</v>
      </c>
      <c r="AB84" s="31">
        <v>21.149000000000001</v>
      </c>
      <c r="AC84" s="31">
        <v>606.29100000000005</v>
      </c>
      <c r="AD84" s="31">
        <v>37.472999999999999</v>
      </c>
      <c r="AE84" s="31">
        <v>357.94299999999998</v>
      </c>
      <c r="AF84" s="31">
        <v>24.861999999999998</v>
      </c>
      <c r="AG84" s="31">
        <v>41.935000000000002</v>
      </c>
      <c r="AH84" s="31">
        <v>72.097999999999999</v>
      </c>
      <c r="AI84" s="31">
        <v>213.35400000000001</v>
      </c>
      <c r="AJ84" s="31">
        <v>62.012999999999998</v>
      </c>
      <c r="AK84" s="31">
        <v>2.9569999999999999</v>
      </c>
      <c r="AL84" s="31">
        <v>13.372999999999999</v>
      </c>
      <c r="AM84" s="31">
        <v>161.67099999999999</v>
      </c>
      <c r="AN84" s="31">
        <v>4.8310000000000004</v>
      </c>
      <c r="AO84" s="31">
        <v>848.06899999999996</v>
      </c>
      <c r="AP84" s="31">
        <v>125.17400000000001</v>
      </c>
      <c r="AQ84" s="31">
        <v>26.327000000000002</v>
      </c>
      <c r="AR84" s="31">
        <v>261.95100000000002</v>
      </c>
      <c r="AS84" s="31">
        <v>2.0750000000000002</v>
      </c>
      <c r="AT84" s="31">
        <v>193.46700000000001</v>
      </c>
      <c r="AU84" s="31">
        <v>16.593</v>
      </c>
      <c r="AV84" s="31">
        <v>8.5289999999999999</v>
      </c>
      <c r="AW84" s="31">
        <v>45.008000000000003</v>
      </c>
      <c r="AX84" s="31">
        <v>10.643000000000001</v>
      </c>
      <c r="AY84" s="31">
        <v>0.21099999999999999</v>
      </c>
      <c r="AZ84" s="31">
        <v>2.6040000000000001</v>
      </c>
      <c r="BA84" s="31">
        <v>10.324</v>
      </c>
      <c r="BB84" s="31">
        <v>3.794</v>
      </c>
      <c r="BC84" s="31">
        <v>347.38200000000001</v>
      </c>
      <c r="BD84" s="31">
        <v>17.957999999999998</v>
      </c>
      <c r="BE84" s="31">
        <v>53.045999999999999</v>
      </c>
      <c r="BF84" s="31">
        <v>45.738999999999997</v>
      </c>
      <c r="BG84" s="31">
        <v>5.306</v>
      </c>
      <c r="BH84" s="31">
        <v>6.2409999999999997</v>
      </c>
      <c r="BI84" s="31">
        <v>76.399000000000001</v>
      </c>
      <c r="BJ84" s="31">
        <v>0</v>
      </c>
      <c r="BK84" s="31">
        <v>0</v>
      </c>
      <c r="BL84" s="73">
        <v>0</v>
      </c>
      <c r="BM84" s="74">
        <f t="shared" si="5"/>
        <v>4220.8349999999991</v>
      </c>
      <c r="BN84" s="33"/>
      <c r="BO84" s="30">
        <v>0</v>
      </c>
      <c r="BP84" s="75">
        <f t="shared" si="6"/>
        <v>5000.4399999999996</v>
      </c>
      <c r="BQ84" s="32">
        <f t="shared" si="7"/>
        <v>5000.4399999999996</v>
      </c>
      <c r="BR84" s="76">
        <v>0</v>
      </c>
      <c r="BS84" s="30">
        <v>5000.4399999999996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3612.7360000000008</v>
      </c>
      <c r="D85" s="30"/>
      <c r="E85" s="30"/>
      <c r="F85" s="30"/>
      <c r="G85" s="30"/>
      <c r="H85" s="30"/>
      <c r="I85" s="30"/>
      <c r="J85" s="30"/>
      <c r="K85" s="30"/>
      <c r="L85" s="32">
        <v>243.124</v>
      </c>
      <c r="M85" s="31">
        <v>16.844999999999999</v>
      </c>
      <c r="N85" s="31">
        <v>0.25</v>
      </c>
      <c r="O85" s="31">
        <v>54.418999999999997</v>
      </c>
      <c r="P85" s="31">
        <v>2.58</v>
      </c>
      <c r="Q85" s="31">
        <v>3.0000000000000001E-3</v>
      </c>
      <c r="R85" s="31">
        <v>0.86699999999999999</v>
      </c>
      <c r="S85" s="31">
        <v>2.6970000000000001</v>
      </c>
      <c r="T85" s="31">
        <v>0</v>
      </c>
      <c r="U85" s="31">
        <v>2.8420000000000001</v>
      </c>
      <c r="V85" s="31">
        <v>0.54600000000000004</v>
      </c>
      <c r="W85" s="31">
        <v>0.25700000000000001</v>
      </c>
      <c r="X85" s="31">
        <v>14.862</v>
      </c>
      <c r="Y85" s="31">
        <v>1.3340000000000001</v>
      </c>
      <c r="Z85" s="31">
        <v>0.11700000000000001</v>
      </c>
      <c r="AA85" s="31">
        <v>1.9690000000000001</v>
      </c>
      <c r="AB85" s="31">
        <v>4.6360000000000001</v>
      </c>
      <c r="AC85" s="31">
        <v>16.478999999999999</v>
      </c>
      <c r="AD85" s="31">
        <v>0</v>
      </c>
      <c r="AE85" s="31">
        <v>185.232</v>
      </c>
      <c r="AF85" s="31">
        <v>24.43</v>
      </c>
      <c r="AG85" s="31">
        <v>17.420000000000002</v>
      </c>
      <c r="AH85" s="31">
        <v>33.569000000000003</v>
      </c>
      <c r="AI85" s="31">
        <v>125.941</v>
      </c>
      <c r="AJ85" s="31">
        <v>14.609</v>
      </c>
      <c r="AK85" s="31">
        <v>4.4889999999999999</v>
      </c>
      <c r="AL85" s="31">
        <v>2.7189999999999999</v>
      </c>
      <c r="AM85" s="31">
        <v>71.578999999999994</v>
      </c>
      <c r="AN85" s="31">
        <v>1.9630000000000001</v>
      </c>
      <c r="AO85" s="31">
        <v>617.601</v>
      </c>
      <c r="AP85" s="31">
        <v>54.573</v>
      </c>
      <c r="AQ85" s="31">
        <v>4.0170000000000003</v>
      </c>
      <c r="AR85" s="31">
        <v>8.3819999999999997</v>
      </c>
      <c r="AS85" s="31">
        <v>0.66800000000000004</v>
      </c>
      <c r="AT85" s="31">
        <v>24.06</v>
      </c>
      <c r="AU85" s="31">
        <v>1.9930000000000001</v>
      </c>
      <c r="AV85" s="31">
        <v>0.51500000000000001</v>
      </c>
      <c r="AW85" s="31">
        <v>15.829000000000001</v>
      </c>
      <c r="AX85" s="31">
        <v>4.6890000000000001</v>
      </c>
      <c r="AY85" s="31">
        <v>5.5E-2</v>
      </c>
      <c r="AZ85" s="31">
        <v>1.718</v>
      </c>
      <c r="BA85" s="31">
        <v>7.1369999999999996</v>
      </c>
      <c r="BB85" s="31">
        <v>1.601</v>
      </c>
      <c r="BC85" s="31">
        <v>142.363</v>
      </c>
      <c r="BD85" s="31">
        <v>4.5819999999999999</v>
      </c>
      <c r="BE85" s="31">
        <v>34.055</v>
      </c>
      <c r="BF85" s="31">
        <v>25.318999999999999</v>
      </c>
      <c r="BG85" s="31">
        <v>3.4260000000000002</v>
      </c>
      <c r="BH85" s="31">
        <v>6.0069999999999997</v>
      </c>
      <c r="BI85" s="31">
        <v>70.813000000000002</v>
      </c>
      <c r="BJ85" s="31">
        <v>0</v>
      </c>
      <c r="BK85" s="31">
        <v>0</v>
      </c>
      <c r="BL85" s="73">
        <v>0</v>
      </c>
      <c r="BM85" s="74">
        <f t="shared" si="5"/>
        <v>1875.1810000000005</v>
      </c>
      <c r="BN85" s="33"/>
      <c r="BO85" s="30">
        <v>0</v>
      </c>
      <c r="BP85" s="75">
        <f t="shared" si="6"/>
        <v>1737.5550000000001</v>
      </c>
      <c r="BQ85" s="32">
        <f t="shared" si="7"/>
        <v>1737.5550000000001</v>
      </c>
      <c r="BR85" s="76">
        <v>0</v>
      </c>
      <c r="BS85" s="30">
        <v>1737.5550000000001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39051.548999999999</v>
      </c>
      <c r="D86" s="30"/>
      <c r="E86" s="30"/>
      <c r="F86" s="30"/>
      <c r="G86" s="30"/>
      <c r="H86" s="30"/>
      <c r="I86" s="30"/>
      <c r="J86" s="30"/>
      <c r="K86" s="30"/>
      <c r="L86" s="32">
        <v>0.19</v>
      </c>
      <c r="M86" s="31">
        <v>0</v>
      </c>
      <c r="N86" s="31">
        <v>0</v>
      </c>
      <c r="O86" s="31">
        <v>44.039000000000001</v>
      </c>
      <c r="P86" s="31">
        <v>40.945</v>
      </c>
      <c r="Q86" s="31">
        <v>8.0000000000000002E-3</v>
      </c>
      <c r="R86" s="31">
        <v>1.631</v>
      </c>
      <c r="S86" s="31">
        <v>4.0780000000000003</v>
      </c>
      <c r="T86" s="31">
        <v>0</v>
      </c>
      <c r="U86" s="31">
        <v>5.88</v>
      </c>
      <c r="V86" s="31">
        <v>3.8919999999999999</v>
      </c>
      <c r="W86" s="31">
        <v>0.61899999999999999</v>
      </c>
      <c r="X86" s="31">
        <v>0.95599999999999996</v>
      </c>
      <c r="Y86" s="31">
        <v>9.2460000000000004</v>
      </c>
      <c r="Z86" s="31">
        <v>1.327</v>
      </c>
      <c r="AA86" s="31">
        <v>9.2460000000000004</v>
      </c>
      <c r="AB86" s="31">
        <v>22.507000000000001</v>
      </c>
      <c r="AC86" s="31">
        <v>0</v>
      </c>
      <c r="AD86" s="31">
        <v>7.58</v>
      </c>
      <c r="AE86" s="31">
        <v>10378.346</v>
      </c>
      <c r="AF86" s="31">
        <v>7.766</v>
      </c>
      <c r="AG86" s="31">
        <v>24.568000000000001</v>
      </c>
      <c r="AH86" s="31">
        <v>82.506</v>
      </c>
      <c r="AI86" s="31">
        <v>74.241</v>
      </c>
      <c r="AJ86" s="31">
        <v>1.278</v>
      </c>
      <c r="AK86" s="31">
        <v>0</v>
      </c>
      <c r="AL86" s="31">
        <v>4.625</v>
      </c>
      <c r="AM86" s="31">
        <v>8.0000000000000002E-3</v>
      </c>
      <c r="AN86" s="31">
        <v>3.7290000000000001</v>
      </c>
      <c r="AO86" s="31">
        <v>1101.097</v>
      </c>
      <c r="AP86" s="31">
        <v>43.545999999999999</v>
      </c>
      <c r="AQ86" s="31">
        <v>15.111000000000001</v>
      </c>
      <c r="AR86" s="31">
        <v>99.683999999999997</v>
      </c>
      <c r="AS86" s="31">
        <v>1.339</v>
      </c>
      <c r="AT86" s="31">
        <v>0</v>
      </c>
      <c r="AU86" s="31">
        <v>8.6539999999999999</v>
      </c>
      <c r="AV86" s="31">
        <v>3.621</v>
      </c>
      <c r="AW86" s="31">
        <v>531.27300000000002</v>
      </c>
      <c r="AX86" s="31">
        <v>824.80799999999999</v>
      </c>
      <c r="AY86" s="31">
        <v>1</v>
      </c>
      <c r="AZ86" s="31">
        <v>25.302</v>
      </c>
      <c r="BA86" s="31">
        <v>105.673</v>
      </c>
      <c r="BB86" s="31">
        <v>10.106999999999999</v>
      </c>
      <c r="BC86" s="31">
        <v>66.138999999999996</v>
      </c>
      <c r="BD86" s="31">
        <v>4.4260000000000002</v>
      </c>
      <c r="BE86" s="31">
        <v>26.835000000000001</v>
      </c>
      <c r="BF86" s="31">
        <v>26.341000000000001</v>
      </c>
      <c r="BG86" s="31">
        <v>19.082999999999998</v>
      </c>
      <c r="BH86" s="31">
        <v>39.976999999999997</v>
      </c>
      <c r="BI86" s="31">
        <v>3.827</v>
      </c>
      <c r="BJ86" s="31">
        <v>0</v>
      </c>
      <c r="BK86" s="31">
        <v>0</v>
      </c>
      <c r="BL86" s="73">
        <v>0</v>
      </c>
      <c r="BM86" s="74">
        <f t="shared" si="5"/>
        <v>13687.053999999996</v>
      </c>
      <c r="BN86" s="33"/>
      <c r="BO86" s="30">
        <v>130.58000000000001</v>
      </c>
      <c r="BP86" s="75">
        <f t="shared" si="6"/>
        <v>187.447</v>
      </c>
      <c r="BQ86" s="32">
        <f t="shared" si="7"/>
        <v>187.447</v>
      </c>
      <c r="BR86" s="76">
        <v>0</v>
      </c>
      <c r="BS86" s="30">
        <v>187.447</v>
      </c>
      <c r="BT86" s="77">
        <v>0</v>
      </c>
      <c r="BU86" s="77">
        <v>0</v>
      </c>
      <c r="BV86" s="30">
        <v>28237.227999999999</v>
      </c>
      <c r="BW86" s="78">
        <v>-3190.76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1128.6399999999999</v>
      </c>
      <c r="D87" s="30"/>
      <c r="E87" s="30"/>
      <c r="F87" s="30"/>
      <c r="G87" s="30"/>
      <c r="H87" s="30"/>
      <c r="I87" s="30"/>
      <c r="J87" s="30"/>
      <c r="K87" s="30"/>
      <c r="L87" s="32">
        <v>0.08</v>
      </c>
      <c r="M87" s="31">
        <v>0</v>
      </c>
      <c r="N87" s="31">
        <v>3.484</v>
      </c>
      <c r="O87" s="31">
        <v>3.89</v>
      </c>
      <c r="P87" s="31">
        <v>26.702999999999999</v>
      </c>
      <c r="Q87" s="31">
        <v>8.0000000000000002E-3</v>
      </c>
      <c r="R87" s="31">
        <v>2.0640000000000001</v>
      </c>
      <c r="S87" s="31">
        <v>0.16400000000000001</v>
      </c>
      <c r="T87" s="31">
        <v>0</v>
      </c>
      <c r="U87" s="31">
        <v>3.9140000000000001</v>
      </c>
      <c r="V87" s="31">
        <v>1.0569999999999999</v>
      </c>
      <c r="W87" s="31">
        <v>0.21299999999999999</v>
      </c>
      <c r="X87" s="31">
        <v>8.4489999999999998</v>
      </c>
      <c r="Y87" s="31">
        <v>5.0250000000000004</v>
      </c>
      <c r="Z87" s="31">
        <v>8.1000000000000003E-2</v>
      </c>
      <c r="AA87" s="31">
        <v>0.78300000000000003</v>
      </c>
      <c r="AB87" s="31">
        <v>2.46</v>
      </c>
      <c r="AC87" s="31">
        <v>8.3800000000000008</v>
      </c>
      <c r="AD87" s="31">
        <v>2.4980000000000002</v>
      </c>
      <c r="AE87" s="31">
        <v>20.312000000000001</v>
      </c>
      <c r="AF87" s="31">
        <v>38.997</v>
      </c>
      <c r="AG87" s="31">
        <v>19.212</v>
      </c>
      <c r="AH87" s="31">
        <v>27.786999999999999</v>
      </c>
      <c r="AI87" s="31">
        <v>33.704999999999998</v>
      </c>
      <c r="AJ87" s="31">
        <v>379.69600000000003</v>
      </c>
      <c r="AK87" s="31">
        <v>0.19700000000000001</v>
      </c>
      <c r="AL87" s="31">
        <v>0</v>
      </c>
      <c r="AM87" s="31">
        <v>9.2799999999999994</v>
      </c>
      <c r="AN87" s="31">
        <v>0.34</v>
      </c>
      <c r="AO87" s="31">
        <v>19.841000000000001</v>
      </c>
      <c r="AP87" s="31">
        <v>9.4E-2</v>
      </c>
      <c r="AQ87" s="31">
        <v>2.39</v>
      </c>
      <c r="AR87" s="31">
        <v>32.107999999999997</v>
      </c>
      <c r="AS87" s="31">
        <v>1.6020000000000001</v>
      </c>
      <c r="AT87" s="31">
        <v>9.7070000000000007</v>
      </c>
      <c r="AU87" s="31">
        <v>4.9950000000000001</v>
      </c>
      <c r="AV87" s="31">
        <v>2.7109999999999999</v>
      </c>
      <c r="AW87" s="31">
        <v>7.157</v>
      </c>
      <c r="AX87" s="31">
        <v>2.68</v>
      </c>
      <c r="AY87" s="31">
        <v>0</v>
      </c>
      <c r="AZ87" s="31">
        <v>13.81</v>
      </c>
      <c r="BA87" s="31">
        <v>21.207000000000001</v>
      </c>
      <c r="BB87" s="31">
        <v>15.811</v>
      </c>
      <c r="BC87" s="31">
        <v>31.91</v>
      </c>
      <c r="BD87" s="31">
        <v>3.1280000000000001</v>
      </c>
      <c r="BE87" s="31">
        <v>6.452</v>
      </c>
      <c r="BF87" s="31">
        <v>5.1669999999999998</v>
      </c>
      <c r="BG87" s="31">
        <v>1.5489999999999999</v>
      </c>
      <c r="BH87" s="31">
        <v>0</v>
      </c>
      <c r="BI87" s="31">
        <v>0.23400000000000001</v>
      </c>
      <c r="BJ87" s="31">
        <v>0</v>
      </c>
      <c r="BK87" s="31">
        <v>0</v>
      </c>
      <c r="BL87" s="73">
        <v>0</v>
      </c>
      <c r="BM87" s="74">
        <f t="shared" si="5"/>
        <v>781.33199999999999</v>
      </c>
      <c r="BN87" s="33"/>
      <c r="BO87" s="30">
        <v>0</v>
      </c>
      <c r="BP87" s="75">
        <f t="shared" si="6"/>
        <v>347.30799999999999</v>
      </c>
      <c r="BQ87" s="32">
        <f t="shared" si="7"/>
        <v>347.30799999999999</v>
      </c>
      <c r="BR87" s="76">
        <v>0</v>
      </c>
      <c r="BS87" s="30">
        <v>347.30799999999999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19546.154999999999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139.56399999999999</v>
      </c>
      <c r="N91" s="31">
        <v>142.87899999999999</v>
      </c>
      <c r="O91" s="31">
        <v>122.178</v>
      </c>
      <c r="P91" s="31">
        <v>314.59300000000002</v>
      </c>
      <c r="Q91" s="31">
        <v>5.3999999999999999E-2</v>
      </c>
      <c r="R91" s="31">
        <v>11.228999999999999</v>
      </c>
      <c r="S91" s="31">
        <v>6.5839999999999996</v>
      </c>
      <c r="T91" s="31">
        <v>0</v>
      </c>
      <c r="U91" s="31">
        <v>37.741999999999997</v>
      </c>
      <c r="V91" s="31">
        <v>3.7450000000000001</v>
      </c>
      <c r="W91" s="31">
        <v>2.3969999999999998</v>
      </c>
      <c r="X91" s="31">
        <v>4.0549999999999997</v>
      </c>
      <c r="Y91" s="31">
        <v>1.1240000000000001</v>
      </c>
      <c r="Z91" s="31">
        <v>4.3049999999999997</v>
      </c>
      <c r="AA91" s="31">
        <v>5.9989999999999997</v>
      </c>
      <c r="AB91" s="31">
        <v>2.516</v>
      </c>
      <c r="AC91" s="31">
        <v>19.16</v>
      </c>
      <c r="AD91" s="31">
        <v>14.429</v>
      </c>
      <c r="AE91" s="31">
        <v>1750.441</v>
      </c>
      <c r="AF91" s="31">
        <v>25.713999999999999</v>
      </c>
      <c r="AG91" s="31">
        <v>66.364999999999995</v>
      </c>
      <c r="AH91" s="31">
        <v>447.34199999999998</v>
      </c>
      <c r="AI91" s="31">
        <v>855.73500000000001</v>
      </c>
      <c r="AJ91" s="31">
        <v>18.716000000000001</v>
      </c>
      <c r="AK91" s="31">
        <v>2.4129999999999998</v>
      </c>
      <c r="AL91" s="31">
        <v>234.15299999999999</v>
      </c>
      <c r="AM91" s="31">
        <v>54.259</v>
      </c>
      <c r="AN91" s="31">
        <v>11.055</v>
      </c>
      <c r="AO91" s="31">
        <v>709.72799999999995</v>
      </c>
      <c r="AP91" s="31">
        <v>76.236999999999995</v>
      </c>
      <c r="AQ91" s="31">
        <v>21.943000000000001</v>
      </c>
      <c r="AR91" s="31">
        <v>13.106999999999999</v>
      </c>
      <c r="AS91" s="31">
        <v>7.5220000000000002</v>
      </c>
      <c r="AT91" s="31">
        <v>625.74599999999998</v>
      </c>
      <c r="AU91" s="31">
        <v>0.43</v>
      </c>
      <c r="AV91" s="31">
        <v>5.1999999999999998E-2</v>
      </c>
      <c r="AW91" s="31">
        <v>31.038</v>
      </c>
      <c r="AX91" s="31">
        <v>43.395000000000003</v>
      </c>
      <c r="AY91" s="31">
        <v>0</v>
      </c>
      <c r="AZ91" s="31">
        <v>15.301</v>
      </c>
      <c r="BA91" s="31">
        <v>349.536</v>
      </c>
      <c r="BB91" s="31">
        <v>22.417000000000002</v>
      </c>
      <c r="BC91" s="31">
        <v>371.238</v>
      </c>
      <c r="BD91" s="31">
        <v>11.561</v>
      </c>
      <c r="BE91" s="31">
        <v>36.19</v>
      </c>
      <c r="BF91" s="31">
        <v>34.296999999999997</v>
      </c>
      <c r="BG91" s="31">
        <v>25.440999999999999</v>
      </c>
      <c r="BH91" s="31">
        <v>0</v>
      </c>
      <c r="BI91" s="31">
        <v>57.255000000000003</v>
      </c>
      <c r="BJ91" s="31">
        <v>0</v>
      </c>
      <c r="BK91" s="31">
        <v>0</v>
      </c>
      <c r="BL91" s="73">
        <v>0</v>
      </c>
      <c r="BM91" s="74">
        <f t="shared" si="5"/>
        <v>6751.18</v>
      </c>
      <c r="BN91" s="33"/>
      <c r="BO91" s="30">
        <v>0</v>
      </c>
      <c r="BP91" s="75">
        <f t="shared" si="6"/>
        <v>12794.975</v>
      </c>
      <c r="BQ91" s="32">
        <f t="shared" si="7"/>
        <v>12794.975</v>
      </c>
      <c r="BR91" s="76">
        <v>0</v>
      </c>
      <c r="BS91" s="30">
        <v>12794.975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2374.0140000000001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9.5180000000000007</v>
      </c>
      <c r="N92" s="31">
        <v>0</v>
      </c>
      <c r="O92" s="31">
        <v>4.1440000000000001</v>
      </c>
      <c r="P92" s="31">
        <v>142.24600000000001</v>
      </c>
      <c r="Q92" s="31">
        <v>3.2000000000000001E-2</v>
      </c>
      <c r="R92" s="31">
        <v>0.24</v>
      </c>
      <c r="S92" s="31">
        <v>0</v>
      </c>
      <c r="T92" s="31">
        <v>0</v>
      </c>
      <c r="U92" s="31">
        <v>0</v>
      </c>
      <c r="V92" s="31">
        <v>0.55700000000000005</v>
      </c>
      <c r="W92" s="31">
        <v>2.2330000000000001</v>
      </c>
      <c r="X92" s="31">
        <v>2.6629999999999998</v>
      </c>
      <c r="Y92" s="31">
        <v>12.387</v>
      </c>
      <c r="Z92" s="31">
        <v>0</v>
      </c>
      <c r="AA92" s="31">
        <v>0.34200000000000003</v>
      </c>
      <c r="AB92" s="31">
        <v>0.63700000000000001</v>
      </c>
      <c r="AC92" s="31">
        <v>12.337</v>
      </c>
      <c r="AD92" s="31">
        <v>0</v>
      </c>
      <c r="AE92" s="31">
        <v>1.274</v>
      </c>
      <c r="AF92" s="31">
        <v>15.085000000000001</v>
      </c>
      <c r="AG92" s="31">
        <v>38.933999999999997</v>
      </c>
      <c r="AH92" s="31">
        <v>763.13300000000004</v>
      </c>
      <c r="AI92" s="31">
        <v>170.41200000000001</v>
      </c>
      <c r="AJ92" s="31">
        <v>0.54800000000000004</v>
      </c>
      <c r="AK92" s="31">
        <v>30.77</v>
      </c>
      <c r="AL92" s="31">
        <v>4.2249999999999996</v>
      </c>
      <c r="AM92" s="31">
        <v>1.649</v>
      </c>
      <c r="AN92" s="31">
        <v>0.20300000000000001</v>
      </c>
      <c r="AO92" s="31">
        <v>94.366</v>
      </c>
      <c r="AP92" s="31">
        <v>0</v>
      </c>
      <c r="AQ92" s="31">
        <v>2.6709999999999998</v>
      </c>
      <c r="AR92" s="31">
        <v>13.497999999999999</v>
      </c>
      <c r="AS92" s="31">
        <v>0</v>
      </c>
      <c r="AT92" s="31">
        <v>0</v>
      </c>
      <c r="AU92" s="31">
        <v>0</v>
      </c>
      <c r="AV92" s="31">
        <v>0.16400000000000001</v>
      </c>
      <c r="AW92" s="31">
        <v>2.5999999999999999E-2</v>
      </c>
      <c r="AX92" s="31">
        <v>24.332999999999998</v>
      </c>
      <c r="AY92" s="31">
        <v>0</v>
      </c>
      <c r="AZ92" s="31">
        <v>1.7370000000000001</v>
      </c>
      <c r="BA92" s="31">
        <v>7.3659999999999997</v>
      </c>
      <c r="BB92" s="31">
        <v>7.2939999999999996</v>
      </c>
      <c r="BC92" s="31">
        <v>162.23699999999999</v>
      </c>
      <c r="BD92" s="31">
        <v>0</v>
      </c>
      <c r="BE92" s="31">
        <v>18.66</v>
      </c>
      <c r="BF92" s="31">
        <v>28.173999999999999</v>
      </c>
      <c r="BG92" s="31">
        <v>2.4E-2</v>
      </c>
      <c r="BH92" s="31">
        <v>0</v>
      </c>
      <c r="BI92" s="31">
        <v>0.26500000000000001</v>
      </c>
      <c r="BJ92" s="31">
        <v>0</v>
      </c>
      <c r="BK92" s="31">
        <v>0</v>
      </c>
      <c r="BL92" s="73">
        <v>0</v>
      </c>
      <c r="BM92" s="74">
        <f t="shared" si="5"/>
        <v>1574.3840000000002</v>
      </c>
      <c r="BN92" s="33"/>
      <c r="BO92" s="30">
        <v>0</v>
      </c>
      <c r="BP92" s="75">
        <f t="shared" si="6"/>
        <v>799.63</v>
      </c>
      <c r="BQ92" s="32">
        <f t="shared" si="7"/>
        <v>799.63</v>
      </c>
      <c r="BR92" s="76">
        <v>0</v>
      </c>
      <c r="BS92" s="30">
        <v>799.63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8808.9589999999989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6.4349999999999996</v>
      </c>
      <c r="N93" s="31">
        <v>0</v>
      </c>
      <c r="O93" s="31">
        <v>18.369</v>
      </c>
      <c r="P93" s="31">
        <v>2.5710000000000002</v>
      </c>
      <c r="Q93" s="31">
        <v>6.0000000000000001E-3</v>
      </c>
      <c r="R93" s="31">
        <v>1.036</v>
      </c>
      <c r="S93" s="31">
        <v>0.73899999999999999</v>
      </c>
      <c r="T93" s="31">
        <v>0</v>
      </c>
      <c r="U93" s="31">
        <v>3.0459999999999998</v>
      </c>
      <c r="V93" s="31">
        <v>0.71899999999999997</v>
      </c>
      <c r="W93" s="31">
        <v>0</v>
      </c>
      <c r="X93" s="31">
        <v>0.495</v>
      </c>
      <c r="Y93" s="31">
        <v>4.3310000000000004</v>
      </c>
      <c r="Z93" s="31">
        <v>0.17199999999999999</v>
      </c>
      <c r="AA93" s="31">
        <v>0</v>
      </c>
      <c r="AB93" s="31">
        <v>1.2969999999999999</v>
      </c>
      <c r="AC93" s="31">
        <v>6.319</v>
      </c>
      <c r="AD93" s="31">
        <v>5.73</v>
      </c>
      <c r="AE93" s="31">
        <v>23.003</v>
      </c>
      <c r="AF93" s="31">
        <v>14.728</v>
      </c>
      <c r="AG93" s="31">
        <v>8.4139999999999997</v>
      </c>
      <c r="AH93" s="31">
        <v>22.861000000000001</v>
      </c>
      <c r="AI93" s="31">
        <v>74.358000000000004</v>
      </c>
      <c r="AJ93" s="31">
        <v>3.9460000000000002</v>
      </c>
      <c r="AK93" s="31">
        <v>1.633</v>
      </c>
      <c r="AL93" s="31">
        <v>624.62099999999998</v>
      </c>
      <c r="AM93" s="31">
        <v>18.321999999999999</v>
      </c>
      <c r="AN93" s="31">
        <v>10.887</v>
      </c>
      <c r="AO93" s="31">
        <v>22.207999999999998</v>
      </c>
      <c r="AP93" s="31">
        <v>4.3070000000000004</v>
      </c>
      <c r="AQ93" s="31">
        <v>33.639000000000003</v>
      </c>
      <c r="AR93" s="31">
        <v>24.555</v>
      </c>
      <c r="AS93" s="31">
        <v>9.4459999999999997</v>
      </c>
      <c r="AT93" s="31">
        <v>42.567</v>
      </c>
      <c r="AU93" s="31">
        <v>4.7290000000000001</v>
      </c>
      <c r="AV93" s="31">
        <v>10.891</v>
      </c>
      <c r="AW93" s="31">
        <v>0.439</v>
      </c>
      <c r="AX93" s="31">
        <v>30.105</v>
      </c>
      <c r="AY93" s="31">
        <v>0</v>
      </c>
      <c r="AZ93" s="31">
        <v>1.3280000000000001</v>
      </c>
      <c r="BA93" s="31">
        <v>427.57799999999997</v>
      </c>
      <c r="BB93" s="31">
        <v>17.87</v>
      </c>
      <c r="BC93" s="31">
        <v>108.312</v>
      </c>
      <c r="BD93" s="31">
        <v>0</v>
      </c>
      <c r="BE93" s="31">
        <v>10.77</v>
      </c>
      <c r="BF93" s="31">
        <v>19.704000000000001</v>
      </c>
      <c r="BG93" s="31">
        <v>4.569</v>
      </c>
      <c r="BH93" s="31">
        <v>0</v>
      </c>
      <c r="BI93" s="31">
        <v>3.5710000000000002</v>
      </c>
      <c r="BJ93" s="31">
        <v>0</v>
      </c>
      <c r="BK93" s="31">
        <v>0</v>
      </c>
      <c r="BL93" s="73">
        <v>0</v>
      </c>
      <c r="BM93" s="74">
        <f t="shared" si="5"/>
        <v>1630.6259999999995</v>
      </c>
      <c r="BN93" s="33"/>
      <c r="BO93" s="30">
        <v>2501.0709999999999</v>
      </c>
      <c r="BP93" s="75">
        <f t="shared" si="6"/>
        <v>4677.2619999999997</v>
      </c>
      <c r="BQ93" s="32">
        <f t="shared" si="7"/>
        <v>4677.2619999999997</v>
      </c>
      <c r="BR93" s="76">
        <v>0</v>
      </c>
      <c r="BS93" s="30">
        <v>4677.2619999999997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16214.356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272.27699999999999</v>
      </c>
      <c r="N94" s="31">
        <v>0</v>
      </c>
      <c r="O94" s="31">
        <v>517.58000000000004</v>
      </c>
      <c r="P94" s="31">
        <v>125.90600000000001</v>
      </c>
      <c r="Q94" s="31">
        <v>0</v>
      </c>
      <c r="R94" s="31">
        <v>7.9649999999999999</v>
      </c>
      <c r="S94" s="31">
        <v>0</v>
      </c>
      <c r="T94" s="31">
        <v>0</v>
      </c>
      <c r="U94" s="31">
        <v>3.6589999999999998</v>
      </c>
      <c r="V94" s="31">
        <v>0</v>
      </c>
      <c r="W94" s="31">
        <v>0</v>
      </c>
      <c r="X94" s="31">
        <v>35.048999999999999</v>
      </c>
      <c r="Y94" s="31">
        <v>2.2570000000000001</v>
      </c>
      <c r="Z94" s="31">
        <v>0</v>
      </c>
      <c r="AA94" s="31">
        <v>0.76200000000000001</v>
      </c>
      <c r="AB94" s="31">
        <v>0</v>
      </c>
      <c r="AC94" s="31">
        <v>165.459</v>
      </c>
      <c r="AD94" s="31">
        <v>101.764</v>
      </c>
      <c r="AE94" s="31">
        <v>636.11</v>
      </c>
      <c r="AF94" s="31">
        <v>0</v>
      </c>
      <c r="AG94" s="31">
        <v>68.147000000000006</v>
      </c>
      <c r="AH94" s="31">
        <v>1073.9469999999999</v>
      </c>
      <c r="AI94" s="31">
        <v>540.90899999999999</v>
      </c>
      <c r="AJ94" s="31">
        <v>59.427</v>
      </c>
      <c r="AK94" s="31">
        <v>438.54399999999998</v>
      </c>
      <c r="AL94" s="31">
        <v>2884.9589999999998</v>
      </c>
      <c r="AM94" s="31">
        <v>1063.2080000000001</v>
      </c>
      <c r="AN94" s="31">
        <v>0</v>
      </c>
      <c r="AO94" s="31">
        <v>196.898</v>
      </c>
      <c r="AP94" s="31">
        <v>13.010999999999999</v>
      </c>
      <c r="AQ94" s="31">
        <v>1.6160000000000001</v>
      </c>
      <c r="AR94" s="31">
        <v>456.96699999999998</v>
      </c>
      <c r="AS94" s="31">
        <v>0</v>
      </c>
      <c r="AT94" s="31">
        <v>151.16800000000001</v>
      </c>
      <c r="AU94" s="31">
        <v>0</v>
      </c>
      <c r="AV94" s="31">
        <v>2.3E-2</v>
      </c>
      <c r="AW94" s="31">
        <v>1.5529999999999999</v>
      </c>
      <c r="AX94" s="31">
        <v>11.273999999999999</v>
      </c>
      <c r="AY94" s="31">
        <v>0</v>
      </c>
      <c r="AZ94" s="31">
        <v>50.991</v>
      </c>
      <c r="BA94" s="31">
        <v>97.206999999999994</v>
      </c>
      <c r="BB94" s="31">
        <v>0</v>
      </c>
      <c r="BC94" s="31">
        <v>103.596</v>
      </c>
      <c r="BD94" s="31">
        <v>0</v>
      </c>
      <c r="BE94" s="31">
        <v>21.02</v>
      </c>
      <c r="BF94" s="31">
        <v>27.838999999999999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9131.0919999999987</v>
      </c>
      <c r="BN94" s="33"/>
      <c r="BO94" s="30">
        <v>6721.7269999999999</v>
      </c>
      <c r="BP94" s="75">
        <f t="shared" si="6"/>
        <v>361.53699999999998</v>
      </c>
      <c r="BQ94" s="32">
        <f t="shared" si="7"/>
        <v>361.53699999999998</v>
      </c>
      <c r="BR94" s="76">
        <v>0</v>
      </c>
      <c r="BS94" s="30">
        <v>361.53699999999998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318.01499999999999</v>
      </c>
      <c r="D95" s="30"/>
      <c r="E95" s="30"/>
      <c r="F95" s="30"/>
      <c r="G95" s="30"/>
      <c r="H95" s="30"/>
      <c r="I95" s="30"/>
      <c r="J95" s="30"/>
      <c r="K95" s="30"/>
      <c r="L95" s="32">
        <v>8.9999999999999993E-3</v>
      </c>
      <c r="M95" s="31">
        <v>0</v>
      </c>
      <c r="N95" s="31">
        <v>0</v>
      </c>
      <c r="O95" s="31">
        <v>0.36099999999999999</v>
      </c>
      <c r="P95" s="31">
        <v>0.314</v>
      </c>
      <c r="Q95" s="31">
        <v>1E-3</v>
      </c>
      <c r="R95" s="31">
        <v>8.9999999999999993E-3</v>
      </c>
      <c r="S95" s="31">
        <v>1.7000000000000001E-2</v>
      </c>
      <c r="T95" s="31">
        <v>0</v>
      </c>
      <c r="U95" s="31">
        <v>0.40400000000000003</v>
      </c>
      <c r="V95" s="31">
        <v>2.4E-2</v>
      </c>
      <c r="W95" s="31">
        <v>1.6E-2</v>
      </c>
      <c r="X95" s="31">
        <v>0.42399999999999999</v>
      </c>
      <c r="Y95" s="31">
        <v>3.1E-2</v>
      </c>
      <c r="Z95" s="31">
        <v>0.127</v>
      </c>
      <c r="AA95" s="31">
        <v>3.0000000000000001E-3</v>
      </c>
      <c r="AB95" s="31">
        <v>1.7999999999999999E-2</v>
      </c>
      <c r="AC95" s="31">
        <v>0.69699999999999995</v>
      </c>
      <c r="AD95" s="31">
        <v>8.9999999999999993E-3</v>
      </c>
      <c r="AE95" s="31">
        <v>10.291</v>
      </c>
      <c r="AF95" s="31">
        <v>1.351</v>
      </c>
      <c r="AG95" s="31">
        <v>3.1909999999999998</v>
      </c>
      <c r="AH95" s="31">
        <v>1.8220000000000001</v>
      </c>
      <c r="AI95" s="31">
        <v>2.35</v>
      </c>
      <c r="AJ95" s="31">
        <v>1.0999999999999999E-2</v>
      </c>
      <c r="AK95" s="31">
        <v>0</v>
      </c>
      <c r="AL95" s="31">
        <v>0.52600000000000002</v>
      </c>
      <c r="AM95" s="31">
        <v>9.2999999999999999E-2</v>
      </c>
      <c r="AN95" s="31">
        <v>7.4610000000000003</v>
      </c>
      <c r="AO95" s="31">
        <v>2.0470000000000002</v>
      </c>
      <c r="AP95" s="31">
        <v>0.39</v>
      </c>
      <c r="AQ95" s="31">
        <v>0.123</v>
      </c>
      <c r="AR95" s="31">
        <v>1.661</v>
      </c>
      <c r="AS95" s="31">
        <v>0.106</v>
      </c>
      <c r="AT95" s="31">
        <v>0</v>
      </c>
      <c r="AU95" s="31">
        <v>0.90200000000000002</v>
      </c>
      <c r="AV95" s="31">
        <v>1.1830000000000001</v>
      </c>
      <c r="AW95" s="31">
        <v>0.19600000000000001</v>
      </c>
      <c r="AX95" s="31">
        <v>0.251</v>
      </c>
      <c r="AY95" s="31">
        <v>0</v>
      </c>
      <c r="AZ95" s="31">
        <v>1.7999999999999999E-2</v>
      </c>
      <c r="BA95" s="31">
        <v>0.188</v>
      </c>
      <c r="BB95" s="31">
        <v>0.108</v>
      </c>
      <c r="BC95" s="31">
        <v>143.929</v>
      </c>
      <c r="BD95" s="31">
        <v>2.3220000000000001</v>
      </c>
      <c r="BE95" s="31">
        <v>17.265999999999998</v>
      </c>
      <c r="BF95" s="31">
        <v>9.2629999999999999</v>
      </c>
      <c r="BG95" s="31">
        <v>0.375</v>
      </c>
      <c r="BH95" s="31">
        <v>0.73699999999999999</v>
      </c>
      <c r="BI95" s="31">
        <v>0.46600000000000003</v>
      </c>
      <c r="BJ95" s="31">
        <v>0</v>
      </c>
      <c r="BK95" s="31">
        <v>0</v>
      </c>
      <c r="BL95" s="73">
        <v>0</v>
      </c>
      <c r="BM95" s="74">
        <f t="shared" si="5"/>
        <v>211.09100000000001</v>
      </c>
      <c r="BN95" s="33"/>
      <c r="BO95" s="30">
        <v>19.277000000000001</v>
      </c>
      <c r="BP95" s="75">
        <f t="shared" si="6"/>
        <v>87.647000000000006</v>
      </c>
      <c r="BQ95" s="32">
        <f t="shared" si="7"/>
        <v>87.647000000000006</v>
      </c>
      <c r="BR95" s="76">
        <v>0</v>
      </c>
      <c r="BS95" s="30">
        <v>87.647000000000006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24996.748</v>
      </c>
      <c r="D96" s="30"/>
      <c r="E96" s="30"/>
      <c r="F96" s="30"/>
      <c r="G96" s="30"/>
      <c r="H96" s="30"/>
      <c r="I96" s="30"/>
      <c r="J96" s="30"/>
      <c r="K96" s="30"/>
      <c r="L96" s="32">
        <v>1.331</v>
      </c>
      <c r="M96" s="31">
        <v>7.95</v>
      </c>
      <c r="N96" s="31">
        <v>0.26800000000000002</v>
      </c>
      <c r="O96" s="31">
        <v>7.6219999999999999</v>
      </c>
      <c r="P96" s="31">
        <v>1.0649999999999999</v>
      </c>
      <c r="Q96" s="31">
        <v>3.0000000000000001E-3</v>
      </c>
      <c r="R96" s="31">
        <v>2.859</v>
      </c>
      <c r="S96" s="31">
        <v>0</v>
      </c>
      <c r="T96" s="31">
        <v>0</v>
      </c>
      <c r="U96" s="31">
        <v>1.256</v>
      </c>
      <c r="V96" s="31">
        <v>0.29699999999999999</v>
      </c>
      <c r="W96" s="31">
        <v>0</v>
      </c>
      <c r="X96" s="31">
        <v>0.64900000000000002</v>
      </c>
      <c r="Y96" s="31">
        <v>2.4889999999999999</v>
      </c>
      <c r="Z96" s="31">
        <v>0</v>
      </c>
      <c r="AA96" s="31">
        <v>0</v>
      </c>
      <c r="AB96" s="31">
        <v>1.069</v>
      </c>
      <c r="AC96" s="31">
        <v>0.88800000000000001</v>
      </c>
      <c r="AD96" s="31">
        <v>2.359</v>
      </c>
      <c r="AE96" s="31">
        <v>42.515000000000001</v>
      </c>
      <c r="AF96" s="31">
        <v>9.4420000000000002</v>
      </c>
      <c r="AG96" s="31">
        <v>10.396000000000001</v>
      </c>
      <c r="AH96" s="31">
        <v>12.972</v>
      </c>
      <c r="AI96" s="31">
        <v>22.135999999999999</v>
      </c>
      <c r="AJ96" s="31">
        <v>0.59299999999999997</v>
      </c>
      <c r="AK96" s="31">
        <v>1.008</v>
      </c>
      <c r="AL96" s="31">
        <v>3.4820000000000002</v>
      </c>
      <c r="AM96" s="31">
        <v>45.561999999999998</v>
      </c>
      <c r="AN96" s="31">
        <v>0.55100000000000005</v>
      </c>
      <c r="AO96" s="31">
        <v>78.915999999999997</v>
      </c>
      <c r="AP96" s="31">
        <v>4.1440000000000001</v>
      </c>
      <c r="AQ96" s="31">
        <v>7.41</v>
      </c>
      <c r="AR96" s="31">
        <v>16.376000000000001</v>
      </c>
      <c r="AS96" s="31">
        <v>7.7469999999999999</v>
      </c>
      <c r="AT96" s="31">
        <v>12.52</v>
      </c>
      <c r="AU96" s="31">
        <v>3.4510000000000001</v>
      </c>
      <c r="AV96" s="31">
        <v>3.9409999999999998</v>
      </c>
      <c r="AW96" s="31">
        <v>10.601000000000001</v>
      </c>
      <c r="AX96" s="31">
        <v>10.704000000000001</v>
      </c>
      <c r="AY96" s="31">
        <v>4.1000000000000002E-2</v>
      </c>
      <c r="AZ96" s="31">
        <v>1.9570000000000001</v>
      </c>
      <c r="BA96" s="31">
        <v>1513.222</v>
      </c>
      <c r="BB96" s="31">
        <v>7.3739999999999997</v>
      </c>
      <c r="BC96" s="31">
        <v>122.33</v>
      </c>
      <c r="BD96" s="31">
        <v>5.1989999999999998</v>
      </c>
      <c r="BE96" s="31">
        <v>7.8109999999999999</v>
      </c>
      <c r="BF96" s="31">
        <v>11.734999999999999</v>
      </c>
      <c r="BG96" s="31">
        <v>1.3360000000000001</v>
      </c>
      <c r="BH96" s="31">
        <v>1.6160000000000001</v>
      </c>
      <c r="BI96" s="31">
        <v>0.47799999999999998</v>
      </c>
      <c r="BJ96" s="31">
        <v>0</v>
      </c>
      <c r="BK96" s="31">
        <v>0</v>
      </c>
      <c r="BL96" s="73">
        <v>0</v>
      </c>
      <c r="BM96" s="74">
        <f t="shared" si="5"/>
        <v>2007.6709999999998</v>
      </c>
      <c r="BN96" s="33"/>
      <c r="BO96" s="30">
        <v>0</v>
      </c>
      <c r="BP96" s="75">
        <f t="shared" si="6"/>
        <v>22989.077000000001</v>
      </c>
      <c r="BQ96" s="32">
        <f t="shared" si="7"/>
        <v>22989.077000000001</v>
      </c>
      <c r="BR96" s="76">
        <v>6.8049999999999997</v>
      </c>
      <c r="BS96" s="30">
        <v>22982.272000000001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13533.468000000001</v>
      </c>
      <c r="D97" s="30"/>
      <c r="E97" s="30"/>
      <c r="F97" s="30"/>
      <c r="G97" s="30"/>
      <c r="H97" s="30"/>
      <c r="I97" s="30"/>
      <c r="J97" s="30"/>
      <c r="K97" s="30"/>
      <c r="L97" s="32">
        <v>1.34</v>
      </c>
      <c r="M97" s="31">
        <v>75.015000000000001</v>
      </c>
      <c r="N97" s="31">
        <v>0.374</v>
      </c>
      <c r="O97" s="31">
        <v>12.159000000000001</v>
      </c>
      <c r="P97" s="31">
        <v>0.69599999999999995</v>
      </c>
      <c r="Q97" s="31">
        <v>4.0000000000000001E-3</v>
      </c>
      <c r="R97" s="31">
        <v>1.206</v>
      </c>
      <c r="S97" s="31">
        <v>0.38200000000000001</v>
      </c>
      <c r="T97" s="31">
        <v>0</v>
      </c>
      <c r="U97" s="31">
        <v>1.421</v>
      </c>
      <c r="V97" s="31">
        <v>0.114</v>
      </c>
      <c r="W97" s="31">
        <v>0</v>
      </c>
      <c r="X97" s="31">
        <v>0.88200000000000001</v>
      </c>
      <c r="Y97" s="31">
        <v>3.6459999999999999</v>
      </c>
      <c r="Z97" s="31">
        <v>0.52200000000000002</v>
      </c>
      <c r="AA97" s="31">
        <v>0.27900000000000003</v>
      </c>
      <c r="AB97" s="31">
        <v>1.849</v>
      </c>
      <c r="AC97" s="31">
        <v>2.3650000000000002</v>
      </c>
      <c r="AD97" s="31">
        <v>1.351</v>
      </c>
      <c r="AE97" s="31">
        <v>10.64</v>
      </c>
      <c r="AF97" s="31">
        <v>6.2610000000000001</v>
      </c>
      <c r="AG97" s="31">
        <v>31.760999999999999</v>
      </c>
      <c r="AH97" s="31">
        <v>7.4509999999999996</v>
      </c>
      <c r="AI97" s="31">
        <v>372.202</v>
      </c>
      <c r="AJ97" s="31">
        <v>0.82399999999999995</v>
      </c>
      <c r="AK97" s="31">
        <v>8.1630000000000003</v>
      </c>
      <c r="AL97" s="31">
        <v>155.477</v>
      </c>
      <c r="AM97" s="31">
        <v>17.614000000000001</v>
      </c>
      <c r="AN97" s="31">
        <v>0.27400000000000002</v>
      </c>
      <c r="AO97" s="31">
        <v>5.6349999999999998</v>
      </c>
      <c r="AP97" s="31">
        <v>60.581000000000003</v>
      </c>
      <c r="AQ97" s="31">
        <v>4.9020000000000001</v>
      </c>
      <c r="AR97" s="31">
        <v>4.9790000000000001</v>
      </c>
      <c r="AS97" s="31">
        <v>2.8820000000000001</v>
      </c>
      <c r="AT97" s="31">
        <v>34.973999999999997</v>
      </c>
      <c r="AU97" s="31">
        <v>5.2830000000000004</v>
      </c>
      <c r="AV97" s="31">
        <v>1.49</v>
      </c>
      <c r="AW97" s="31">
        <v>0.20799999999999999</v>
      </c>
      <c r="AX97" s="31">
        <v>7.4610000000000003</v>
      </c>
      <c r="AY97" s="31">
        <v>4.1000000000000002E-2</v>
      </c>
      <c r="AZ97" s="31">
        <v>1.1970000000000001</v>
      </c>
      <c r="BA97" s="31">
        <v>14.321999999999999</v>
      </c>
      <c r="BB97" s="31">
        <v>1.667</v>
      </c>
      <c r="BC97" s="31">
        <v>168.13300000000001</v>
      </c>
      <c r="BD97" s="31">
        <v>5.72</v>
      </c>
      <c r="BE97" s="31">
        <v>11.132999999999999</v>
      </c>
      <c r="BF97" s="31">
        <v>15.536</v>
      </c>
      <c r="BG97" s="31">
        <v>1.538</v>
      </c>
      <c r="BH97" s="31">
        <v>9.0519999999999996</v>
      </c>
      <c r="BI97" s="31">
        <v>1.7509999999999999</v>
      </c>
      <c r="BJ97" s="31">
        <v>0</v>
      </c>
      <c r="BK97" s="31">
        <v>0</v>
      </c>
      <c r="BL97" s="73">
        <v>0</v>
      </c>
      <c r="BM97" s="74">
        <f t="shared" si="5"/>
        <v>1072.7570000000003</v>
      </c>
      <c r="BN97" s="33"/>
      <c r="BO97" s="30">
        <v>4656.3559999999998</v>
      </c>
      <c r="BP97" s="75">
        <f t="shared" si="6"/>
        <v>7804.3549999999996</v>
      </c>
      <c r="BQ97" s="32">
        <f t="shared" si="7"/>
        <v>7804.3549999999996</v>
      </c>
      <c r="BR97" s="76">
        <v>0</v>
      </c>
      <c r="BS97" s="30">
        <v>7804.3549999999996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1599.9080000000004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1.2999999999999999E-2</v>
      </c>
      <c r="O98" s="31">
        <v>3.5910000000000002</v>
      </c>
      <c r="P98" s="31">
        <v>0.155</v>
      </c>
      <c r="Q98" s="31">
        <v>1E-3</v>
      </c>
      <c r="R98" s="31">
        <v>0</v>
      </c>
      <c r="S98" s="31">
        <v>0.68</v>
      </c>
      <c r="T98" s="31">
        <v>0</v>
      </c>
      <c r="U98" s="31">
        <v>4.3999999999999997E-2</v>
      </c>
      <c r="V98" s="31">
        <v>0.14299999999999999</v>
      </c>
      <c r="W98" s="31">
        <v>1.4E-2</v>
      </c>
      <c r="X98" s="31">
        <v>1.6E-2</v>
      </c>
      <c r="Y98" s="31">
        <v>0.01</v>
      </c>
      <c r="Z98" s="31">
        <v>2E-3</v>
      </c>
      <c r="AA98" s="31">
        <v>3.4000000000000002E-2</v>
      </c>
      <c r="AB98" s="31">
        <v>7.4999999999999997E-2</v>
      </c>
      <c r="AC98" s="31">
        <v>0.124</v>
      </c>
      <c r="AD98" s="31">
        <v>1.7000000000000001E-2</v>
      </c>
      <c r="AE98" s="31">
        <v>1.851</v>
      </c>
      <c r="AF98" s="31">
        <v>0.41599999999999998</v>
      </c>
      <c r="AG98" s="31">
        <v>0.17799999999999999</v>
      </c>
      <c r="AH98" s="31">
        <v>2.6070000000000002</v>
      </c>
      <c r="AI98" s="31">
        <v>0.751</v>
      </c>
      <c r="AJ98" s="31">
        <v>8.9999999999999993E-3</v>
      </c>
      <c r="AK98" s="31">
        <v>0.66700000000000004</v>
      </c>
      <c r="AL98" s="31">
        <v>22.239000000000001</v>
      </c>
      <c r="AM98" s="31">
        <v>1.0860000000000001</v>
      </c>
      <c r="AN98" s="31">
        <v>0</v>
      </c>
      <c r="AO98" s="31">
        <v>1.575</v>
      </c>
      <c r="AP98" s="31">
        <v>0.97399999999999998</v>
      </c>
      <c r="AQ98" s="31">
        <v>72.983999999999995</v>
      </c>
      <c r="AR98" s="31">
        <v>501.20600000000002</v>
      </c>
      <c r="AS98" s="31">
        <v>1.4999999999999999E-2</v>
      </c>
      <c r="AT98" s="31">
        <v>70.757999999999996</v>
      </c>
      <c r="AU98" s="31">
        <v>0.28199999999999997</v>
      </c>
      <c r="AV98" s="31">
        <v>0.182</v>
      </c>
      <c r="AW98" s="31">
        <v>4.2000000000000003E-2</v>
      </c>
      <c r="AX98" s="31">
        <v>2.6960000000000002</v>
      </c>
      <c r="AY98" s="31">
        <v>1.4999999999999999E-2</v>
      </c>
      <c r="AZ98" s="31">
        <v>0</v>
      </c>
      <c r="BA98" s="31">
        <v>4.9000000000000002E-2</v>
      </c>
      <c r="BB98" s="31">
        <v>0.30099999999999999</v>
      </c>
      <c r="BC98" s="31">
        <v>5.0179999999999998</v>
      </c>
      <c r="BD98" s="31">
        <v>0</v>
      </c>
      <c r="BE98" s="31">
        <v>26.68</v>
      </c>
      <c r="BF98" s="31">
        <v>0.628</v>
      </c>
      <c r="BG98" s="31">
        <v>0.114</v>
      </c>
      <c r="BH98" s="31">
        <v>1.3180000000000001</v>
      </c>
      <c r="BI98" s="31">
        <v>21.355</v>
      </c>
      <c r="BJ98" s="31">
        <v>0</v>
      </c>
      <c r="BK98" s="31">
        <v>0</v>
      </c>
      <c r="BL98" s="73">
        <v>0</v>
      </c>
      <c r="BM98" s="74">
        <f t="shared" si="5"/>
        <v>740.91700000000014</v>
      </c>
      <c r="BN98" s="33"/>
      <c r="BO98" s="30">
        <v>81.792000000000002</v>
      </c>
      <c r="BP98" s="75">
        <f t="shared" si="6"/>
        <v>777.19900000000007</v>
      </c>
      <c r="BQ98" s="32">
        <f t="shared" si="7"/>
        <v>777.19900000000007</v>
      </c>
      <c r="BR98" s="76">
        <v>74.715000000000003</v>
      </c>
      <c r="BS98" s="30">
        <v>702.48400000000004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11030.659999999996</v>
      </c>
      <c r="D99" s="30"/>
      <c r="E99" s="30"/>
      <c r="F99" s="30"/>
      <c r="G99" s="30"/>
      <c r="H99" s="30"/>
      <c r="I99" s="30"/>
      <c r="J99" s="30"/>
      <c r="K99" s="30"/>
      <c r="L99" s="32">
        <v>0.45900000000000002</v>
      </c>
      <c r="M99" s="31">
        <v>178.08500000000001</v>
      </c>
      <c r="N99" s="31">
        <v>0.124</v>
      </c>
      <c r="O99" s="31">
        <v>28.556999999999999</v>
      </c>
      <c r="P99" s="31">
        <v>15.81</v>
      </c>
      <c r="Q99" s="31">
        <v>8.9999999999999993E-3</v>
      </c>
      <c r="R99" s="31">
        <v>1.728</v>
      </c>
      <c r="S99" s="31">
        <v>0.79900000000000004</v>
      </c>
      <c r="T99" s="31">
        <v>0</v>
      </c>
      <c r="U99" s="31">
        <v>0.27200000000000002</v>
      </c>
      <c r="V99" s="31">
        <v>0.82099999999999995</v>
      </c>
      <c r="W99" s="31">
        <v>0.77300000000000002</v>
      </c>
      <c r="X99" s="31">
        <v>3.5009999999999999</v>
      </c>
      <c r="Y99" s="31">
        <v>4.3920000000000003</v>
      </c>
      <c r="Z99" s="31">
        <v>0.84299999999999997</v>
      </c>
      <c r="AA99" s="31">
        <v>1.95</v>
      </c>
      <c r="AB99" s="31">
        <v>1.2969999999999999</v>
      </c>
      <c r="AC99" s="31">
        <v>64.698999999999998</v>
      </c>
      <c r="AD99" s="31">
        <v>5.5060000000000002</v>
      </c>
      <c r="AE99" s="31">
        <v>70.623999999999995</v>
      </c>
      <c r="AF99" s="31">
        <v>27.673999999999999</v>
      </c>
      <c r="AG99" s="31">
        <v>34.552999999999997</v>
      </c>
      <c r="AH99" s="31">
        <v>43.024000000000001</v>
      </c>
      <c r="AI99" s="31">
        <v>264.83</v>
      </c>
      <c r="AJ99" s="31">
        <v>113.038</v>
      </c>
      <c r="AK99" s="31">
        <v>5.0110000000000001</v>
      </c>
      <c r="AL99" s="31">
        <v>302.54500000000002</v>
      </c>
      <c r="AM99" s="31">
        <v>39.734999999999999</v>
      </c>
      <c r="AN99" s="31">
        <v>5.25</v>
      </c>
      <c r="AO99" s="31">
        <v>76.049000000000007</v>
      </c>
      <c r="AP99" s="31">
        <v>21.187999999999999</v>
      </c>
      <c r="AQ99" s="31">
        <v>32.515000000000001</v>
      </c>
      <c r="AR99" s="31">
        <v>2341.1799999999998</v>
      </c>
      <c r="AS99" s="31">
        <v>9.18</v>
      </c>
      <c r="AT99" s="31">
        <v>168.06800000000001</v>
      </c>
      <c r="AU99" s="31">
        <v>22.513000000000002</v>
      </c>
      <c r="AV99" s="31">
        <v>29.44</v>
      </c>
      <c r="AW99" s="31">
        <v>2.85</v>
      </c>
      <c r="AX99" s="31">
        <v>145.667</v>
      </c>
      <c r="AY99" s="31">
        <v>0.29699999999999999</v>
      </c>
      <c r="AZ99" s="31">
        <v>3.931</v>
      </c>
      <c r="BA99" s="31">
        <v>81.861999999999995</v>
      </c>
      <c r="BB99" s="31">
        <v>15.646000000000001</v>
      </c>
      <c r="BC99" s="31">
        <v>138.875</v>
      </c>
      <c r="BD99" s="31">
        <v>6.57</v>
      </c>
      <c r="BE99" s="31">
        <v>27.806000000000001</v>
      </c>
      <c r="BF99" s="31">
        <v>17.007999999999999</v>
      </c>
      <c r="BG99" s="31">
        <v>2.5209999999999999</v>
      </c>
      <c r="BH99" s="31">
        <v>6.7190000000000003</v>
      </c>
      <c r="BI99" s="31">
        <v>17.079999999999998</v>
      </c>
      <c r="BJ99" s="31">
        <v>0</v>
      </c>
      <c r="BK99" s="31">
        <v>0</v>
      </c>
      <c r="BL99" s="73">
        <v>0</v>
      </c>
      <c r="BM99" s="74">
        <f t="shared" si="5"/>
        <v>4382.873999999998</v>
      </c>
      <c r="BN99" s="33"/>
      <c r="BO99" s="30">
        <v>1182.9169999999999</v>
      </c>
      <c r="BP99" s="75">
        <f t="shared" si="6"/>
        <v>5464.8689999999997</v>
      </c>
      <c r="BQ99" s="32">
        <f t="shared" si="7"/>
        <v>5464.8689999999997</v>
      </c>
      <c r="BR99" s="76">
        <v>0</v>
      </c>
      <c r="BS99" s="30">
        <v>5464.8689999999997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1990.239</v>
      </c>
      <c r="D100" s="30"/>
      <c r="E100" s="30"/>
      <c r="F100" s="30"/>
      <c r="G100" s="30"/>
      <c r="H100" s="30"/>
      <c r="I100" s="30"/>
      <c r="J100" s="30"/>
      <c r="K100" s="30"/>
      <c r="L100" s="32">
        <v>8.9999999999999993E-3</v>
      </c>
      <c r="M100" s="31">
        <v>0</v>
      </c>
      <c r="N100" s="31">
        <v>0.22</v>
      </c>
      <c r="O100" s="31">
        <v>2.2519999999999998</v>
      </c>
      <c r="P100" s="31">
        <v>7.28</v>
      </c>
      <c r="Q100" s="31">
        <v>2E-3</v>
      </c>
      <c r="R100" s="31">
        <v>0.68899999999999995</v>
      </c>
      <c r="S100" s="31">
        <v>0.04</v>
      </c>
      <c r="T100" s="31">
        <v>0</v>
      </c>
      <c r="U100" s="31">
        <v>2.633</v>
      </c>
      <c r="V100" s="31">
        <v>1.256</v>
      </c>
      <c r="W100" s="31">
        <v>9.2999999999999999E-2</v>
      </c>
      <c r="X100" s="31">
        <v>1.482</v>
      </c>
      <c r="Y100" s="31">
        <v>0.83199999999999996</v>
      </c>
      <c r="Z100" s="31">
        <v>8.0000000000000002E-3</v>
      </c>
      <c r="AA100" s="31">
        <v>0.13400000000000001</v>
      </c>
      <c r="AB100" s="31">
        <v>0.224</v>
      </c>
      <c r="AC100" s="31">
        <v>2.7970000000000002</v>
      </c>
      <c r="AD100" s="31">
        <v>6.44</v>
      </c>
      <c r="AE100" s="31">
        <v>32.069000000000003</v>
      </c>
      <c r="AF100" s="31">
        <v>4.9669999999999996</v>
      </c>
      <c r="AG100" s="31">
        <v>8.4459999999999997</v>
      </c>
      <c r="AH100" s="31">
        <v>18.53</v>
      </c>
      <c r="AI100" s="31">
        <v>22.841000000000001</v>
      </c>
      <c r="AJ100" s="31">
        <v>1.8340000000000001</v>
      </c>
      <c r="AK100" s="31">
        <v>2.4279999999999999</v>
      </c>
      <c r="AL100" s="31">
        <v>141.25800000000001</v>
      </c>
      <c r="AM100" s="31">
        <v>29.195</v>
      </c>
      <c r="AN100" s="31">
        <v>1.2090000000000001</v>
      </c>
      <c r="AO100" s="31">
        <v>24.640999999999998</v>
      </c>
      <c r="AP100" s="31">
        <v>4.16</v>
      </c>
      <c r="AQ100" s="31">
        <v>3.113</v>
      </c>
      <c r="AR100" s="31">
        <v>0.33700000000000002</v>
      </c>
      <c r="AS100" s="31">
        <v>28.856000000000002</v>
      </c>
      <c r="AT100" s="31">
        <v>0</v>
      </c>
      <c r="AU100" s="31">
        <v>0</v>
      </c>
      <c r="AV100" s="31">
        <v>9.0129999999999999</v>
      </c>
      <c r="AW100" s="31">
        <v>1.0129999999999999</v>
      </c>
      <c r="AX100" s="31">
        <v>9.9619999999999997</v>
      </c>
      <c r="AY100" s="31">
        <v>0.12</v>
      </c>
      <c r="AZ100" s="31">
        <v>0</v>
      </c>
      <c r="BA100" s="31">
        <v>8.8239999999999998</v>
      </c>
      <c r="BB100" s="31">
        <v>2.786</v>
      </c>
      <c r="BC100" s="31">
        <v>76.953000000000003</v>
      </c>
      <c r="BD100" s="31">
        <v>0.44700000000000001</v>
      </c>
      <c r="BE100" s="31">
        <v>4.4329999999999998</v>
      </c>
      <c r="BF100" s="31">
        <v>3.052</v>
      </c>
      <c r="BG100" s="31">
        <v>1.0369999999999999</v>
      </c>
      <c r="BH100" s="31">
        <v>0</v>
      </c>
      <c r="BI100" s="31">
        <v>6.5000000000000002E-2</v>
      </c>
      <c r="BJ100" s="31">
        <v>0</v>
      </c>
      <c r="BK100" s="31">
        <v>0</v>
      </c>
      <c r="BL100" s="73">
        <v>0</v>
      </c>
      <c r="BM100" s="74">
        <f t="shared" si="5"/>
        <v>467.98</v>
      </c>
      <c r="BN100" s="33"/>
      <c r="BO100" s="30">
        <v>241.459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1280.8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16231.170000000002</v>
      </c>
      <c r="D101" s="30"/>
      <c r="E101" s="30"/>
      <c r="F101" s="30"/>
      <c r="G101" s="30"/>
      <c r="H101" s="30"/>
      <c r="I101" s="30"/>
      <c r="J101" s="30"/>
      <c r="K101" s="30"/>
      <c r="L101" s="32">
        <v>0.66300000000000003</v>
      </c>
      <c r="M101" s="31">
        <v>9.2309999999999999</v>
      </c>
      <c r="N101" s="31">
        <v>1.5109999999999999</v>
      </c>
      <c r="O101" s="31">
        <v>51.956000000000003</v>
      </c>
      <c r="P101" s="31">
        <v>50.715000000000003</v>
      </c>
      <c r="Q101" s="31">
        <v>0.106</v>
      </c>
      <c r="R101" s="31">
        <v>1.706</v>
      </c>
      <c r="S101" s="31">
        <v>0.86199999999999999</v>
      </c>
      <c r="T101" s="31">
        <v>0</v>
      </c>
      <c r="U101" s="31">
        <v>33.136000000000003</v>
      </c>
      <c r="V101" s="31">
        <v>14.452</v>
      </c>
      <c r="W101" s="31">
        <v>1.5409999999999999</v>
      </c>
      <c r="X101" s="31">
        <v>15.715</v>
      </c>
      <c r="Y101" s="31">
        <v>22.734000000000002</v>
      </c>
      <c r="Z101" s="31">
        <v>3.9E-2</v>
      </c>
      <c r="AA101" s="31">
        <v>3.6829999999999998</v>
      </c>
      <c r="AB101" s="31">
        <v>1.984</v>
      </c>
      <c r="AC101" s="31">
        <v>464.25299999999999</v>
      </c>
      <c r="AD101" s="31">
        <v>55.206000000000003</v>
      </c>
      <c r="AE101" s="31">
        <v>749.38800000000003</v>
      </c>
      <c r="AF101" s="31">
        <v>54.826999999999998</v>
      </c>
      <c r="AG101" s="31">
        <v>94.668999999999997</v>
      </c>
      <c r="AH101" s="31">
        <v>114.771</v>
      </c>
      <c r="AI101" s="31">
        <v>305.18599999999998</v>
      </c>
      <c r="AJ101" s="31">
        <v>15.462999999999999</v>
      </c>
      <c r="AK101" s="31">
        <v>84.515000000000001</v>
      </c>
      <c r="AL101" s="31">
        <v>24.062000000000001</v>
      </c>
      <c r="AM101" s="31">
        <v>137.87100000000001</v>
      </c>
      <c r="AN101" s="31">
        <v>5.4669999999999996</v>
      </c>
      <c r="AO101" s="31">
        <v>352.66699999999997</v>
      </c>
      <c r="AP101" s="31">
        <v>57.848999999999997</v>
      </c>
      <c r="AQ101" s="31">
        <v>6.6529999999999996</v>
      </c>
      <c r="AR101" s="31">
        <v>331.17</v>
      </c>
      <c r="AS101" s="31">
        <v>5.5759999999999996</v>
      </c>
      <c r="AT101" s="31">
        <v>775.60900000000004</v>
      </c>
      <c r="AU101" s="31">
        <v>33.683999999999997</v>
      </c>
      <c r="AV101" s="31">
        <v>201.41200000000001</v>
      </c>
      <c r="AW101" s="31">
        <v>1410.182</v>
      </c>
      <c r="AX101" s="31">
        <v>16.803000000000001</v>
      </c>
      <c r="AY101" s="31">
        <v>0.215</v>
      </c>
      <c r="AZ101" s="31">
        <v>14.792</v>
      </c>
      <c r="BA101" s="31">
        <v>20.859000000000002</v>
      </c>
      <c r="BB101" s="31">
        <v>17.559999999999999</v>
      </c>
      <c r="BC101" s="31">
        <v>491.06900000000002</v>
      </c>
      <c r="BD101" s="31">
        <v>0</v>
      </c>
      <c r="BE101" s="31">
        <v>21.616</v>
      </c>
      <c r="BF101" s="31">
        <v>1.744</v>
      </c>
      <c r="BG101" s="31">
        <v>2.383</v>
      </c>
      <c r="BH101" s="31">
        <v>1.425</v>
      </c>
      <c r="BI101" s="31">
        <v>8.7759999999999998</v>
      </c>
      <c r="BJ101" s="31">
        <v>0</v>
      </c>
      <c r="BK101" s="31">
        <v>0</v>
      </c>
      <c r="BL101" s="73">
        <v>0</v>
      </c>
      <c r="BM101" s="74">
        <f t="shared" si="5"/>
        <v>6087.7560000000012</v>
      </c>
      <c r="BN101" s="33"/>
      <c r="BO101" s="30">
        <v>4893.2719999999999</v>
      </c>
      <c r="BP101" s="75">
        <f t="shared" si="6"/>
        <v>5250.1419999999998</v>
      </c>
      <c r="BQ101" s="32">
        <f t="shared" si="7"/>
        <v>4680.9589999999998</v>
      </c>
      <c r="BR101" s="76">
        <v>0</v>
      </c>
      <c r="BS101" s="30">
        <v>4680.9589999999998</v>
      </c>
      <c r="BT101" s="77">
        <v>569.18299999999999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2452.9189999999999</v>
      </c>
      <c r="D102" s="30"/>
      <c r="E102" s="30"/>
      <c r="F102" s="30"/>
      <c r="G102" s="30"/>
      <c r="H102" s="30"/>
      <c r="I102" s="30"/>
      <c r="J102" s="30"/>
      <c r="K102" s="30"/>
      <c r="L102" s="32">
        <v>0.32</v>
      </c>
      <c r="M102" s="31">
        <v>33.781999999999996</v>
      </c>
      <c r="N102" s="31">
        <v>0.48399999999999999</v>
      </c>
      <c r="O102" s="31">
        <v>15.170999999999999</v>
      </c>
      <c r="P102" s="31">
        <v>17.681000000000001</v>
      </c>
      <c r="Q102" s="31">
        <v>1.4E-2</v>
      </c>
      <c r="R102" s="31">
        <v>1.3029999999999999</v>
      </c>
      <c r="S102" s="31">
        <v>6.4219999999999997</v>
      </c>
      <c r="T102" s="31">
        <v>0</v>
      </c>
      <c r="U102" s="31">
        <v>6.9409999999999998</v>
      </c>
      <c r="V102" s="31">
        <v>1</v>
      </c>
      <c r="W102" s="31">
        <v>0.34699999999999998</v>
      </c>
      <c r="X102" s="31">
        <v>4.415</v>
      </c>
      <c r="Y102" s="31">
        <v>1.9750000000000001</v>
      </c>
      <c r="Z102" s="31">
        <v>3.3000000000000002E-2</v>
      </c>
      <c r="AA102" s="31">
        <v>1.133</v>
      </c>
      <c r="AB102" s="31">
        <v>0.89600000000000002</v>
      </c>
      <c r="AC102" s="31">
        <v>59.420999999999999</v>
      </c>
      <c r="AD102" s="31">
        <v>19.388999999999999</v>
      </c>
      <c r="AE102" s="31">
        <v>197.50399999999999</v>
      </c>
      <c r="AF102" s="31">
        <v>16.640999999999998</v>
      </c>
      <c r="AG102" s="31">
        <v>15.679</v>
      </c>
      <c r="AH102" s="31">
        <v>124.911</v>
      </c>
      <c r="AI102" s="31">
        <v>44.337000000000003</v>
      </c>
      <c r="AJ102" s="31">
        <v>59.735999999999997</v>
      </c>
      <c r="AK102" s="31">
        <v>28.513000000000002</v>
      </c>
      <c r="AL102" s="31">
        <v>85.915999999999997</v>
      </c>
      <c r="AM102" s="31">
        <v>68.811000000000007</v>
      </c>
      <c r="AN102" s="31">
        <v>1.2210000000000001</v>
      </c>
      <c r="AO102" s="31">
        <v>122.745</v>
      </c>
      <c r="AP102" s="31">
        <v>4.2270000000000003</v>
      </c>
      <c r="AQ102" s="31">
        <v>5.7869999999999999</v>
      </c>
      <c r="AR102" s="31">
        <v>25.06</v>
      </c>
      <c r="AS102" s="31">
        <v>7.6619999999999999</v>
      </c>
      <c r="AT102" s="31">
        <v>35.136000000000003</v>
      </c>
      <c r="AU102" s="31">
        <v>466.66399999999999</v>
      </c>
      <c r="AV102" s="31">
        <v>1.8180000000000001</v>
      </c>
      <c r="AW102" s="31">
        <v>23.189</v>
      </c>
      <c r="AX102" s="31">
        <v>24.512</v>
      </c>
      <c r="AY102" s="31">
        <v>2E-3</v>
      </c>
      <c r="AZ102" s="31">
        <v>28.702999999999999</v>
      </c>
      <c r="BA102" s="31">
        <v>36.311999999999998</v>
      </c>
      <c r="BB102" s="31">
        <v>6.0819999999999999</v>
      </c>
      <c r="BC102" s="31">
        <v>0.186</v>
      </c>
      <c r="BD102" s="31">
        <v>27.753</v>
      </c>
      <c r="BE102" s="31">
        <v>5.1319999999999997</v>
      </c>
      <c r="BF102" s="31">
        <v>3.617</v>
      </c>
      <c r="BG102" s="31">
        <v>1.8859999999999999</v>
      </c>
      <c r="BH102" s="31">
        <v>0</v>
      </c>
      <c r="BI102" s="31">
        <v>5.327</v>
      </c>
      <c r="BJ102" s="31">
        <v>0</v>
      </c>
      <c r="BK102" s="31">
        <v>0</v>
      </c>
      <c r="BL102" s="73">
        <v>0</v>
      </c>
      <c r="BM102" s="74">
        <f t="shared" si="5"/>
        <v>1645.7959999999998</v>
      </c>
      <c r="BN102" s="33"/>
      <c r="BO102" s="30">
        <v>0</v>
      </c>
      <c r="BP102" s="75">
        <f t="shared" si="6"/>
        <v>807.12300000000005</v>
      </c>
      <c r="BQ102" s="32">
        <f t="shared" si="7"/>
        <v>807.12300000000005</v>
      </c>
      <c r="BR102" s="76">
        <v>0</v>
      </c>
      <c r="BS102" s="30">
        <v>807.12300000000005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1118.7280000000001</v>
      </c>
      <c r="D103" s="30"/>
      <c r="E103" s="30"/>
      <c r="F103" s="30"/>
      <c r="G103" s="30"/>
      <c r="H103" s="30"/>
      <c r="I103" s="30"/>
      <c r="J103" s="30"/>
      <c r="K103" s="30"/>
      <c r="L103" s="32">
        <v>1.02</v>
      </c>
      <c r="M103" s="31">
        <v>0</v>
      </c>
      <c r="N103" s="31">
        <v>8.4000000000000005E-2</v>
      </c>
      <c r="O103" s="31">
        <v>0.86899999999999999</v>
      </c>
      <c r="P103" s="31">
        <v>0</v>
      </c>
      <c r="Q103" s="31">
        <v>6.0000000000000001E-3</v>
      </c>
      <c r="R103" s="31">
        <v>0</v>
      </c>
      <c r="S103" s="31">
        <v>5.7220000000000004</v>
      </c>
      <c r="T103" s="31">
        <v>0</v>
      </c>
      <c r="U103" s="31">
        <v>0</v>
      </c>
      <c r="V103" s="31">
        <v>0</v>
      </c>
      <c r="W103" s="31">
        <v>0</v>
      </c>
      <c r="X103" s="31">
        <v>1.8660000000000001</v>
      </c>
      <c r="Y103" s="31">
        <v>0.17299999999999999</v>
      </c>
      <c r="Z103" s="31">
        <v>0</v>
      </c>
      <c r="AA103" s="31">
        <v>0.52500000000000002</v>
      </c>
      <c r="AB103" s="31">
        <v>5.3999999999999999E-2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40</v>
      </c>
      <c r="AI103" s="31">
        <v>56.683</v>
      </c>
      <c r="AJ103" s="31">
        <v>0.33100000000000002</v>
      </c>
      <c r="AK103" s="31">
        <v>0</v>
      </c>
      <c r="AL103" s="31">
        <v>17.364999999999998</v>
      </c>
      <c r="AM103" s="31">
        <v>5.266</v>
      </c>
      <c r="AN103" s="31">
        <v>0</v>
      </c>
      <c r="AO103" s="31">
        <v>0</v>
      </c>
      <c r="AP103" s="31">
        <v>0</v>
      </c>
      <c r="AQ103" s="31">
        <v>2.9390000000000001</v>
      </c>
      <c r="AR103" s="31">
        <v>4.4569999999999999</v>
      </c>
      <c r="AS103" s="31">
        <v>0.41799999999999998</v>
      </c>
      <c r="AT103" s="31">
        <v>448.47899999999998</v>
      </c>
      <c r="AU103" s="31">
        <v>65.119</v>
      </c>
      <c r="AV103" s="31">
        <v>-11.134</v>
      </c>
      <c r="AW103" s="31">
        <v>0</v>
      </c>
      <c r="AX103" s="31">
        <v>6.7690000000000001</v>
      </c>
      <c r="AY103" s="31">
        <v>0</v>
      </c>
      <c r="AZ103" s="31">
        <v>0</v>
      </c>
      <c r="BA103" s="31">
        <v>2.3660000000000001</v>
      </c>
      <c r="BB103" s="31">
        <v>0</v>
      </c>
      <c r="BC103" s="31">
        <v>176.911</v>
      </c>
      <c r="BD103" s="31">
        <v>15.154</v>
      </c>
      <c r="BE103" s="31">
        <v>115.077</v>
      </c>
      <c r="BF103" s="31">
        <v>110.468</v>
      </c>
      <c r="BG103" s="31">
        <v>0.22</v>
      </c>
      <c r="BH103" s="31">
        <v>0</v>
      </c>
      <c r="BI103" s="31">
        <v>3.5030000000000001</v>
      </c>
      <c r="BJ103" s="31">
        <v>0</v>
      </c>
      <c r="BK103" s="31">
        <v>0</v>
      </c>
      <c r="BL103" s="73">
        <v>0</v>
      </c>
      <c r="BM103" s="74">
        <f t="shared" si="5"/>
        <v>1070.71</v>
      </c>
      <c r="BN103" s="33"/>
      <c r="BO103" s="30">
        <v>0</v>
      </c>
      <c r="BP103" s="75">
        <f t="shared" si="6"/>
        <v>48.018000000000001</v>
      </c>
      <c r="BQ103" s="32">
        <f t="shared" si="7"/>
        <v>48.018000000000001</v>
      </c>
      <c r="BR103" s="76">
        <v>0</v>
      </c>
      <c r="BS103" s="30">
        <v>48.018000000000001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19405.919000000002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8.8999999999999996E-2</v>
      </c>
      <c r="N104" s="31">
        <v>0.748</v>
      </c>
      <c r="O104" s="31">
        <v>27.891999999999999</v>
      </c>
      <c r="P104" s="31">
        <v>27.710999999999999</v>
      </c>
      <c r="Q104" s="31">
        <v>6.0000000000000001E-3</v>
      </c>
      <c r="R104" s="31">
        <v>3.7610000000000001</v>
      </c>
      <c r="S104" s="31">
        <v>1.0489999999999999</v>
      </c>
      <c r="T104" s="31">
        <v>0</v>
      </c>
      <c r="U104" s="31">
        <v>7.3419999999999996</v>
      </c>
      <c r="V104" s="31">
        <v>0</v>
      </c>
      <c r="W104" s="31">
        <v>0</v>
      </c>
      <c r="X104" s="31">
        <v>4.6340000000000003</v>
      </c>
      <c r="Y104" s="31">
        <v>4.8369999999999997</v>
      </c>
      <c r="Z104" s="31">
        <v>0.57099999999999995</v>
      </c>
      <c r="AA104" s="31">
        <v>0.74299999999999999</v>
      </c>
      <c r="AB104" s="31">
        <v>0.40400000000000003</v>
      </c>
      <c r="AC104" s="31">
        <v>15.481</v>
      </c>
      <c r="AD104" s="31">
        <v>3.4910000000000001</v>
      </c>
      <c r="AE104" s="31">
        <v>183.75700000000001</v>
      </c>
      <c r="AF104" s="31">
        <v>54.856999999999999</v>
      </c>
      <c r="AG104" s="31">
        <v>73.632999999999996</v>
      </c>
      <c r="AH104" s="31">
        <v>34.695999999999998</v>
      </c>
      <c r="AI104" s="31">
        <v>227.39699999999999</v>
      </c>
      <c r="AJ104" s="31">
        <v>28.248000000000001</v>
      </c>
      <c r="AK104" s="31">
        <v>7.6260000000000003</v>
      </c>
      <c r="AL104" s="31">
        <v>16.195</v>
      </c>
      <c r="AM104" s="31">
        <v>33.963999999999999</v>
      </c>
      <c r="AN104" s="31">
        <v>0.66200000000000003</v>
      </c>
      <c r="AO104" s="31">
        <v>334.089</v>
      </c>
      <c r="AP104" s="31">
        <v>78.369</v>
      </c>
      <c r="AQ104" s="31">
        <v>10.334</v>
      </c>
      <c r="AR104" s="31">
        <v>54.231999999999999</v>
      </c>
      <c r="AS104" s="31">
        <v>6.1079999999999997</v>
      </c>
      <c r="AT104" s="31">
        <v>133.33199999999999</v>
      </c>
      <c r="AU104" s="31">
        <v>5.9989999999999997</v>
      </c>
      <c r="AV104" s="31">
        <v>3.1720000000000002</v>
      </c>
      <c r="AW104" s="31">
        <v>129.32400000000001</v>
      </c>
      <c r="AX104" s="31">
        <v>15.775</v>
      </c>
      <c r="AY104" s="31">
        <v>0.56100000000000005</v>
      </c>
      <c r="AZ104" s="31">
        <v>6.5279999999999996</v>
      </c>
      <c r="BA104" s="31">
        <v>35.558999999999997</v>
      </c>
      <c r="BB104" s="31">
        <v>10.048999999999999</v>
      </c>
      <c r="BC104" s="31">
        <v>67.201999999999998</v>
      </c>
      <c r="BD104" s="31">
        <v>0.90300000000000002</v>
      </c>
      <c r="BE104" s="31">
        <v>35.987000000000002</v>
      </c>
      <c r="BF104" s="31">
        <v>15.266999999999999</v>
      </c>
      <c r="BG104" s="31">
        <v>22.190999999999999</v>
      </c>
      <c r="BH104" s="31">
        <v>6.12</v>
      </c>
      <c r="BI104" s="31">
        <v>62.468000000000004</v>
      </c>
      <c r="BJ104" s="31">
        <v>0</v>
      </c>
      <c r="BK104" s="31">
        <v>0</v>
      </c>
      <c r="BL104" s="73">
        <v>0</v>
      </c>
      <c r="BM104" s="74">
        <f t="shared" si="5"/>
        <v>1793.3630000000001</v>
      </c>
      <c r="BN104" s="33"/>
      <c r="BO104" s="30">
        <v>0</v>
      </c>
      <c r="BP104" s="75">
        <f t="shared" si="6"/>
        <v>17612.556</v>
      </c>
      <c r="BQ104" s="32">
        <f t="shared" si="7"/>
        <v>17612.556</v>
      </c>
      <c r="BR104" s="76">
        <v>12149.145</v>
      </c>
      <c r="BS104" s="30">
        <v>5463.4110000000001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9630.3640000000032</v>
      </c>
      <c r="D105" s="30"/>
      <c r="E105" s="30"/>
      <c r="F105" s="30"/>
      <c r="G105" s="30"/>
      <c r="H105" s="30"/>
      <c r="I105" s="30"/>
      <c r="J105" s="30"/>
      <c r="K105" s="30"/>
      <c r="L105" s="32">
        <v>2.5710000000000002</v>
      </c>
      <c r="M105" s="31">
        <v>14.356</v>
      </c>
      <c r="N105" s="31">
        <v>6.0679999999999996</v>
      </c>
      <c r="O105" s="31">
        <v>60.625999999999998</v>
      </c>
      <c r="P105" s="31">
        <v>41.216000000000001</v>
      </c>
      <c r="Q105" s="31">
        <v>3.5999999999999997E-2</v>
      </c>
      <c r="R105" s="31">
        <v>6.1310000000000002</v>
      </c>
      <c r="S105" s="31">
        <v>2.1520000000000001</v>
      </c>
      <c r="T105" s="31">
        <v>0</v>
      </c>
      <c r="U105" s="31">
        <v>21.175999999999998</v>
      </c>
      <c r="V105" s="31">
        <v>1.0109999999999999</v>
      </c>
      <c r="W105" s="31">
        <v>2.02</v>
      </c>
      <c r="X105" s="31">
        <v>12.52</v>
      </c>
      <c r="Y105" s="31">
        <v>4.1609999999999996</v>
      </c>
      <c r="Z105" s="31">
        <v>0.251</v>
      </c>
      <c r="AA105" s="31">
        <v>3.806</v>
      </c>
      <c r="AB105" s="31">
        <v>3.54</v>
      </c>
      <c r="AC105" s="31">
        <v>98.186000000000007</v>
      </c>
      <c r="AD105" s="31">
        <v>98.247</v>
      </c>
      <c r="AE105" s="31">
        <v>554.05999999999995</v>
      </c>
      <c r="AF105" s="31">
        <v>69.977000000000004</v>
      </c>
      <c r="AG105" s="31">
        <v>118.301</v>
      </c>
      <c r="AH105" s="31">
        <v>191.535</v>
      </c>
      <c r="AI105" s="31">
        <v>41.015000000000001</v>
      </c>
      <c r="AJ105" s="31">
        <v>19.565999999999999</v>
      </c>
      <c r="AK105" s="31">
        <v>100.18899999999999</v>
      </c>
      <c r="AL105" s="31">
        <v>139.54</v>
      </c>
      <c r="AM105" s="31">
        <v>145.99600000000001</v>
      </c>
      <c r="AN105" s="31">
        <v>11.694000000000001</v>
      </c>
      <c r="AO105" s="31">
        <v>227.30199999999999</v>
      </c>
      <c r="AP105" s="31">
        <v>24.085999999999999</v>
      </c>
      <c r="AQ105" s="31">
        <v>110.633</v>
      </c>
      <c r="AR105" s="31">
        <v>607.89700000000005</v>
      </c>
      <c r="AS105" s="31">
        <v>44.51</v>
      </c>
      <c r="AT105" s="31">
        <v>135.59</v>
      </c>
      <c r="AU105" s="31">
        <v>82.613</v>
      </c>
      <c r="AV105" s="31">
        <v>45.805999999999997</v>
      </c>
      <c r="AW105" s="31">
        <v>19.178000000000001</v>
      </c>
      <c r="AX105" s="31">
        <v>347.57799999999997</v>
      </c>
      <c r="AY105" s="31">
        <v>0.435</v>
      </c>
      <c r="AZ105" s="31">
        <v>7.9560000000000004</v>
      </c>
      <c r="BA105" s="31">
        <v>185.71700000000001</v>
      </c>
      <c r="BB105" s="31">
        <v>24.352</v>
      </c>
      <c r="BC105" s="31">
        <v>1029.2660000000001</v>
      </c>
      <c r="BD105" s="31">
        <v>42.326999999999998</v>
      </c>
      <c r="BE105" s="31">
        <v>230.21</v>
      </c>
      <c r="BF105" s="31">
        <v>127.895</v>
      </c>
      <c r="BG105" s="31">
        <v>7.87</v>
      </c>
      <c r="BH105" s="31">
        <v>1.72</v>
      </c>
      <c r="BI105" s="31">
        <v>11.023</v>
      </c>
      <c r="BJ105" s="31">
        <v>0</v>
      </c>
      <c r="BK105" s="31">
        <v>0</v>
      </c>
      <c r="BL105" s="73">
        <v>0</v>
      </c>
      <c r="BM105" s="74">
        <f t="shared" si="5"/>
        <v>5083.911000000001</v>
      </c>
      <c r="BN105" s="33"/>
      <c r="BO105" s="30">
        <v>3772.5790000000002</v>
      </c>
      <c r="BP105" s="75">
        <f t="shared" si="6"/>
        <v>550.64700000000005</v>
      </c>
      <c r="BQ105" s="32">
        <f t="shared" si="7"/>
        <v>550.64700000000005</v>
      </c>
      <c r="BR105" s="76">
        <v>0</v>
      </c>
      <c r="BS105" s="30">
        <v>550.64700000000005</v>
      </c>
      <c r="BT105" s="77">
        <v>0</v>
      </c>
      <c r="BU105" s="77">
        <v>0</v>
      </c>
      <c r="BV105" s="30">
        <v>223.227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13.898999999999999</v>
      </c>
      <c r="D106" s="30"/>
      <c r="E106" s="30"/>
      <c r="F106" s="30"/>
      <c r="G106" s="30"/>
      <c r="H106" s="30"/>
      <c r="I106" s="30"/>
      <c r="J106" s="30"/>
      <c r="K106" s="30"/>
      <c r="L106" s="32">
        <v>9.4339999999999993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1.212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10.645999999999999</v>
      </c>
      <c r="BN106" s="33"/>
      <c r="BO106" s="30">
        <v>0</v>
      </c>
      <c r="BP106" s="75">
        <f t="shared" si="6"/>
        <v>3.2530000000000001</v>
      </c>
      <c r="BQ106" s="32">
        <f t="shared" si="7"/>
        <v>3.2530000000000001</v>
      </c>
      <c r="BR106" s="76">
        <v>0</v>
      </c>
      <c r="BS106" s="30">
        <v>3.2530000000000001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5345.021999999999</v>
      </c>
      <c r="D107" s="30"/>
      <c r="E107" s="30"/>
      <c r="F107" s="30"/>
      <c r="G107" s="30"/>
      <c r="H107" s="30"/>
      <c r="I107" s="30"/>
      <c r="J107" s="30"/>
      <c r="K107" s="30"/>
      <c r="L107" s="32">
        <v>1.056</v>
      </c>
      <c r="M107" s="31">
        <v>495.03300000000002</v>
      </c>
      <c r="N107" s="31">
        <v>5.9020000000000001</v>
      </c>
      <c r="O107" s="31">
        <v>9.8480000000000008</v>
      </c>
      <c r="P107" s="31">
        <v>18.001000000000001</v>
      </c>
      <c r="Q107" s="31">
        <v>0.29299999999999998</v>
      </c>
      <c r="R107" s="31">
        <v>2.1000000000000001E-2</v>
      </c>
      <c r="S107" s="31">
        <v>0.26500000000000001</v>
      </c>
      <c r="T107" s="31">
        <v>0</v>
      </c>
      <c r="U107" s="31">
        <v>0.66900000000000004</v>
      </c>
      <c r="V107" s="31">
        <v>3.0000000000000001E-3</v>
      </c>
      <c r="W107" s="31">
        <v>2.7E-2</v>
      </c>
      <c r="X107" s="31">
        <v>3.7370000000000001</v>
      </c>
      <c r="Y107" s="31">
        <v>1.5820000000000001</v>
      </c>
      <c r="Z107" s="31">
        <v>1.121</v>
      </c>
      <c r="AA107" s="31">
        <v>1.7999999999999999E-2</v>
      </c>
      <c r="AB107" s="31">
        <v>0.38400000000000001</v>
      </c>
      <c r="AC107" s="31">
        <v>24.388000000000002</v>
      </c>
      <c r="AD107" s="31">
        <v>27.324000000000002</v>
      </c>
      <c r="AE107" s="31">
        <v>551.923</v>
      </c>
      <c r="AF107" s="31">
        <v>41.338000000000001</v>
      </c>
      <c r="AG107" s="31">
        <v>4.6959999999999997</v>
      </c>
      <c r="AH107" s="31">
        <v>43.304000000000002</v>
      </c>
      <c r="AI107" s="31">
        <v>255.28800000000001</v>
      </c>
      <c r="AJ107" s="31">
        <v>356.58199999999999</v>
      </c>
      <c r="AK107" s="31">
        <v>14.555999999999999</v>
      </c>
      <c r="AL107" s="31">
        <v>1369.54</v>
      </c>
      <c r="AM107" s="31">
        <v>7.234</v>
      </c>
      <c r="AN107" s="31">
        <v>0</v>
      </c>
      <c r="AO107" s="31">
        <v>142.03100000000001</v>
      </c>
      <c r="AP107" s="31">
        <v>7.9859999999999998</v>
      </c>
      <c r="AQ107" s="31">
        <v>6.4589999999999996</v>
      </c>
      <c r="AR107" s="31">
        <v>21.846</v>
      </c>
      <c r="AS107" s="31">
        <v>0.94099999999999995</v>
      </c>
      <c r="AT107" s="31">
        <v>0</v>
      </c>
      <c r="AU107" s="31">
        <v>0.751</v>
      </c>
      <c r="AV107" s="31">
        <v>1.7999999999999999E-2</v>
      </c>
      <c r="AW107" s="31">
        <v>23.225999999999999</v>
      </c>
      <c r="AX107" s="31">
        <v>28.998999999999999</v>
      </c>
      <c r="AY107" s="31">
        <v>0</v>
      </c>
      <c r="AZ107" s="31">
        <v>7.8520000000000003</v>
      </c>
      <c r="BA107" s="31">
        <v>19.73</v>
      </c>
      <c r="BB107" s="31">
        <v>15.77</v>
      </c>
      <c r="BC107" s="31">
        <v>127.322</v>
      </c>
      <c r="BD107" s="31">
        <v>7.7880000000000003</v>
      </c>
      <c r="BE107" s="31">
        <v>6.9610000000000003</v>
      </c>
      <c r="BF107" s="31">
        <v>5.0830000000000002</v>
      </c>
      <c r="BG107" s="31">
        <v>28.486999999999998</v>
      </c>
      <c r="BH107" s="31">
        <v>1.0920000000000001</v>
      </c>
      <c r="BI107" s="31">
        <v>4.9180000000000001</v>
      </c>
      <c r="BJ107" s="31">
        <v>0</v>
      </c>
      <c r="BK107" s="31">
        <v>0</v>
      </c>
      <c r="BL107" s="73">
        <v>0</v>
      </c>
      <c r="BM107" s="74">
        <f t="shared" si="5"/>
        <v>3691.3929999999996</v>
      </c>
      <c r="BN107" s="33"/>
      <c r="BO107" s="30">
        <v>159.91200000000001</v>
      </c>
      <c r="BP107" s="75">
        <f t="shared" si="6"/>
        <v>1489.2539999999999</v>
      </c>
      <c r="BQ107" s="32">
        <f t="shared" si="7"/>
        <v>1489.2539999999999</v>
      </c>
      <c r="BR107" s="76">
        <v>0</v>
      </c>
      <c r="BS107" s="30">
        <v>1489.2539999999999</v>
      </c>
      <c r="BT107" s="77">
        <v>0</v>
      </c>
      <c r="BU107" s="77">
        <v>0</v>
      </c>
      <c r="BV107" s="30">
        <v>4.4630000000000001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6887.1530000000002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4.2080000000000002</v>
      </c>
      <c r="AG108" s="31">
        <v>3.82</v>
      </c>
      <c r="AH108" s="31">
        <v>26.911000000000001</v>
      </c>
      <c r="AI108" s="31">
        <v>40.055999999999997</v>
      </c>
      <c r="AJ108" s="31">
        <v>0</v>
      </c>
      <c r="AK108" s="31">
        <v>0</v>
      </c>
      <c r="AL108" s="31">
        <v>69.034999999999997</v>
      </c>
      <c r="AM108" s="31">
        <v>0</v>
      </c>
      <c r="AN108" s="31">
        <v>0</v>
      </c>
      <c r="AO108" s="31">
        <v>806.90300000000002</v>
      </c>
      <c r="AP108" s="31">
        <v>0</v>
      </c>
      <c r="AQ108" s="31">
        <v>1.111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1672.7180000000001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2624.7620000000002</v>
      </c>
      <c r="BN108" s="33"/>
      <c r="BO108" s="30">
        <v>0</v>
      </c>
      <c r="BP108" s="75">
        <f t="shared" si="6"/>
        <v>4262.3909999999996</v>
      </c>
      <c r="BQ108" s="32">
        <f t="shared" si="7"/>
        <v>4262.3909999999996</v>
      </c>
      <c r="BR108" s="76">
        <v>0</v>
      </c>
      <c r="BS108" s="30">
        <v>4262.3909999999996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2806.7230000000009</v>
      </c>
      <c r="D109" s="30"/>
      <c r="E109" s="30"/>
      <c r="F109" s="30"/>
      <c r="G109" s="30"/>
      <c r="H109" s="30"/>
      <c r="I109" s="30"/>
      <c r="J109" s="30"/>
      <c r="K109" s="30"/>
      <c r="L109" s="32">
        <v>0.29899999999999999</v>
      </c>
      <c r="M109" s="31">
        <v>1.9E-2</v>
      </c>
      <c r="N109" s="31">
        <v>0</v>
      </c>
      <c r="O109" s="31">
        <v>16.53</v>
      </c>
      <c r="P109" s="31">
        <v>23.745000000000001</v>
      </c>
      <c r="Q109" s="31">
        <v>2.8000000000000001E-2</v>
      </c>
      <c r="R109" s="31">
        <v>1.1859999999999999</v>
      </c>
      <c r="S109" s="31">
        <v>0.161</v>
      </c>
      <c r="T109" s="31">
        <v>0</v>
      </c>
      <c r="U109" s="31">
        <v>13.314</v>
      </c>
      <c r="V109" s="31">
        <v>3.206</v>
      </c>
      <c r="W109" s="31">
        <v>9.1999999999999998E-2</v>
      </c>
      <c r="X109" s="31">
        <v>12.073</v>
      </c>
      <c r="Y109" s="31">
        <v>6.7510000000000003</v>
      </c>
      <c r="Z109" s="31">
        <v>0.11</v>
      </c>
      <c r="AA109" s="31">
        <v>0.48099999999999998</v>
      </c>
      <c r="AB109" s="31">
        <v>0.746</v>
      </c>
      <c r="AC109" s="31">
        <v>98.057000000000002</v>
      </c>
      <c r="AD109" s="31">
        <v>9.6489999999999991</v>
      </c>
      <c r="AE109" s="31">
        <v>753.27099999999996</v>
      </c>
      <c r="AF109" s="31">
        <v>14.384</v>
      </c>
      <c r="AG109" s="31">
        <v>9.9019999999999992</v>
      </c>
      <c r="AH109" s="31">
        <v>100.81</v>
      </c>
      <c r="AI109" s="31">
        <v>99.131</v>
      </c>
      <c r="AJ109" s="31">
        <v>3.016</v>
      </c>
      <c r="AK109" s="31">
        <v>17.013999999999999</v>
      </c>
      <c r="AL109" s="31">
        <v>8.2840000000000007</v>
      </c>
      <c r="AM109" s="31">
        <v>243.60300000000001</v>
      </c>
      <c r="AN109" s="31">
        <v>5.6769999999999996</v>
      </c>
      <c r="AO109" s="31">
        <v>386.52300000000002</v>
      </c>
      <c r="AP109" s="31">
        <v>36.179000000000002</v>
      </c>
      <c r="AQ109" s="31">
        <v>10.522</v>
      </c>
      <c r="AR109" s="31">
        <v>137.51300000000001</v>
      </c>
      <c r="AS109" s="31">
        <v>9.2970000000000006</v>
      </c>
      <c r="AT109" s="31">
        <v>100.108</v>
      </c>
      <c r="AU109" s="31">
        <v>23.544</v>
      </c>
      <c r="AV109" s="31">
        <v>9.109</v>
      </c>
      <c r="AW109" s="31">
        <v>58.539000000000001</v>
      </c>
      <c r="AX109" s="31">
        <v>45.786000000000001</v>
      </c>
      <c r="AY109" s="31">
        <v>0</v>
      </c>
      <c r="AZ109" s="31">
        <v>79.701999999999998</v>
      </c>
      <c r="BA109" s="31">
        <v>23.396999999999998</v>
      </c>
      <c r="BB109" s="31">
        <v>7.6239999999999997</v>
      </c>
      <c r="BC109" s="31">
        <v>138.11500000000001</v>
      </c>
      <c r="BD109" s="31">
        <v>29.792999999999999</v>
      </c>
      <c r="BE109" s="31">
        <v>50.93</v>
      </c>
      <c r="BF109" s="31">
        <v>15.304</v>
      </c>
      <c r="BG109" s="31">
        <v>19.338000000000001</v>
      </c>
      <c r="BH109" s="31">
        <v>7.9560000000000004</v>
      </c>
      <c r="BI109" s="31">
        <v>6.2510000000000003</v>
      </c>
      <c r="BJ109" s="31">
        <v>0</v>
      </c>
      <c r="BK109" s="31">
        <v>0</v>
      </c>
      <c r="BL109" s="73">
        <v>0</v>
      </c>
      <c r="BM109" s="74">
        <f t="shared" si="5"/>
        <v>2637.0690000000009</v>
      </c>
      <c r="BN109" s="33"/>
      <c r="BO109" s="30">
        <v>0</v>
      </c>
      <c r="BP109" s="75">
        <f t="shared" si="6"/>
        <v>169.654</v>
      </c>
      <c r="BQ109" s="32">
        <f t="shared" si="7"/>
        <v>169.654</v>
      </c>
      <c r="BR109" s="76">
        <v>0</v>
      </c>
      <c r="BS109" s="30">
        <v>169.654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23757.397000000001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23757.397000000001</v>
      </c>
      <c r="BQ110" s="32">
        <f t="shared" si="7"/>
        <v>2994.8809999999999</v>
      </c>
      <c r="BR110" s="76">
        <v>2994.8809999999999</v>
      </c>
      <c r="BS110" s="30">
        <v>0</v>
      </c>
      <c r="BT110" s="77">
        <v>20762.516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712.65599999999995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712.65599999999995</v>
      </c>
      <c r="BQ111" s="32">
        <f t="shared" si="7"/>
        <v>0</v>
      </c>
      <c r="BR111" s="76">
        <v>0</v>
      </c>
      <c r="BS111" s="30">
        <v>0</v>
      </c>
      <c r="BT111" s="77">
        <v>712.65599999999995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10813.722999999998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11.736000000000001</v>
      </c>
      <c r="AV112" s="31">
        <v>0</v>
      </c>
      <c r="AW112" s="31">
        <v>0</v>
      </c>
      <c r="AX112" s="31">
        <v>10.461</v>
      </c>
      <c r="AY112" s="31">
        <v>0</v>
      </c>
      <c r="AZ112" s="31">
        <v>0</v>
      </c>
      <c r="BA112" s="31">
        <v>0</v>
      </c>
      <c r="BB112" s="31">
        <v>0</v>
      </c>
      <c r="BC112" s="31">
        <v>102.13800000000001</v>
      </c>
      <c r="BD112" s="31">
        <v>5.0259999999999998</v>
      </c>
      <c r="BE112" s="31">
        <v>8.6489999999999991</v>
      </c>
      <c r="BF112" s="31">
        <v>5.915</v>
      </c>
      <c r="BG112" s="31">
        <v>0</v>
      </c>
      <c r="BH112" s="31">
        <v>0</v>
      </c>
      <c r="BI112" s="31">
        <v>0.191</v>
      </c>
      <c r="BJ112" s="31">
        <v>0</v>
      </c>
      <c r="BK112" s="31">
        <v>0</v>
      </c>
      <c r="BL112" s="73">
        <v>0</v>
      </c>
      <c r="BM112" s="74">
        <f t="shared" si="5"/>
        <v>144.11600000000001</v>
      </c>
      <c r="BN112" s="33"/>
      <c r="BO112" s="30">
        <v>0</v>
      </c>
      <c r="BP112" s="75">
        <f t="shared" si="6"/>
        <v>10669.606999999998</v>
      </c>
      <c r="BQ112" s="32">
        <f t="shared" si="7"/>
        <v>1428.318</v>
      </c>
      <c r="BR112" s="76">
        <v>0.86</v>
      </c>
      <c r="BS112" s="30">
        <v>1427.4580000000001</v>
      </c>
      <c r="BT112" s="77">
        <v>9233.7209999999995</v>
      </c>
      <c r="BU112" s="77">
        <v>7.5679999999999996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5732.0519999999997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2.5350000000000001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0.186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6.06</v>
      </c>
      <c r="AP113" s="31">
        <v>6.8250000000000002</v>
      </c>
      <c r="AQ113" s="31">
        <v>1.9790000000000001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1.7000000000000001E-2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269.47199999999998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287.07399999999996</v>
      </c>
      <c r="BN113" s="33"/>
      <c r="BO113" s="30">
        <v>0</v>
      </c>
      <c r="BP113" s="75">
        <f t="shared" si="6"/>
        <v>5444.9780000000001</v>
      </c>
      <c r="BQ113" s="32">
        <f t="shared" si="7"/>
        <v>2004.8</v>
      </c>
      <c r="BR113" s="76">
        <v>845.93299999999999</v>
      </c>
      <c r="BS113" s="30">
        <v>1158.867</v>
      </c>
      <c r="BT113" s="77">
        <v>3421.0630000000001</v>
      </c>
      <c r="BU113" s="77">
        <v>19.114999999999998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2962.1460000000002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57.600999999999999</v>
      </c>
      <c r="AP114" s="31">
        <v>4.6040000000000001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19.565000000000001</v>
      </c>
      <c r="BD114" s="31">
        <v>0</v>
      </c>
      <c r="BE114" s="31">
        <v>8.3879999999999999</v>
      </c>
      <c r="BF114" s="31">
        <v>2.1999999999999999E-2</v>
      </c>
      <c r="BG114" s="31">
        <v>8.4309999999999992</v>
      </c>
      <c r="BH114" s="31">
        <v>0</v>
      </c>
      <c r="BI114" s="31">
        <v>0.186</v>
      </c>
      <c r="BJ114" s="31">
        <v>0</v>
      </c>
      <c r="BK114" s="31">
        <v>0</v>
      </c>
      <c r="BL114" s="73">
        <v>0</v>
      </c>
      <c r="BM114" s="74">
        <f t="shared" si="5"/>
        <v>98.797000000000011</v>
      </c>
      <c r="BN114" s="33"/>
      <c r="BO114" s="30">
        <v>0</v>
      </c>
      <c r="BP114" s="75">
        <f t="shared" si="6"/>
        <v>2863.3490000000002</v>
      </c>
      <c r="BQ114" s="32">
        <f t="shared" si="7"/>
        <v>2727.8620000000001</v>
      </c>
      <c r="BR114" s="76">
        <v>0</v>
      </c>
      <c r="BS114" s="30">
        <v>2727.8620000000001</v>
      </c>
      <c r="BT114" s="77">
        <v>0</v>
      </c>
      <c r="BU114" s="77">
        <v>135.48699999999999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495.12700000000001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0.67100000000000004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0.88500000000000001</v>
      </c>
      <c r="AV115" s="31">
        <v>6.8000000000000005E-2</v>
      </c>
      <c r="AW115" s="31">
        <v>0</v>
      </c>
      <c r="AX115" s="31">
        <v>9.6920000000000002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11.316000000000001</v>
      </c>
      <c r="BN115" s="33"/>
      <c r="BO115" s="30">
        <v>0</v>
      </c>
      <c r="BP115" s="75">
        <f t="shared" si="6"/>
        <v>483.81100000000004</v>
      </c>
      <c r="BQ115" s="32">
        <f t="shared" si="7"/>
        <v>136.422</v>
      </c>
      <c r="BR115" s="76">
        <v>0</v>
      </c>
      <c r="BS115" s="30">
        <v>136.422</v>
      </c>
      <c r="BT115" s="77">
        <v>0</v>
      </c>
      <c r="BU115" s="77">
        <v>347.38900000000001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2186.2339999999999</v>
      </c>
      <c r="D116" s="30"/>
      <c r="E116" s="30"/>
      <c r="F116" s="30"/>
      <c r="G116" s="30"/>
      <c r="H116" s="30"/>
      <c r="I116" s="30"/>
      <c r="J116" s="30"/>
      <c r="K116" s="30"/>
      <c r="L116" s="32">
        <v>2.149</v>
      </c>
      <c r="M116" s="31">
        <v>0</v>
      </c>
      <c r="N116" s="31">
        <v>11.772</v>
      </c>
      <c r="O116" s="31">
        <v>30.382000000000001</v>
      </c>
      <c r="P116" s="31">
        <v>40.814</v>
      </c>
      <c r="Q116" s="31">
        <v>1.7000000000000001E-2</v>
      </c>
      <c r="R116" s="31">
        <v>1.4950000000000001</v>
      </c>
      <c r="S116" s="31">
        <v>1.421</v>
      </c>
      <c r="T116" s="31">
        <v>0</v>
      </c>
      <c r="U116" s="31">
        <v>2.6139999999999999</v>
      </c>
      <c r="V116" s="31">
        <v>1.2999999999999999E-2</v>
      </c>
      <c r="W116" s="31">
        <v>0.3</v>
      </c>
      <c r="X116" s="31">
        <v>1.415</v>
      </c>
      <c r="Y116" s="31">
        <v>1.048</v>
      </c>
      <c r="Z116" s="31">
        <v>2.214</v>
      </c>
      <c r="AA116" s="31">
        <v>5.9260000000000002</v>
      </c>
      <c r="AB116" s="31">
        <v>3.6930000000000001</v>
      </c>
      <c r="AC116" s="31">
        <v>8.7850000000000001</v>
      </c>
      <c r="AD116" s="31">
        <v>20.745000000000001</v>
      </c>
      <c r="AE116" s="31">
        <v>36.113</v>
      </c>
      <c r="AF116" s="31">
        <v>5.3280000000000003</v>
      </c>
      <c r="AG116" s="31">
        <v>15.302</v>
      </c>
      <c r="AH116" s="31">
        <v>9.5920000000000005</v>
      </c>
      <c r="AI116" s="31">
        <v>11.404</v>
      </c>
      <c r="AJ116" s="31">
        <v>39.115000000000002</v>
      </c>
      <c r="AK116" s="31">
        <v>8.8219999999999992</v>
      </c>
      <c r="AL116" s="31">
        <v>34.634999999999998</v>
      </c>
      <c r="AM116" s="31">
        <v>33.073</v>
      </c>
      <c r="AN116" s="31">
        <v>4.6879999999999997</v>
      </c>
      <c r="AO116" s="31">
        <v>111.74</v>
      </c>
      <c r="AP116" s="31">
        <v>33.173000000000002</v>
      </c>
      <c r="AQ116" s="31">
        <v>9.6509999999999998</v>
      </c>
      <c r="AR116" s="31">
        <v>43.472000000000001</v>
      </c>
      <c r="AS116" s="31">
        <v>4.7329999999999997</v>
      </c>
      <c r="AT116" s="31">
        <v>49.56</v>
      </c>
      <c r="AU116" s="31">
        <v>3.6349999999999998</v>
      </c>
      <c r="AV116" s="31">
        <v>40.043999999999997</v>
      </c>
      <c r="AW116" s="31">
        <v>8.1419999999999995</v>
      </c>
      <c r="AX116" s="31">
        <v>17.582999999999998</v>
      </c>
      <c r="AY116" s="31">
        <v>1.369</v>
      </c>
      <c r="AZ116" s="31">
        <v>11.926</v>
      </c>
      <c r="BA116" s="31">
        <v>9.7129999999999992</v>
      </c>
      <c r="BB116" s="31">
        <v>36.834000000000003</v>
      </c>
      <c r="BC116" s="31">
        <v>0.72199999999999998</v>
      </c>
      <c r="BD116" s="31">
        <v>16.527000000000001</v>
      </c>
      <c r="BE116" s="31">
        <v>5.5869999999999997</v>
      </c>
      <c r="BF116" s="31">
        <v>17.576000000000001</v>
      </c>
      <c r="BG116" s="31">
        <v>4.3099999999999996</v>
      </c>
      <c r="BH116" s="31">
        <v>11.811999999999999</v>
      </c>
      <c r="BI116" s="31">
        <v>43.881</v>
      </c>
      <c r="BJ116" s="31">
        <v>0</v>
      </c>
      <c r="BK116" s="31">
        <v>0</v>
      </c>
      <c r="BL116" s="73">
        <v>0</v>
      </c>
      <c r="BM116" s="74">
        <f t="shared" si="5"/>
        <v>814.86500000000001</v>
      </c>
      <c r="BN116" s="33"/>
      <c r="BO116" s="30">
        <v>0</v>
      </c>
      <c r="BP116" s="75">
        <f t="shared" si="6"/>
        <v>1371.3689999999999</v>
      </c>
      <c r="BQ116" s="32">
        <f t="shared" si="7"/>
        <v>1371.3689999999999</v>
      </c>
      <c r="BR116" s="76">
        <v>0</v>
      </c>
      <c r="BS116" s="30">
        <v>1371.3689999999999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979.53300000000002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979.53300000000002</v>
      </c>
      <c r="BQ117" s="32">
        <f t="shared" si="7"/>
        <v>979.53300000000002</v>
      </c>
      <c r="BR117" s="76">
        <v>979.53300000000002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8695.8009999999995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43853.353999999999</v>
      </c>
      <c r="BP118" s="75">
        <f t="shared" si="6"/>
        <v>-35157.553</v>
      </c>
      <c r="BQ118" s="32">
        <f t="shared" si="7"/>
        <v>-35157.553</v>
      </c>
      <c r="BR118" s="76">
        <v>0</v>
      </c>
      <c r="BS118" s="30">
        <v>-35157.553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450823.55699999997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4953.0659999999998</v>
      </c>
      <c r="M120" s="40">
        <f t="shared" si="8"/>
        <v>3145.6210000000001</v>
      </c>
      <c r="N120" s="40">
        <f t="shared" si="8"/>
        <v>253.76599999999996</v>
      </c>
      <c r="O120" s="40">
        <f t="shared" si="8"/>
        <v>8104.9509999999991</v>
      </c>
      <c r="P120" s="40">
        <f t="shared" si="8"/>
        <v>2898.6669999999999</v>
      </c>
      <c r="Q120" s="40">
        <f t="shared" si="8"/>
        <v>246.72100000000003</v>
      </c>
      <c r="R120" s="40">
        <f t="shared" si="8"/>
        <v>679.25299999999982</v>
      </c>
      <c r="S120" s="40">
        <f t="shared" si="8"/>
        <v>480.52699999999993</v>
      </c>
      <c r="T120" s="40">
        <f t="shared" si="8"/>
        <v>0</v>
      </c>
      <c r="U120" s="40">
        <f t="shared" si="8"/>
        <v>754.64499999999998</v>
      </c>
      <c r="V120" s="40">
        <f t="shared" si="8"/>
        <v>151.37699999999998</v>
      </c>
      <c r="W120" s="40">
        <f t="shared" si="8"/>
        <v>155.26200000000003</v>
      </c>
      <c r="X120" s="40">
        <f t="shared" si="8"/>
        <v>712.5079999999997</v>
      </c>
      <c r="Y120" s="40">
        <f t="shared" si="8"/>
        <v>757.21899999999982</v>
      </c>
      <c r="Z120" s="40">
        <f t="shared" si="8"/>
        <v>538.37700000000007</v>
      </c>
      <c r="AA120" s="40">
        <f t="shared" si="8"/>
        <v>523.47800000000007</v>
      </c>
      <c r="AB120" s="40">
        <f t="shared" si="8"/>
        <v>235.62299999999996</v>
      </c>
      <c r="AC120" s="40">
        <f t="shared" si="8"/>
        <v>6331.2329999999993</v>
      </c>
      <c r="AD120" s="40">
        <f t="shared" si="8"/>
        <v>1428.4769999999999</v>
      </c>
      <c r="AE120" s="40">
        <f t="shared" si="8"/>
        <v>27725.207000000006</v>
      </c>
      <c r="AF120" s="40">
        <f t="shared" si="8"/>
        <v>733.79299999999989</v>
      </c>
      <c r="AG120" s="40">
        <f t="shared" si="8"/>
        <v>796.24800000000016</v>
      </c>
      <c r="AH120" s="40">
        <f t="shared" si="8"/>
        <v>3795.0430000000006</v>
      </c>
      <c r="AI120" s="40">
        <f t="shared" si="8"/>
        <v>4642.1370000000006</v>
      </c>
      <c r="AJ120" s="40">
        <f t="shared" si="8"/>
        <v>8142.5249999999978</v>
      </c>
      <c r="AK120" s="40">
        <f t="shared" si="8"/>
        <v>1219.0439999999999</v>
      </c>
      <c r="AL120" s="40">
        <f t="shared" si="8"/>
        <v>7641.882999999998</v>
      </c>
      <c r="AM120" s="40">
        <f t="shared" si="8"/>
        <v>2418.0919999999996</v>
      </c>
      <c r="AN120" s="40">
        <f t="shared" si="8"/>
        <v>94.171000000000006</v>
      </c>
      <c r="AO120" s="40">
        <f t="shared" si="8"/>
        <v>15279.395999999999</v>
      </c>
      <c r="AP120" s="40">
        <f t="shared" si="8"/>
        <v>4904.6180000000013</v>
      </c>
      <c r="AQ120" s="40">
        <f t="shared" si="8"/>
        <v>467.65199999999999</v>
      </c>
      <c r="AR120" s="40">
        <f t="shared" si="8"/>
        <v>5517.1630000000005</v>
      </c>
      <c r="AS120" s="40">
        <f t="shared" si="8"/>
        <v>515.58299999999997</v>
      </c>
      <c r="AT120" s="40">
        <f t="shared" si="8"/>
        <v>3264.2629999999999</v>
      </c>
      <c r="AU120" s="40">
        <f t="shared" si="8"/>
        <v>808.12200000000007</v>
      </c>
      <c r="AV120" s="40">
        <f t="shared" si="8"/>
        <v>387.02699999999993</v>
      </c>
      <c r="AW120" s="40">
        <f t="shared" si="8"/>
        <v>2582.6770000000001</v>
      </c>
      <c r="AX120" s="40">
        <f t="shared" si="8"/>
        <v>1830.0800000000002</v>
      </c>
      <c r="AY120" s="40">
        <f t="shared" si="8"/>
        <v>7.3309999999999986</v>
      </c>
      <c r="AZ120" s="40">
        <f t="shared" si="8"/>
        <v>498.95599999999985</v>
      </c>
      <c r="BA120" s="40">
        <f t="shared" si="8"/>
        <v>4868.3630000000003</v>
      </c>
      <c r="BB120" s="40">
        <f t="shared" si="8"/>
        <v>667.80399999999986</v>
      </c>
      <c r="BC120" s="40">
        <f t="shared" si="8"/>
        <v>5701.9189999999999</v>
      </c>
      <c r="BD120" s="40">
        <f t="shared" si="8"/>
        <v>227.74500000000006</v>
      </c>
      <c r="BE120" s="40">
        <f t="shared" si="8"/>
        <v>1067.4059999999997</v>
      </c>
      <c r="BF120" s="40">
        <f t="shared" si="8"/>
        <v>1883.9049999999995</v>
      </c>
      <c r="BG120" s="40">
        <f t="shared" si="8"/>
        <v>1380.9880000000003</v>
      </c>
      <c r="BH120" s="40">
        <f t="shared" si="8"/>
        <v>180.20300000000003</v>
      </c>
      <c r="BI120" s="40">
        <f t="shared" si="8"/>
        <v>689.61900000000003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142289.73399999997</v>
      </c>
      <c r="BN120" s="79">
        <f t="shared" si="8"/>
        <v>0</v>
      </c>
      <c r="BO120" s="80">
        <f t="shared" si="8"/>
        <v>82158.343999999983</v>
      </c>
      <c r="BP120" s="80">
        <f t="shared" si="8"/>
        <v>169186.24299999996</v>
      </c>
      <c r="BQ120" s="40">
        <f t="shared" si="8"/>
        <v>133977.54499999998</v>
      </c>
      <c r="BR120" s="40">
        <f t="shared" si="8"/>
        <v>18479.639000000003</v>
      </c>
      <c r="BS120" s="81">
        <f t="shared" ref="BS120:BX120" si="9">SUM(BS67:BS119)</f>
        <v>115497.906</v>
      </c>
      <c r="BT120" s="81">
        <f t="shared" si="9"/>
        <v>34699.139000000003</v>
      </c>
      <c r="BU120" s="81">
        <f t="shared" si="9"/>
        <v>509.55899999999997</v>
      </c>
      <c r="BV120" s="40">
        <f t="shared" si="9"/>
        <v>58113.239000000001</v>
      </c>
      <c r="BW120" s="40">
        <f t="shared" si="9"/>
        <v>-924.00300000000016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12645.577999999998</v>
      </c>
      <c r="G121" s="85">
        <f>G61</f>
        <v>0</v>
      </c>
      <c r="H121" s="85">
        <f>H61</f>
        <v>1894.2599999999998</v>
      </c>
      <c r="I121" s="85">
        <f>I61</f>
        <v>0</v>
      </c>
      <c r="J121" s="85">
        <f>J61</f>
        <v>9869.6379999999972</v>
      </c>
      <c r="K121" s="85"/>
      <c r="L121" s="84">
        <v>8025.1819999999998</v>
      </c>
      <c r="M121" s="86">
        <v>2472.5880000000002</v>
      </c>
      <c r="N121" s="86">
        <v>492.654</v>
      </c>
      <c r="O121" s="86">
        <v>3681.7429999999999</v>
      </c>
      <c r="P121" s="86">
        <v>1600.1369999999999</v>
      </c>
      <c r="Q121" s="86">
        <v>379.25700000000001</v>
      </c>
      <c r="R121" s="86">
        <v>517.33399999999995</v>
      </c>
      <c r="S121" s="86">
        <v>306.21800000000002</v>
      </c>
      <c r="T121" s="86">
        <v>0</v>
      </c>
      <c r="U121" s="86">
        <v>480.43900000000002</v>
      </c>
      <c r="V121" s="86">
        <v>245.92599999999999</v>
      </c>
      <c r="W121" s="86">
        <v>55.698</v>
      </c>
      <c r="X121" s="86">
        <v>343.14100000000002</v>
      </c>
      <c r="Y121" s="86">
        <v>330.39</v>
      </c>
      <c r="Z121" s="86">
        <v>374.476</v>
      </c>
      <c r="AA121" s="86">
        <v>610.66399999999999</v>
      </c>
      <c r="AB121" s="86">
        <v>255.322</v>
      </c>
      <c r="AC121" s="86">
        <v>2156.5059999999999</v>
      </c>
      <c r="AD121" s="86">
        <v>2184.623</v>
      </c>
      <c r="AE121" s="86">
        <v>10434.092000000001</v>
      </c>
      <c r="AF121" s="86">
        <v>1612.877</v>
      </c>
      <c r="AG121" s="86">
        <v>1304.134</v>
      </c>
      <c r="AH121" s="86">
        <v>4085.9560000000001</v>
      </c>
      <c r="AI121" s="86">
        <v>12632.849</v>
      </c>
      <c r="AJ121" s="86">
        <v>11832.938</v>
      </c>
      <c r="AK121" s="86">
        <v>785.85400000000004</v>
      </c>
      <c r="AL121" s="86">
        <v>-1277.0530000000001</v>
      </c>
      <c r="AM121" s="86">
        <v>10451.393</v>
      </c>
      <c r="AN121" s="86">
        <v>203.45</v>
      </c>
      <c r="AO121" s="86">
        <v>9334.1820000000007</v>
      </c>
      <c r="AP121" s="86">
        <v>5727.4780000000001</v>
      </c>
      <c r="AQ121" s="86">
        <v>624.27800000000002</v>
      </c>
      <c r="AR121" s="86">
        <v>4274.8500000000004</v>
      </c>
      <c r="AS121" s="86">
        <v>251.315</v>
      </c>
      <c r="AT121" s="86">
        <v>11830.075000000001</v>
      </c>
      <c r="AU121" s="86">
        <v>738.01400000000001</v>
      </c>
      <c r="AV121" s="86">
        <v>689.55100000000004</v>
      </c>
      <c r="AW121" s="86">
        <v>17269.212</v>
      </c>
      <c r="AX121" s="86">
        <v>2169.7849999999999</v>
      </c>
      <c r="AY121" s="86">
        <v>5.7229999999999999</v>
      </c>
      <c r="AZ121" s="86">
        <v>482.38299999999998</v>
      </c>
      <c r="BA121" s="86">
        <v>1483.087</v>
      </c>
      <c r="BB121" s="86">
        <v>2024.9159999999999</v>
      </c>
      <c r="BC121" s="86">
        <v>19174.403999999999</v>
      </c>
      <c r="BD121" s="86">
        <v>487.64699999999999</v>
      </c>
      <c r="BE121" s="86">
        <v>9502.3970000000008</v>
      </c>
      <c r="BF121" s="86">
        <v>4268.4840000000004</v>
      </c>
      <c r="BG121" s="86">
        <v>1637.02</v>
      </c>
      <c r="BH121" s="86">
        <v>314.92399999999998</v>
      </c>
      <c r="BI121" s="86">
        <v>1037.654</v>
      </c>
      <c r="BJ121" s="86">
        <v>979.53300000000002</v>
      </c>
      <c r="BK121" s="86">
        <v>0</v>
      </c>
      <c r="BL121" s="86">
        <v>0</v>
      </c>
      <c r="BM121" s="87">
        <f>SUM(L121:BL121)</f>
        <v>170885.7</v>
      </c>
      <c r="BN121" s="87">
        <f>SUM(C121:BL121)</f>
        <v>195295.17600000004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2211.3760000000002</v>
      </c>
      <c r="M122" s="31">
        <v>383.613</v>
      </c>
      <c r="N122" s="31">
        <v>70.33</v>
      </c>
      <c r="O122" s="31">
        <v>971.44399999999996</v>
      </c>
      <c r="P122" s="31">
        <v>254.98</v>
      </c>
      <c r="Q122" s="31">
        <v>63.009</v>
      </c>
      <c r="R122" s="31">
        <v>220.30799999999999</v>
      </c>
      <c r="S122" s="31">
        <v>87.36</v>
      </c>
      <c r="T122" s="31">
        <v>0</v>
      </c>
      <c r="U122" s="31">
        <v>207.05600000000001</v>
      </c>
      <c r="V122" s="31">
        <v>88.013000000000005</v>
      </c>
      <c r="W122" s="31">
        <v>34.988999999999997</v>
      </c>
      <c r="X122" s="31">
        <v>169.285</v>
      </c>
      <c r="Y122" s="31">
        <v>204.24</v>
      </c>
      <c r="Z122" s="31">
        <v>92.477000000000004</v>
      </c>
      <c r="AA122" s="31">
        <v>137.01400000000001</v>
      </c>
      <c r="AB122" s="31">
        <v>227.57900000000001</v>
      </c>
      <c r="AC122" s="31">
        <v>1083.2919999999999</v>
      </c>
      <c r="AD122" s="31">
        <v>439.31599999999997</v>
      </c>
      <c r="AE122" s="31">
        <v>4760.5370000000003</v>
      </c>
      <c r="AF122" s="31">
        <v>477.45100000000002</v>
      </c>
      <c r="AG122" s="31">
        <v>650.66099999999994</v>
      </c>
      <c r="AH122" s="31">
        <v>1371.675</v>
      </c>
      <c r="AI122" s="31">
        <v>2823.837</v>
      </c>
      <c r="AJ122" s="31">
        <v>327.55200000000002</v>
      </c>
      <c r="AK122" s="31">
        <v>467.149</v>
      </c>
      <c r="AL122" s="31">
        <v>1498.556</v>
      </c>
      <c r="AM122" s="31">
        <v>3710.7840000000001</v>
      </c>
      <c r="AN122" s="31">
        <v>207.35300000000001</v>
      </c>
      <c r="AO122" s="31">
        <v>4661.8119999999999</v>
      </c>
      <c r="AP122" s="31">
        <v>992.56500000000005</v>
      </c>
      <c r="AQ122" s="31">
        <v>523.74300000000005</v>
      </c>
      <c r="AR122" s="31">
        <v>1844.242</v>
      </c>
      <c r="AS122" s="31">
        <v>445.15</v>
      </c>
      <c r="AT122" s="31">
        <v>3743.3310000000001</v>
      </c>
      <c r="AU122" s="31">
        <v>360.37099999999998</v>
      </c>
      <c r="AV122" s="31">
        <v>157.238</v>
      </c>
      <c r="AW122" s="31">
        <v>883.524</v>
      </c>
      <c r="AX122" s="31">
        <v>898.49300000000005</v>
      </c>
      <c r="AY122" s="31">
        <v>5.3330000000000002</v>
      </c>
      <c r="AZ122" s="31">
        <v>142.874</v>
      </c>
      <c r="BA122" s="31">
        <v>557.553</v>
      </c>
      <c r="BB122" s="31">
        <v>1722.048</v>
      </c>
      <c r="BC122" s="31">
        <v>15937.074000000001</v>
      </c>
      <c r="BD122" s="31">
        <v>391.83800000000002</v>
      </c>
      <c r="BE122" s="31">
        <v>8142.56</v>
      </c>
      <c r="BF122" s="31">
        <v>2490.4340000000002</v>
      </c>
      <c r="BG122" s="31">
        <v>358.351</v>
      </c>
      <c r="BH122" s="31">
        <v>314.92399999999998</v>
      </c>
      <c r="BI122" s="31">
        <v>191.52600000000001</v>
      </c>
      <c r="BJ122" s="31">
        <v>979.53300000000002</v>
      </c>
      <c r="BK122" s="31">
        <v>0</v>
      </c>
      <c r="BL122" s="31">
        <v>0</v>
      </c>
      <c r="BM122" s="33">
        <f t="shared" ref="BM122:BM129" si="10">SUM(L122:BL122)</f>
        <v>68985.752999999982</v>
      </c>
      <c r="BN122" s="33">
        <f t="shared" ref="BN122:BN129" si="11">SUM(C122:BL122)</f>
        <v>68985.752999999982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2202.3620000000001</v>
      </c>
      <c r="M123" s="31">
        <v>382.32100000000003</v>
      </c>
      <c r="N123" s="31">
        <v>63.75</v>
      </c>
      <c r="O123" s="31">
        <v>797.12699999999995</v>
      </c>
      <c r="P123" s="31">
        <v>213.22</v>
      </c>
      <c r="Q123" s="31">
        <v>56.575000000000003</v>
      </c>
      <c r="R123" s="31">
        <v>200.584</v>
      </c>
      <c r="S123" s="31">
        <v>82.444000000000003</v>
      </c>
      <c r="T123" s="31">
        <v>0</v>
      </c>
      <c r="U123" s="31">
        <v>185.98099999999999</v>
      </c>
      <c r="V123" s="31">
        <v>77.344999999999999</v>
      </c>
      <c r="W123" s="31">
        <v>31.67</v>
      </c>
      <c r="X123" s="31">
        <v>154.27199999999999</v>
      </c>
      <c r="Y123" s="31">
        <v>177.614</v>
      </c>
      <c r="Z123" s="31">
        <v>88.983999999999995</v>
      </c>
      <c r="AA123" s="31">
        <v>17.585999999999999</v>
      </c>
      <c r="AB123" s="31">
        <v>201.256</v>
      </c>
      <c r="AC123" s="31">
        <v>937.62300000000005</v>
      </c>
      <c r="AD123" s="31">
        <v>385.89100000000002</v>
      </c>
      <c r="AE123" s="31">
        <v>4526.8209999999999</v>
      </c>
      <c r="AF123" s="31">
        <v>440.84399999999999</v>
      </c>
      <c r="AG123" s="31">
        <v>582.94799999999998</v>
      </c>
      <c r="AH123" s="31">
        <v>1206.441</v>
      </c>
      <c r="AI123" s="31">
        <v>2526.364</v>
      </c>
      <c r="AJ123" s="31">
        <v>290.08699999999999</v>
      </c>
      <c r="AK123" s="31">
        <v>412.67599999999999</v>
      </c>
      <c r="AL123" s="31">
        <v>1306.915</v>
      </c>
      <c r="AM123" s="31">
        <v>3251.1039999999998</v>
      </c>
      <c r="AN123" s="31">
        <v>178.79499999999999</v>
      </c>
      <c r="AO123" s="31">
        <v>4145.3909999999996</v>
      </c>
      <c r="AP123" s="31">
        <v>907.05799999999999</v>
      </c>
      <c r="AQ123" s="31">
        <v>461.9</v>
      </c>
      <c r="AR123" s="31">
        <v>1650.4459999999999</v>
      </c>
      <c r="AS123" s="31">
        <v>396.47800000000001</v>
      </c>
      <c r="AT123" s="31">
        <v>2928.6610000000001</v>
      </c>
      <c r="AU123" s="31">
        <v>310.76100000000002</v>
      </c>
      <c r="AV123" s="31">
        <v>141.685</v>
      </c>
      <c r="AW123" s="31">
        <v>799.54</v>
      </c>
      <c r="AX123" s="31">
        <v>813.51400000000001</v>
      </c>
      <c r="AY123" s="31">
        <v>4.819</v>
      </c>
      <c r="AZ123" s="31">
        <v>110.839</v>
      </c>
      <c r="BA123" s="31">
        <v>498.19</v>
      </c>
      <c r="BB123" s="31">
        <v>1523.069</v>
      </c>
      <c r="BC123" s="31">
        <v>10879.423000000001</v>
      </c>
      <c r="BD123" s="31">
        <v>351.19400000000002</v>
      </c>
      <c r="BE123" s="31">
        <v>8005.0159999999996</v>
      </c>
      <c r="BF123" s="31">
        <v>2410.6579999999999</v>
      </c>
      <c r="BG123" s="31">
        <v>318.25</v>
      </c>
      <c r="BH123" s="31">
        <v>294.20600000000002</v>
      </c>
      <c r="BI123" s="31">
        <v>178.10400000000001</v>
      </c>
      <c r="BJ123" s="31">
        <v>948.5</v>
      </c>
      <c r="BK123" s="31">
        <v>0</v>
      </c>
      <c r="BL123" s="31">
        <v>0</v>
      </c>
      <c r="BM123" s="33">
        <f t="shared" si="10"/>
        <v>59057.302000000018</v>
      </c>
      <c r="BN123" s="33">
        <f t="shared" si="11"/>
        <v>59057.302000000018</v>
      </c>
      <c r="BP123" s="88" t="s">
        <v>105</v>
      </c>
      <c r="BQ123" s="89"/>
      <c r="BR123" s="89"/>
      <c r="BS123" s="89"/>
      <c r="BT123" s="90">
        <f>BM121</f>
        <v>170885.7</v>
      </c>
      <c r="BV123" s="88" t="s">
        <v>110</v>
      </c>
      <c r="BW123" s="89"/>
      <c r="BX123" s="89"/>
      <c r="BY123" s="89"/>
      <c r="BZ123" s="90">
        <f>BP120</f>
        <v>169186.24299999996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8.36</v>
      </c>
      <c r="M124" s="31">
        <v>1.014</v>
      </c>
      <c r="N124" s="31">
        <v>6.03</v>
      </c>
      <c r="O124" s="31">
        <v>110.286</v>
      </c>
      <c r="P124" s="31">
        <v>39.622</v>
      </c>
      <c r="Q124" s="31">
        <v>6.1970000000000001</v>
      </c>
      <c r="R124" s="31">
        <v>18.959</v>
      </c>
      <c r="S124" s="31">
        <v>4.59</v>
      </c>
      <c r="T124" s="31">
        <v>0</v>
      </c>
      <c r="U124" s="31">
        <v>19.963999999999999</v>
      </c>
      <c r="V124" s="31">
        <v>9.1809999999999992</v>
      </c>
      <c r="W124" s="31">
        <v>2.9569999999999999</v>
      </c>
      <c r="X124" s="31">
        <v>13.815</v>
      </c>
      <c r="Y124" s="31">
        <v>24.623999999999999</v>
      </c>
      <c r="Z124" s="31">
        <v>3.262</v>
      </c>
      <c r="AA124" s="31">
        <v>18.577000000000002</v>
      </c>
      <c r="AB124" s="31">
        <v>24.478000000000002</v>
      </c>
      <c r="AC124" s="31">
        <v>140.447</v>
      </c>
      <c r="AD124" s="31">
        <v>51.533000000000001</v>
      </c>
      <c r="AE124" s="31">
        <v>212.38300000000001</v>
      </c>
      <c r="AF124" s="31">
        <v>34.917999999999999</v>
      </c>
      <c r="AG124" s="31">
        <v>64.481999999999999</v>
      </c>
      <c r="AH124" s="31">
        <v>158.428</v>
      </c>
      <c r="AI124" s="31">
        <v>283.42399999999998</v>
      </c>
      <c r="AJ124" s="31">
        <v>34.573999999999998</v>
      </c>
      <c r="AK124" s="31">
        <v>51.155000000000001</v>
      </c>
      <c r="AL124" s="31">
        <v>176.17099999999999</v>
      </c>
      <c r="AM124" s="31">
        <v>450.75400000000002</v>
      </c>
      <c r="AN124" s="31">
        <v>28.071999999999999</v>
      </c>
      <c r="AO124" s="31">
        <v>504.49099999999999</v>
      </c>
      <c r="AP124" s="31">
        <v>81.450999999999993</v>
      </c>
      <c r="AQ124" s="31">
        <v>61.453000000000003</v>
      </c>
      <c r="AR124" s="31">
        <v>190.58600000000001</v>
      </c>
      <c r="AS124" s="31">
        <v>48.341000000000001</v>
      </c>
      <c r="AT124" s="31">
        <v>808.11500000000001</v>
      </c>
      <c r="AU124" s="31">
        <v>41.286999999999999</v>
      </c>
      <c r="AV124" s="31">
        <v>15.324999999999999</v>
      </c>
      <c r="AW124" s="31">
        <v>83.216999999999999</v>
      </c>
      <c r="AX124" s="31">
        <v>82.649000000000001</v>
      </c>
      <c r="AY124" s="31">
        <v>0.51400000000000001</v>
      </c>
      <c r="AZ124" s="31">
        <v>24.225999999999999</v>
      </c>
      <c r="BA124" s="31">
        <v>57.031999999999996</v>
      </c>
      <c r="BB124" s="31">
        <v>187.989</v>
      </c>
      <c r="BC124" s="31">
        <v>1059.6110000000001</v>
      </c>
      <c r="BD124" s="31">
        <v>40.643999999999998</v>
      </c>
      <c r="BE124" s="31">
        <v>129.95500000000001</v>
      </c>
      <c r="BF124" s="31">
        <v>69.3</v>
      </c>
      <c r="BG124" s="31">
        <v>39.271000000000001</v>
      </c>
      <c r="BH124" s="31">
        <v>20.684999999999999</v>
      </c>
      <c r="BI124" s="31">
        <v>12.823</v>
      </c>
      <c r="BJ124" s="31">
        <v>22.507000000000001</v>
      </c>
      <c r="BK124" s="31">
        <v>0</v>
      </c>
      <c r="BL124" s="31">
        <v>0</v>
      </c>
      <c r="BM124" s="33">
        <f t="shared" si="10"/>
        <v>5579.7289999999994</v>
      </c>
      <c r="BN124" s="33">
        <f t="shared" si="11"/>
        <v>5579.7289999999994</v>
      </c>
      <c r="BP124" s="53" t="s">
        <v>109</v>
      </c>
      <c r="BT124" s="75">
        <f>J121</f>
        <v>9869.6379999999972</v>
      </c>
      <c r="BV124" s="53" t="s">
        <v>76</v>
      </c>
      <c r="BZ124" s="75">
        <f>BV120</f>
        <v>58113.239000000001</v>
      </c>
    </row>
    <row r="125" spans="1:79" s="44" customFormat="1" ht="11.4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0.65400000000000003</v>
      </c>
      <c r="M125" s="93">
        <v>0.27800000000000002</v>
      </c>
      <c r="N125" s="93">
        <v>0.55000000000000004</v>
      </c>
      <c r="O125" s="93">
        <v>64.031000000000006</v>
      </c>
      <c r="P125" s="93">
        <v>2.1379999999999999</v>
      </c>
      <c r="Q125" s="93">
        <v>0.23699999999999999</v>
      </c>
      <c r="R125" s="93">
        <v>0.76500000000000001</v>
      </c>
      <c r="S125" s="93">
        <v>0.32600000000000001</v>
      </c>
      <c r="T125" s="93">
        <v>0</v>
      </c>
      <c r="U125" s="93">
        <v>1.111</v>
      </c>
      <c r="V125" s="93">
        <v>1.4870000000000001</v>
      </c>
      <c r="W125" s="93">
        <v>0.36199999999999999</v>
      </c>
      <c r="X125" s="93">
        <v>1.198</v>
      </c>
      <c r="Y125" s="93">
        <v>2.0019999999999998</v>
      </c>
      <c r="Z125" s="93">
        <v>0.23100000000000001</v>
      </c>
      <c r="AA125" s="93">
        <v>100.851</v>
      </c>
      <c r="AB125" s="93">
        <v>1.845</v>
      </c>
      <c r="AC125" s="93">
        <v>5.2220000000000004</v>
      </c>
      <c r="AD125" s="93">
        <v>1.8919999999999999</v>
      </c>
      <c r="AE125" s="93">
        <v>21.332999999999998</v>
      </c>
      <c r="AF125" s="93">
        <v>1.6890000000000001</v>
      </c>
      <c r="AG125" s="93">
        <v>3.2309999999999999</v>
      </c>
      <c r="AH125" s="93">
        <v>6.806</v>
      </c>
      <c r="AI125" s="93">
        <v>14.048999999999999</v>
      </c>
      <c r="AJ125" s="93">
        <v>2.891</v>
      </c>
      <c r="AK125" s="93">
        <v>3.3180000000000001</v>
      </c>
      <c r="AL125" s="93">
        <v>15.47</v>
      </c>
      <c r="AM125" s="93">
        <v>8.9260000000000002</v>
      </c>
      <c r="AN125" s="93">
        <v>0.48599999999999999</v>
      </c>
      <c r="AO125" s="93">
        <v>11.93</v>
      </c>
      <c r="AP125" s="93">
        <v>4.056</v>
      </c>
      <c r="AQ125" s="93">
        <v>0.39</v>
      </c>
      <c r="AR125" s="93">
        <v>3.21</v>
      </c>
      <c r="AS125" s="93">
        <v>0.33100000000000002</v>
      </c>
      <c r="AT125" s="93">
        <v>6.5549999999999997</v>
      </c>
      <c r="AU125" s="93">
        <v>8.3230000000000004</v>
      </c>
      <c r="AV125" s="93">
        <v>0.22800000000000001</v>
      </c>
      <c r="AW125" s="93">
        <v>0.76700000000000002</v>
      </c>
      <c r="AX125" s="93">
        <v>2.33</v>
      </c>
      <c r="AY125" s="93">
        <v>0</v>
      </c>
      <c r="AZ125" s="93">
        <v>7.8090000000000002</v>
      </c>
      <c r="BA125" s="93">
        <v>2.331</v>
      </c>
      <c r="BB125" s="93">
        <v>10.99</v>
      </c>
      <c r="BC125" s="93">
        <v>3998.04</v>
      </c>
      <c r="BD125" s="93">
        <v>0</v>
      </c>
      <c r="BE125" s="93">
        <v>7.5890000000000004</v>
      </c>
      <c r="BF125" s="93">
        <v>10.476000000000001</v>
      </c>
      <c r="BG125" s="93">
        <v>0.83</v>
      </c>
      <c r="BH125" s="93">
        <v>3.3000000000000002E-2</v>
      </c>
      <c r="BI125" s="93">
        <v>0.59899999999999998</v>
      </c>
      <c r="BJ125" s="93">
        <v>8.5259999999999998</v>
      </c>
      <c r="BK125" s="93">
        <v>0</v>
      </c>
      <c r="BL125" s="93">
        <v>0</v>
      </c>
      <c r="BM125" s="33">
        <f t="shared" si="10"/>
        <v>4348.7219999999998</v>
      </c>
      <c r="BN125" s="33">
        <f t="shared" si="11"/>
        <v>4348.7219999999998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-924.00300000000016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5.6139999999999999</v>
      </c>
      <c r="M126" s="31">
        <v>2.4390000000000001</v>
      </c>
      <c r="N126" s="31">
        <v>7.8659999999999997</v>
      </c>
      <c r="O126" s="31">
        <v>43.616</v>
      </c>
      <c r="P126" s="31">
        <v>23.683</v>
      </c>
      <c r="Q126" s="31">
        <v>47.780999999999999</v>
      </c>
      <c r="R126" s="31">
        <v>12.362</v>
      </c>
      <c r="S126" s="31">
        <v>0.78500000000000003</v>
      </c>
      <c r="T126" s="31">
        <v>0</v>
      </c>
      <c r="U126" s="31">
        <v>7.7709999999999999</v>
      </c>
      <c r="V126" s="31">
        <v>5.6630000000000003</v>
      </c>
      <c r="W126" s="31">
        <v>0.70599999999999996</v>
      </c>
      <c r="X126" s="31">
        <v>7.875</v>
      </c>
      <c r="Y126" s="31">
        <v>5.4619999999999997</v>
      </c>
      <c r="Z126" s="31">
        <v>0.59199999999999997</v>
      </c>
      <c r="AA126" s="31">
        <v>8.49</v>
      </c>
      <c r="AB126" s="31">
        <v>3.9340000000000002</v>
      </c>
      <c r="AC126" s="31">
        <v>63.356000000000002</v>
      </c>
      <c r="AD126" s="31">
        <v>17.257999999999999</v>
      </c>
      <c r="AE126" s="31">
        <v>375.77699999999999</v>
      </c>
      <c r="AF126" s="31">
        <v>23.346</v>
      </c>
      <c r="AG126" s="31">
        <v>22.457999999999998</v>
      </c>
      <c r="AH126" s="31">
        <v>93.712000000000003</v>
      </c>
      <c r="AI126" s="31">
        <v>535.822</v>
      </c>
      <c r="AJ126" s="31">
        <v>5.2089999999999996</v>
      </c>
      <c r="AK126" s="31">
        <v>12.375</v>
      </c>
      <c r="AL126" s="31">
        <v>67.992999999999995</v>
      </c>
      <c r="AM126" s="31">
        <v>116.086</v>
      </c>
      <c r="AN126" s="31">
        <v>3.6819999999999999</v>
      </c>
      <c r="AO126" s="31">
        <v>275.33100000000002</v>
      </c>
      <c r="AP126" s="31">
        <v>20.123000000000001</v>
      </c>
      <c r="AQ126" s="31">
        <v>5.7629999999999999</v>
      </c>
      <c r="AR126" s="31">
        <v>28.033000000000001</v>
      </c>
      <c r="AS126" s="31">
        <v>2.4790000000000001</v>
      </c>
      <c r="AT126" s="31">
        <v>19.376000000000001</v>
      </c>
      <c r="AU126" s="31">
        <v>3.988</v>
      </c>
      <c r="AV126" s="31">
        <v>3.323</v>
      </c>
      <c r="AW126" s="31">
        <v>76.623999999999995</v>
      </c>
      <c r="AX126" s="31">
        <v>25.823</v>
      </c>
      <c r="AY126" s="31">
        <v>0.21199999999999999</v>
      </c>
      <c r="AZ126" s="31">
        <v>2.3479999999999999</v>
      </c>
      <c r="BA126" s="31">
        <v>6.3760000000000003</v>
      </c>
      <c r="BB126" s="31">
        <v>3.0059999999999998</v>
      </c>
      <c r="BC126" s="31">
        <v>0</v>
      </c>
      <c r="BD126" s="31">
        <v>0</v>
      </c>
      <c r="BE126" s="31">
        <v>5.2750000000000004</v>
      </c>
      <c r="BF126" s="31">
        <v>5.6580000000000004</v>
      </c>
      <c r="BG126" s="31">
        <v>5.5869999999999997</v>
      </c>
      <c r="BH126" s="31">
        <v>0</v>
      </c>
      <c r="BI126" s="31">
        <v>5.165</v>
      </c>
      <c r="BJ126" s="31">
        <v>0</v>
      </c>
      <c r="BK126" s="31">
        <v>0</v>
      </c>
      <c r="BL126" s="31">
        <v>0</v>
      </c>
      <c r="BM126" s="33">
        <f t="shared" si="10"/>
        <v>2016.203</v>
      </c>
      <c r="BN126" s="33">
        <f t="shared" si="11"/>
        <v>2016.203</v>
      </c>
      <c r="BP126" s="53" t="s">
        <v>107</v>
      </c>
      <c r="BT126" s="75">
        <f>H121+F121</f>
        <v>14539.837999999998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-1.2669999999999999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-16.079999999999998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-71.902000000000001</v>
      </c>
      <c r="AR127" s="31">
        <v>0</v>
      </c>
      <c r="AS127" s="31">
        <v>-32.74</v>
      </c>
      <c r="AT127" s="31">
        <v>0</v>
      </c>
      <c r="AU127" s="31">
        <v>0</v>
      </c>
      <c r="AV127" s="31">
        <v>0</v>
      </c>
      <c r="AW127" s="31">
        <v>0</v>
      </c>
      <c r="AX127" s="31">
        <v>-2.0870000000000002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-124.07600000000001</v>
      </c>
      <c r="BN127" s="33">
        <f t="shared" si="11"/>
        <v>-124.07600000000001</v>
      </c>
      <c r="BP127" s="53" t="s">
        <v>108</v>
      </c>
      <c r="BT127" s="75">
        <f>G121</f>
        <v>0</v>
      </c>
      <c r="BV127" s="53" t="s">
        <v>189</v>
      </c>
      <c r="BZ127" s="75">
        <f>BO120</f>
        <v>82158.343999999983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5808.192</v>
      </c>
      <c r="M128" s="97">
        <v>2086.5360000000001</v>
      </c>
      <c r="N128" s="97">
        <v>414.45800000000003</v>
      </c>
      <c r="O128" s="97">
        <v>2666.683</v>
      </c>
      <c r="P128" s="97">
        <v>1321.4739999999999</v>
      </c>
      <c r="Q128" s="97">
        <v>268.46699999999998</v>
      </c>
      <c r="R128" s="97">
        <v>285.93099999999998</v>
      </c>
      <c r="S128" s="97">
        <v>218.07300000000001</v>
      </c>
      <c r="T128" s="97">
        <v>0</v>
      </c>
      <c r="U128" s="97">
        <v>265.61200000000002</v>
      </c>
      <c r="V128" s="97">
        <v>152.25</v>
      </c>
      <c r="W128" s="97">
        <v>20.003</v>
      </c>
      <c r="X128" s="97">
        <v>165.98099999999999</v>
      </c>
      <c r="Y128" s="97">
        <v>120.688</v>
      </c>
      <c r="Z128" s="97">
        <v>281.40699999999998</v>
      </c>
      <c r="AA128" s="97">
        <v>465.16</v>
      </c>
      <c r="AB128" s="97">
        <v>23.809000000000001</v>
      </c>
      <c r="AC128" s="97">
        <v>1009.8579999999999</v>
      </c>
      <c r="AD128" s="97">
        <v>1728.049</v>
      </c>
      <c r="AE128" s="97">
        <v>5297.7780000000002</v>
      </c>
      <c r="AF128" s="97">
        <v>1112.08</v>
      </c>
      <c r="AG128" s="97">
        <v>631.01499999999999</v>
      </c>
      <c r="AH128" s="97">
        <v>2620.569</v>
      </c>
      <c r="AI128" s="97">
        <v>9273.19</v>
      </c>
      <c r="AJ128" s="97">
        <v>11500.177</v>
      </c>
      <c r="AK128" s="97">
        <v>322.41000000000003</v>
      </c>
      <c r="AL128" s="97">
        <v>-2843.6019999999999</v>
      </c>
      <c r="AM128" s="97">
        <v>6624.5230000000001</v>
      </c>
      <c r="AN128" s="97">
        <v>-7.585</v>
      </c>
      <c r="AO128" s="97">
        <v>4397.0389999999998</v>
      </c>
      <c r="AP128" s="97">
        <v>4714.79</v>
      </c>
      <c r="AQ128" s="97">
        <v>166.67400000000001</v>
      </c>
      <c r="AR128" s="97">
        <v>2402.5749999999998</v>
      </c>
      <c r="AS128" s="97">
        <v>-163.57400000000001</v>
      </c>
      <c r="AT128" s="97">
        <v>8067.3680000000004</v>
      </c>
      <c r="AU128" s="97">
        <v>373.65499999999997</v>
      </c>
      <c r="AV128" s="97">
        <v>528.99</v>
      </c>
      <c r="AW128" s="97">
        <v>16309.064</v>
      </c>
      <c r="AX128" s="97">
        <v>1247.556</v>
      </c>
      <c r="AY128" s="97">
        <v>0.17799999999999999</v>
      </c>
      <c r="AZ128" s="97">
        <v>337.161</v>
      </c>
      <c r="BA128" s="97">
        <v>919.15800000000002</v>
      </c>
      <c r="BB128" s="97">
        <v>299.86200000000002</v>
      </c>
      <c r="BC128" s="97">
        <v>3237.33</v>
      </c>
      <c r="BD128" s="97">
        <v>95.808999999999997</v>
      </c>
      <c r="BE128" s="97">
        <v>1354.5619999999999</v>
      </c>
      <c r="BF128" s="97">
        <v>1772.3920000000001</v>
      </c>
      <c r="BG128" s="97">
        <v>1273.0820000000001</v>
      </c>
      <c r="BH128" s="97">
        <v>0</v>
      </c>
      <c r="BI128" s="97">
        <v>840.96299999999997</v>
      </c>
      <c r="BJ128" s="97">
        <v>0</v>
      </c>
      <c r="BK128" s="97">
        <v>0</v>
      </c>
      <c r="BL128" s="97">
        <v>0</v>
      </c>
      <c r="BM128" s="98">
        <f t="shared" si="10"/>
        <v>100007.81999999999</v>
      </c>
      <c r="BN128" s="98">
        <f t="shared" si="11"/>
        <v>100007.81999999999</v>
      </c>
      <c r="BP128" s="53"/>
      <c r="BT128" s="75"/>
      <c r="BV128" s="53" t="s">
        <v>190</v>
      </c>
      <c r="BZ128" s="75">
        <f>BO61</f>
        <v>113238.647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23862</v>
      </c>
      <c r="M129" s="102">
        <v>3923</v>
      </c>
      <c r="N129" s="102">
        <v>1440</v>
      </c>
      <c r="O129" s="102">
        <v>9292</v>
      </c>
      <c r="P129" s="102">
        <v>793</v>
      </c>
      <c r="Q129" s="102">
        <v>45</v>
      </c>
      <c r="R129" s="102">
        <v>2307</v>
      </c>
      <c r="S129" s="102">
        <v>893</v>
      </c>
      <c r="T129" s="102">
        <v>0</v>
      </c>
      <c r="U129" s="102">
        <v>229</v>
      </c>
      <c r="V129" s="102">
        <v>49</v>
      </c>
      <c r="W129" s="102">
        <v>89</v>
      </c>
      <c r="X129" s="102">
        <v>390</v>
      </c>
      <c r="Y129" s="102">
        <v>1793</v>
      </c>
      <c r="Z129" s="102">
        <v>2427</v>
      </c>
      <c r="AA129" s="102">
        <v>437</v>
      </c>
      <c r="AB129" s="102">
        <v>316</v>
      </c>
      <c r="AC129" s="102">
        <v>871</v>
      </c>
      <c r="AD129" s="102">
        <v>482</v>
      </c>
      <c r="AE129" s="102">
        <v>21969</v>
      </c>
      <c r="AF129" s="102">
        <v>2886</v>
      </c>
      <c r="AG129" s="102">
        <v>1325</v>
      </c>
      <c r="AH129" s="102">
        <v>1245</v>
      </c>
      <c r="AI129" s="102">
        <v>25387</v>
      </c>
      <c r="AJ129" s="102">
        <v>7193</v>
      </c>
      <c r="AK129" s="102">
        <v>201</v>
      </c>
      <c r="AL129" s="102">
        <v>588</v>
      </c>
      <c r="AM129" s="102">
        <v>2556</v>
      </c>
      <c r="AN129" s="102">
        <v>195</v>
      </c>
      <c r="AO129" s="102">
        <v>9547</v>
      </c>
      <c r="AP129" s="102">
        <v>8936</v>
      </c>
      <c r="AQ129" s="102">
        <v>564</v>
      </c>
      <c r="AR129" s="102">
        <v>2253</v>
      </c>
      <c r="AS129" s="102">
        <v>381</v>
      </c>
      <c r="AT129" s="102">
        <v>1453</v>
      </c>
      <c r="AU129" s="102">
        <v>178</v>
      </c>
      <c r="AV129" s="102">
        <v>88</v>
      </c>
      <c r="AW129" s="102">
        <v>941</v>
      </c>
      <c r="AX129" s="102">
        <v>1524</v>
      </c>
      <c r="AY129" s="102">
        <v>16</v>
      </c>
      <c r="AZ129" s="102">
        <v>382</v>
      </c>
      <c r="BA129" s="102">
        <v>1570</v>
      </c>
      <c r="BB129" s="102">
        <v>3527</v>
      </c>
      <c r="BC129" s="102">
        <v>22654</v>
      </c>
      <c r="BD129" s="102">
        <v>349</v>
      </c>
      <c r="BE129" s="102">
        <v>13199</v>
      </c>
      <c r="BF129" s="102">
        <v>4441</v>
      </c>
      <c r="BG129" s="102">
        <v>1065</v>
      </c>
      <c r="BH129" s="102">
        <v>882</v>
      </c>
      <c r="BI129" s="102">
        <v>4014</v>
      </c>
      <c r="BJ129" s="102">
        <v>12195</v>
      </c>
      <c r="BK129" s="102">
        <v>0</v>
      </c>
      <c r="BL129" s="102">
        <v>0</v>
      </c>
      <c r="BM129" s="82">
        <f t="shared" si="10"/>
        <v>203342</v>
      </c>
      <c r="BN129" s="103">
        <f t="shared" si="11"/>
        <v>203342</v>
      </c>
      <c r="BP129" s="7" t="s">
        <v>77</v>
      </c>
      <c r="BQ129" s="8"/>
      <c r="BR129" s="8"/>
      <c r="BS129" s="8"/>
      <c r="BT129" s="103">
        <f>BT123+BT124+BT125+BT126+BT127</f>
        <v>195295.17600000001</v>
      </c>
      <c r="BV129" s="7" t="s">
        <v>77</v>
      </c>
      <c r="BW129" s="8"/>
      <c r="BX129" s="8"/>
      <c r="BY129" s="8"/>
      <c r="BZ129" s="103">
        <f>BZ123+BZ124+BZ125+BZ126+BZ127-BZ128</f>
        <v>195295.17599999998</v>
      </c>
      <c r="CA129" s="5"/>
    </row>
    <row r="130" spans="2:79" ht="13.5" thickTop="1"/>
    <row r="131" spans="2:79">
      <c r="B131" s="182" t="s">
        <v>142</v>
      </c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M131" s="76"/>
      <c r="BN131" s="76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A135"/>
  <sheetViews>
    <sheetView showGridLines="0" zoomScale="110" zoomScaleNormal="110" workbookViewId="0">
      <selection activeCell="BP131" sqref="BP131"/>
    </sheetView>
  </sheetViews>
  <sheetFormatPr defaultColWidth="11.42578125" defaultRowHeight="12.75"/>
  <cols>
    <col min="1" max="1" width="9.140625" style="2" customWidth="1"/>
    <col min="2" max="2" width="42.140625" style="2" bestFit="1" customWidth="1"/>
    <col min="3" max="3" width="10.85546875" style="2" customWidth="1"/>
    <col min="4" max="8" width="9.7109375" style="2" customWidth="1"/>
    <col min="9" max="9" width="11" style="2" customWidth="1"/>
    <col min="10" max="10" width="11.5703125" style="2" customWidth="1"/>
    <col min="11" max="11" width="13.7109375" style="2" customWidth="1"/>
    <col min="12" max="26" width="12.7109375" style="2" customWidth="1"/>
    <col min="27" max="27" width="15.28515625" style="2" customWidth="1"/>
    <col min="28" max="43" width="12.7109375" style="2" customWidth="1"/>
    <col min="44" max="44" width="15.85546875" style="2" customWidth="1"/>
    <col min="45" max="66" width="12.7109375" style="2" customWidth="1"/>
    <col min="67" max="67" width="12.28515625" style="2" customWidth="1"/>
    <col min="68" max="71" width="9.7109375" style="2" customWidth="1"/>
    <col min="72" max="72" width="8.8554687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9.7109375" style="5" customWidth="1"/>
    <col min="79" max="256" width="11.42578125" style="2"/>
    <col min="257" max="257" width="9.140625" style="2" customWidth="1"/>
    <col min="258" max="258" width="37.7109375" style="2" customWidth="1"/>
    <col min="259" max="259" width="10.85546875" style="2" customWidth="1"/>
    <col min="260" max="266" width="9.7109375" style="2" customWidth="1"/>
    <col min="267" max="267" width="13.7109375" style="2" customWidth="1"/>
    <col min="268" max="322" width="12.7109375" style="2" customWidth="1"/>
    <col min="323" max="331" width="9.7109375" style="2" customWidth="1"/>
    <col min="332" max="332" width="10.42578125" style="2" customWidth="1"/>
    <col min="333" max="333" width="14.7109375" style="2" customWidth="1"/>
    <col min="334" max="334" width="9.7109375" style="2" customWidth="1"/>
    <col min="335" max="512" width="11.42578125" style="2"/>
    <col min="513" max="513" width="9.140625" style="2" customWidth="1"/>
    <col min="514" max="514" width="37.7109375" style="2" customWidth="1"/>
    <col min="515" max="515" width="10.85546875" style="2" customWidth="1"/>
    <col min="516" max="522" width="9.7109375" style="2" customWidth="1"/>
    <col min="523" max="523" width="13.7109375" style="2" customWidth="1"/>
    <col min="524" max="578" width="12.7109375" style="2" customWidth="1"/>
    <col min="579" max="587" width="9.7109375" style="2" customWidth="1"/>
    <col min="588" max="588" width="10.42578125" style="2" customWidth="1"/>
    <col min="589" max="589" width="14.7109375" style="2" customWidth="1"/>
    <col min="590" max="590" width="9.7109375" style="2" customWidth="1"/>
    <col min="591" max="768" width="11.42578125" style="2"/>
    <col min="769" max="769" width="9.140625" style="2" customWidth="1"/>
    <col min="770" max="770" width="37.7109375" style="2" customWidth="1"/>
    <col min="771" max="771" width="10.85546875" style="2" customWidth="1"/>
    <col min="772" max="778" width="9.7109375" style="2" customWidth="1"/>
    <col min="779" max="779" width="13.7109375" style="2" customWidth="1"/>
    <col min="780" max="834" width="12.7109375" style="2" customWidth="1"/>
    <col min="835" max="843" width="9.7109375" style="2" customWidth="1"/>
    <col min="844" max="844" width="10.42578125" style="2" customWidth="1"/>
    <col min="845" max="845" width="14.7109375" style="2" customWidth="1"/>
    <col min="846" max="846" width="9.7109375" style="2" customWidth="1"/>
    <col min="847" max="1024" width="11.42578125" style="2"/>
    <col min="1025" max="1025" width="9.140625" style="2" customWidth="1"/>
    <col min="1026" max="1026" width="37.7109375" style="2" customWidth="1"/>
    <col min="1027" max="1027" width="10.85546875" style="2" customWidth="1"/>
    <col min="1028" max="1034" width="9.7109375" style="2" customWidth="1"/>
    <col min="1035" max="1035" width="13.7109375" style="2" customWidth="1"/>
    <col min="1036" max="1090" width="12.7109375" style="2" customWidth="1"/>
    <col min="1091" max="1099" width="9.7109375" style="2" customWidth="1"/>
    <col min="1100" max="1100" width="10.42578125" style="2" customWidth="1"/>
    <col min="1101" max="1101" width="14.7109375" style="2" customWidth="1"/>
    <col min="1102" max="1102" width="9.7109375" style="2" customWidth="1"/>
    <col min="1103" max="1280" width="11.42578125" style="2"/>
    <col min="1281" max="1281" width="9.140625" style="2" customWidth="1"/>
    <col min="1282" max="1282" width="37.7109375" style="2" customWidth="1"/>
    <col min="1283" max="1283" width="10.85546875" style="2" customWidth="1"/>
    <col min="1284" max="1290" width="9.7109375" style="2" customWidth="1"/>
    <col min="1291" max="1291" width="13.7109375" style="2" customWidth="1"/>
    <col min="1292" max="1346" width="12.7109375" style="2" customWidth="1"/>
    <col min="1347" max="1355" width="9.7109375" style="2" customWidth="1"/>
    <col min="1356" max="1356" width="10.42578125" style="2" customWidth="1"/>
    <col min="1357" max="1357" width="14.7109375" style="2" customWidth="1"/>
    <col min="1358" max="1358" width="9.7109375" style="2" customWidth="1"/>
    <col min="1359" max="1536" width="11.42578125" style="2"/>
    <col min="1537" max="1537" width="9.140625" style="2" customWidth="1"/>
    <col min="1538" max="1538" width="37.7109375" style="2" customWidth="1"/>
    <col min="1539" max="1539" width="10.85546875" style="2" customWidth="1"/>
    <col min="1540" max="1546" width="9.7109375" style="2" customWidth="1"/>
    <col min="1547" max="1547" width="13.7109375" style="2" customWidth="1"/>
    <col min="1548" max="1602" width="12.7109375" style="2" customWidth="1"/>
    <col min="1603" max="1611" width="9.7109375" style="2" customWidth="1"/>
    <col min="1612" max="1612" width="10.42578125" style="2" customWidth="1"/>
    <col min="1613" max="1613" width="14.7109375" style="2" customWidth="1"/>
    <col min="1614" max="1614" width="9.7109375" style="2" customWidth="1"/>
    <col min="1615" max="1792" width="11.42578125" style="2"/>
    <col min="1793" max="1793" width="9.140625" style="2" customWidth="1"/>
    <col min="1794" max="1794" width="37.7109375" style="2" customWidth="1"/>
    <col min="1795" max="1795" width="10.85546875" style="2" customWidth="1"/>
    <col min="1796" max="1802" width="9.7109375" style="2" customWidth="1"/>
    <col min="1803" max="1803" width="13.7109375" style="2" customWidth="1"/>
    <col min="1804" max="1858" width="12.7109375" style="2" customWidth="1"/>
    <col min="1859" max="1867" width="9.7109375" style="2" customWidth="1"/>
    <col min="1868" max="1868" width="10.42578125" style="2" customWidth="1"/>
    <col min="1869" max="1869" width="14.7109375" style="2" customWidth="1"/>
    <col min="1870" max="1870" width="9.7109375" style="2" customWidth="1"/>
    <col min="1871" max="2048" width="11.42578125" style="2"/>
    <col min="2049" max="2049" width="9.140625" style="2" customWidth="1"/>
    <col min="2050" max="2050" width="37.7109375" style="2" customWidth="1"/>
    <col min="2051" max="2051" width="10.85546875" style="2" customWidth="1"/>
    <col min="2052" max="2058" width="9.7109375" style="2" customWidth="1"/>
    <col min="2059" max="2059" width="13.7109375" style="2" customWidth="1"/>
    <col min="2060" max="2114" width="12.7109375" style="2" customWidth="1"/>
    <col min="2115" max="2123" width="9.7109375" style="2" customWidth="1"/>
    <col min="2124" max="2124" width="10.42578125" style="2" customWidth="1"/>
    <col min="2125" max="2125" width="14.7109375" style="2" customWidth="1"/>
    <col min="2126" max="2126" width="9.7109375" style="2" customWidth="1"/>
    <col min="2127" max="2304" width="11.42578125" style="2"/>
    <col min="2305" max="2305" width="9.140625" style="2" customWidth="1"/>
    <col min="2306" max="2306" width="37.7109375" style="2" customWidth="1"/>
    <col min="2307" max="2307" width="10.85546875" style="2" customWidth="1"/>
    <col min="2308" max="2314" width="9.7109375" style="2" customWidth="1"/>
    <col min="2315" max="2315" width="13.7109375" style="2" customWidth="1"/>
    <col min="2316" max="2370" width="12.7109375" style="2" customWidth="1"/>
    <col min="2371" max="2379" width="9.7109375" style="2" customWidth="1"/>
    <col min="2380" max="2380" width="10.42578125" style="2" customWidth="1"/>
    <col min="2381" max="2381" width="14.7109375" style="2" customWidth="1"/>
    <col min="2382" max="2382" width="9.7109375" style="2" customWidth="1"/>
    <col min="2383" max="2560" width="11.42578125" style="2"/>
    <col min="2561" max="2561" width="9.140625" style="2" customWidth="1"/>
    <col min="2562" max="2562" width="37.7109375" style="2" customWidth="1"/>
    <col min="2563" max="2563" width="10.85546875" style="2" customWidth="1"/>
    <col min="2564" max="2570" width="9.7109375" style="2" customWidth="1"/>
    <col min="2571" max="2571" width="13.7109375" style="2" customWidth="1"/>
    <col min="2572" max="2626" width="12.7109375" style="2" customWidth="1"/>
    <col min="2627" max="2635" width="9.7109375" style="2" customWidth="1"/>
    <col min="2636" max="2636" width="10.42578125" style="2" customWidth="1"/>
    <col min="2637" max="2637" width="14.7109375" style="2" customWidth="1"/>
    <col min="2638" max="2638" width="9.7109375" style="2" customWidth="1"/>
    <col min="2639" max="2816" width="11.42578125" style="2"/>
    <col min="2817" max="2817" width="9.140625" style="2" customWidth="1"/>
    <col min="2818" max="2818" width="37.7109375" style="2" customWidth="1"/>
    <col min="2819" max="2819" width="10.85546875" style="2" customWidth="1"/>
    <col min="2820" max="2826" width="9.7109375" style="2" customWidth="1"/>
    <col min="2827" max="2827" width="13.7109375" style="2" customWidth="1"/>
    <col min="2828" max="2882" width="12.7109375" style="2" customWidth="1"/>
    <col min="2883" max="2891" width="9.7109375" style="2" customWidth="1"/>
    <col min="2892" max="2892" width="10.42578125" style="2" customWidth="1"/>
    <col min="2893" max="2893" width="14.7109375" style="2" customWidth="1"/>
    <col min="2894" max="2894" width="9.7109375" style="2" customWidth="1"/>
    <col min="2895" max="3072" width="11.42578125" style="2"/>
    <col min="3073" max="3073" width="9.140625" style="2" customWidth="1"/>
    <col min="3074" max="3074" width="37.7109375" style="2" customWidth="1"/>
    <col min="3075" max="3075" width="10.85546875" style="2" customWidth="1"/>
    <col min="3076" max="3082" width="9.7109375" style="2" customWidth="1"/>
    <col min="3083" max="3083" width="13.7109375" style="2" customWidth="1"/>
    <col min="3084" max="3138" width="12.7109375" style="2" customWidth="1"/>
    <col min="3139" max="3147" width="9.7109375" style="2" customWidth="1"/>
    <col min="3148" max="3148" width="10.42578125" style="2" customWidth="1"/>
    <col min="3149" max="3149" width="14.7109375" style="2" customWidth="1"/>
    <col min="3150" max="3150" width="9.7109375" style="2" customWidth="1"/>
    <col min="3151" max="3328" width="11.42578125" style="2"/>
    <col min="3329" max="3329" width="9.140625" style="2" customWidth="1"/>
    <col min="3330" max="3330" width="37.7109375" style="2" customWidth="1"/>
    <col min="3331" max="3331" width="10.85546875" style="2" customWidth="1"/>
    <col min="3332" max="3338" width="9.7109375" style="2" customWidth="1"/>
    <col min="3339" max="3339" width="13.7109375" style="2" customWidth="1"/>
    <col min="3340" max="3394" width="12.7109375" style="2" customWidth="1"/>
    <col min="3395" max="3403" width="9.7109375" style="2" customWidth="1"/>
    <col min="3404" max="3404" width="10.42578125" style="2" customWidth="1"/>
    <col min="3405" max="3405" width="14.7109375" style="2" customWidth="1"/>
    <col min="3406" max="3406" width="9.7109375" style="2" customWidth="1"/>
    <col min="3407" max="3584" width="11.42578125" style="2"/>
    <col min="3585" max="3585" width="9.140625" style="2" customWidth="1"/>
    <col min="3586" max="3586" width="37.7109375" style="2" customWidth="1"/>
    <col min="3587" max="3587" width="10.85546875" style="2" customWidth="1"/>
    <col min="3588" max="3594" width="9.7109375" style="2" customWidth="1"/>
    <col min="3595" max="3595" width="13.7109375" style="2" customWidth="1"/>
    <col min="3596" max="3650" width="12.7109375" style="2" customWidth="1"/>
    <col min="3651" max="3659" width="9.7109375" style="2" customWidth="1"/>
    <col min="3660" max="3660" width="10.42578125" style="2" customWidth="1"/>
    <col min="3661" max="3661" width="14.7109375" style="2" customWidth="1"/>
    <col min="3662" max="3662" width="9.7109375" style="2" customWidth="1"/>
    <col min="3663" max="3840" width="11.42578125" style="2"/>
    <col min="3841" max="3841" width="9.140625" style="2" customWidth="1"/>
    <col min="3842" max="3842" width="37.7109375" style="2" customWidth="1"/>
    <col min="3843" max="3843" width="10.85546875" style="2" customWidth="1"/>
    <col min="3844" max="3850" width="9.7109375" style="2" customWidth="1"/>
    <col min="3851" max="3851" width="13.7109375" style="2" customWidth="1"/>
    <col min="3852" max="3906" width="12.7109375" style="2" customWidth="1"/>
    <col min="3907" max="3915" width="9.7109375" style="2" customWidth="1"/>
    <col min="3916" max="3916" width="10.42578125" style="2" customWidth="1"/>
    <col min="3917" max="3917" width="14.7109375" style="2" customWidth="1"/>
    <col min="3918" max="3918" width="9.7109375" style="2" customWidth="1"/>
    <col min="3919" max="4096" width="11.42578125" style="2"/>
    <col min="4097" max="4097" width="9.140625" style="2" customWidth="1"/>
    <col min="4098" max="4098" width="37.7109375" style="2" customWidth="1"/>
    <col min="4099" max="4099" width="10.85546875" style="2" customWidth="1"/>
    <col min="4100" max="4106" width="9.7109375" style="2" customWidth="1"/>
    <col min="4107" max="4107" width="13.7109375" style="2" customWidth="1"/>
    <col min="4108" max="4162" width="12.7109375" style="2" customWidth="1"/>
    <col min="4163" max="4171" width="9.7109375" style="2" customWidth="1"/>
    <col min="4172" max="4172" width="10.42578125" style="2" customWidth="1"/>
    <col min="4173" max="4173" width="14.7109375" style="2" customWidth="1"/>
    <col min="4174" max="4174" width="9.7109375" style="2" customWidth="1"/>
    <col min="4175" max="4352" width="11.42578125" style="2"/>
    <col min="4353" max="4353" width="9.140625" style="2" customWidth="1"/>
    <col min="4354" max="4354" width="37.7109375" style="2" customWidth="1"/>
    <col min="4355" max="4355" width="10.85546875" style="2" customWidth="1"/>
    <col min="4356" max="4362" width="9.7109375" style="2" customWidth="1"/>
    <col min="4363" max="4363" width="13.7109375" style="2" customWidth="1"/>
    <col min="4364" max="4418" width="12.7109375" style="2" customWidth="1"/>
    <col min="4419" max="4427" width="9.7109375" style="2" customWidth="1"/>
    <col min="4428" max="4428" width="10.42578125" style="2" customWidth="1"/>
    <col min="4429" max="4429" width="14.7109375" style="2" customWidth="1"/>
    <col min="4430" max="4430" width="9.7109375" style="2" customWidth="1"/>
    <col min="4431" max="4608" width="11.42578125" style="2"/>
    <col min="4609" max="4609" width="9.140625" style="2" customWidth="1"/>
    <col min="4610" max="4610" width="37.7109375" style="2" customWidth="1"/>
    <col min="4611" max="4611" width="10.85546875" style="2" customWidth="1"/>
    <col min="4612" max="4618" width="9.7109375" style="2" customWidth="1"/>
    <col min="4619" max="4619" width="13.7109375" style="2" customWidth="1"/>
    <col min="4620" max="4674" width="12.7109375" style="2" customWidth="1"/>
    <col min="4675" max="4683" width="9.7109375" style="2" customWidth="1"/>
    <col min="4684" max="4684" width="10.42578125" style="2" customWidth="1"/>
    <col min="4685" max="4685" width="14.7109375" style="2" customWidth="1"/>
    <col min="4686" max="4686" width="9.7109375" style="2" customWidth="1"/>
    <col min="4687" max="4864" width="11.42578125" style="2"/>
    <col min="4865" max="4865" width="9.140625" style="2" customWidth="1"/>
    <col min="4866" max="4866" width="37.7109375" style="2" customWidth="1"/>
    <col min="4867" max="4867" width="10.85546875" style="2" customWidth="1"/>
    <col min="4868" max="4874" width="9.7109375" style="2" customWidth="1"/>
    <col min="4875" max="4875" width="13.7109375" style="2" customWidth="1"/>
    <col min="4876" max="4930" width="12.7109375" style="2" customWidth="1"/>
    <col min="4931" max="4939" width="9.7109375" style="2" customWidth="1"/>
    <col min="4940" max="4940" width="10.42578125" style="2" customWidth="1"/>
    <col min="4941" max="4941" width="14.7109375" style="2" customWidth="1"/>
    <col min="4942" max="4942" width="9.7109375" style="2" customWidth="1"/>
    <col min="4943" max="5120" width="11.42578125" style="2"/>
    <col min="5121" max="5121" width="9.140625" style="2" customWidth="1"/>
    <col min="5122" max="5122" width="37.7109375" style="2" customWidth="1"/>
    <col min="5123" max="5123" width="10.85546875" style="2" customWidth="1"/>
    <col min="5124" max="5130" width="9.7109375" style="2" customWidth="1"/>
    <col min="5131" max="5131" width="13.7109375" style="2" customWidth="1"/>
    <col min="5132" max="5186" width="12.7109375" style="2" customWidth="1"/>
    <col min="5187" max="5195" width="9.7109375" style="2" customWidth="1"/>
    <col min="5196" max="5196" width="10.42578125" style="2" customWidth="1"/>
    <col min="5197" max="5197" width="14.7109375" style="2" customWidth="1"/>
    <col min="5198" max="5198" width="9.7109375" style="2" customWidth="1"/>
    <col min="5199" max="5376" width="11.42578125" style="2"/>
    <col min="5377" max="5377" width="9.140625" style="2" customWidth="1"/>
    <col min="5378" max="5378" width="37.7109375" style="2" customWidth="1"/>
    <col min="5379" max="5379" width="10.85546875" style="2" customWidth="1"/>
    <col min="5380" max="5386" width="9.7109375" style="2" customWidth="1"/>
    <col min="5387" max="5387" width="13.7109375" style="2" customWidth="1"/>
    <col min="5388" max="5442" width="12.7109375" style="2" customWidth="1"/>
    <col min="5443" max="5451" width="9.7109375" style="2" customWidth="1"/>
    <col min="5452" max="5452" width="10.42578125" style="2" customWidth="1"/>
    <col min="5453" max="5453" width="14.7109375" style="2" customWidth="1"/>
    <col min="5454" max="5454" width="9.7109375" style="2" customWidth="1"/>
    <col min="5455" max="5632" width="11.42578125" style="2"/>
    <col min="5633" max="5633" width="9.140625" style="2" customWidth="1"/>
    <col min="5634" max="5634" width="37.7109375" style="2" customWidth="1"/>
    <col min="5635" max="5635" width="10.85546875" style="2" customWidth="1"/>
    <col min="5636" max="5642" width="9.7109375" style="2" customWidth="1"/>
    <col min="5643" max="5643" width="13.7109375" style="2" customWidth="1"/>
    <col min="5644" max="5698" width="12.7109375" style="2" customWidth="1"/>
    <col min="5699" max="5707" width="9.7109375" style="2" customWidth="1"/>
    <col min="5708" max="5708" width="10.42578125" style="2" customWidth="1"/>
    <col min="5709" max="5709" width="14.7109375" style="2" customWidth="1"/>
    <col min="5710" max="5710" width="9.7109375" style="2" customWidth="1"/>
    <col min="5711" max="5888" width="11.42578125" style="2"/>
    <col min="5889" max="5889" width="9.140625" style="2" customWidth="1"/>
    <col min="5890" max="5890" width="37.7109375" style="2" customWidth="1"/>
    <col min="5891" max="5891" width="10.85546875" style="2" customWidth="1"/>
    <col min="5892" max="5898" width="9.7109375" style="2" customWidth="1"/>
    <col min="5899" max="5899" width="13.7109375" style="2" customWidth="1"/>
    <col min="5900" max="5954" width="12.7109375" style="2" customWidth="1"/>
    <col min="5955" max="5963" width="9.7109375" style="2" customWidth="1"/>
    <col min="5964" max="5964" width="10.42578125" style="2" customWidth="1"/>
    <col min="5965" max="5965" width="14.7109375" style="2" customWidth="1"/>
    <col min="5966" max="5966" width="9.7109375" style="2" customWidth="1"/>
    <col min="5967" max="6144" width="11.42578125" style="2"/>
    <col min="6145" max="6145" width="9.140625" style="2" customWidth="1"/>
    <col min="6146" max="6146" width="37.7109375" style="2" customWidth="1"/>
    <col min="6147" max="6147" width="10.85546875" style="2" customWidth="1"/>
    <col min="6148" max="6154" width="9.7109375" style="2" customWidth="1"/>
    <col min="6155" max="6155" width="13.7109375" style="2" customWidth="1"/>
    <col min="6156" max="6210" width="12.7109375" style="2" customWidth="1"/>
    <col min="6211" max="6219" width="9.7109375" style="2" customWidth="1"/>
    <col min="6220" max="6220" width="10.42578125" style="2" customWidth="1"/>
    <col min="6221" max="6221" width="14.7109375" style="2" customWidth="1"/>
    <col min="6222" max="6222" width="9.7109375" style="2" customWidth="1"/>
    <col min="6223" max="6400" width="11.42578125" style="2"/>
    <col min="6401" max="6401" width="9.140625" style="2" customWidth="1"/>
    <col min="6402" max="6402" width="37.7109375" style="2" customWidth="1"/>
    <col min="6403" max="6403" width="10.85546875" style="2" customWidth="1"/>
    <col min="6404" max="6410" width="9.7109375" style="2" customWidth="1"/>
    <col min="6411" max="6411" width="13.7109375" style="2" customWidth="1"/>
    <col min="6412" max="6466" width="12.7109375" style="2" customWidth="1"/>
    <col min="6467" max="6475" width="9.7109375" style="2" customWidth="1"/>
    <col min="6476" max="6476" width="10.42578125" style="2" customWidth="1"/>
    <col min="6477" max="6477" width="14.7109375" style="2" customWidth="1"/>
    <col min="6478" max="6478" width="9.7109375" style="2" customWidth="1"/>
    <col min="6479" max="6656" width="11.42578125" style="2"/>
    <col min="6657" max="6657" width="9.140625" style="2" customWidth="1"/>
    <col min="6658" max="6658" width="37.7109375" style="2" customWidth="1"/>
    <col min="6659" max="6659" width="10.85546875" style="2" customWidth="1"/>
    <col min="6660" max="6666" width="9.7109375" style="2" customWidth="1"/>
    <col min="6667" max="6667" width="13.7109375" style="2" customWidth="1"/>
    <col min="6668" max="6722" width="12.7109375" style="2" customWidth="1"/>
    <col min="6723" max="6731" width="9.7109375" style="2" customWidth="1"/>
    <col min="6732" max="6732" width="10.42578125" style="2" customWidth="1"/>
    <col min="6733" max="6733" width="14.7109375" style="2" customWidth="1"/>
    <col min="6734" max="6734" width="9.7109375" style="2" customWidth="1"/>
    <col min="6735" max="6912" width="11.42578125" style="2"/>
    <col min="6913" max="6913" width="9.140625" style="2" customWidth="1"/>
    <col min="6914" max="6914" width="37.7109375" style="2" customWidth="1"/>
    <col min="6915" max="6915" width="10.85546875" style="2" customWidth="1"/>
    <col min="6916" max="6922" width="9.7109375" style="2" customWidth="1"/>
    <col min="6923" max="6923" width="13.7109375" style="2" customWidth="1"/>
    <col min="6924" max="6978" width="12.7109375" style="2" customWidth="1"/>
    <col min="6979" max="6987" width="9.7109375" style="2" customWidth="1"/>
    <col min="6988" max="6988" width="10.42578125" style="2" customWidth="1"/>
    <col min="6989" max="6989" width="14.7109375" style="2" customWidth="1"/>
    <col min="6990" max="6990" width="9.7109375" style="2" customWidth="1"/>
    <col min="6991" max="7168" width="11.42578125" style="2"/>
    <col min="7169" max="7169" width="9.140625" style="2" customWidth="1"/>
    <col min="7170" max="7170" width="37.7109375" style="2" customWidth="1"/>
    <col min="7171" max="7171" width="10.85546875" style="2" customWidth="1"/>
    <col min="7172" max="7178" width="9.7109375" style="2" customWidth="1"/>
    <col min="7179" max="7179" width="13.7109375" style="2" customWidth="1"/>
    <col min="7180" max="7234" width="12.7109375" style="2" customWidth="1"/>
    <col min="7235" max="7243" width="9.7109375" style="2" customWidth="1"/>
    <col min="7244" max="7244" width="10.42578125" style="2" customWidth="1"/>
    <col min="7245" max="7245" width="14.7109375" style="2" customWidth="1"/>
    <col min="7246" max="7246" width="9.7109375" style="2" customWidth="1"/>
    <col min="7247" max="7424" width="11.42578125" style="2"/>
    <col min="7425" max="7425" width="9.140625" style="2" customWidth="1"/>
    <col min="7426" max="7426" width="37.7109375" style="2" customWidth="1"/>
    <col min="7427" max="7427" width="10.85546875" style="2" customWidth="1"/>
    <col min="7428" max="7434" width="9.7109375" style="2" customWidth="1"/>
    <col min="7435" max="7435" width="13.7109375" style="2" customWidth="1"/>
    <col min="7436" max="7490" width="12.7109375" style="2" customWidth="1"/>
    <col min="7491" max="7499" width="9.7109375" style="2" customWidth="1"/>
    <col min="7500" max="7500" width="10.42578125" style="2" customWidth="1"/>
    <col min="7501" max="7501" width="14.7109375" style="2" customWidth="1"/>
    <col min="7502" max="7502" width="9.7109375" style="2" customWidth="1"/>
    <col min="7503" max="7680" width="11.42578125" style="2"/>
    <col min="7681" max="7681" width="9.140625" style="2" customWidth="1"/>
    <col min="7682" max="7682" width="37.7109375" style="2" customWidth="1"/>
    <col min="7683" max="7683" width="10.85546875" style="2" customWidth="1"/>
    <col min="7684" max="7690" width="9.7109375" style="2" customWidth="1"/>
    <col min="7691" max="7691" width="13.7109375" style="2" customWidth="1"/>
    <col min="7692" max="7746" width="12.7109375" style="2" customWidth="1"/>
    <col min="7747" max="7755" width="9.7109375" style="2" customWidth="1"/>
    <col min="7756" max="7756" width="10.42578125" style="2" customWidth="1"/>
    <col min="7757" max="7757" width="14.7109375" style="2" customWidth="1"/>
    <col min="7758" max="7758" width="9.7109375" style="2" customWidth="1"/>
    <col min="7759" max="7936" width="11.42578125" style="2"/>
    <col min="7937" max="7937" width="9.140625" style="2" customWidth="1"/>
    <col min="7938" max="7938" width="37.7109375" style="2" customWidth="1"/>
    <col min="7939" max="7939" width="10.85546875" style="2" customWidth="1"/>
    <col min="7940" max="7946" width="9.7109375" style="2" customWidth="1"/>
    <col min="7947" max="7947" width="13.7109375" style="2" customWidth="1"/>
    <col min="7948" max="8002" width="12.7109375" style="2" customWidth="1"/>
    <col min="8003" max="8011" width="9.7109375" style="2" customWidth="1"/>
    <col min="8012" max="8012" width="10.42578125" style="2" customWidth="1"/>
    <col min="8013" max="8013" width="14.7109375" style="2" customWidth="1"/>
    <col min="8014" max="8014" width="9.7109375" style="2" customWidth="1"/>
    <col min="8015" max="8192" width="11.42578125" style="2"/>
    <col min="8193" max="8193" width="9.140625" style="2" customWidth="1"/>
    <col min="8194" max="8194" width="37.7109375" style="2" customWidth="1"/>
    <col min="8195" max="8195" width="10.85546875" style="2" customWidth="1"/>
    <col min="8196" max="8202" width="9.7109375" style="2" customWidth="1"/>
    <col min="8203" max="8203" width="13.7109375" style="2" customWidth="1"/>
    <col min="8204" max="8258" width="12.7109375" style="2" customWidth="1"/>
    <col min="8259" max="8267" width="9.7109375" style="2" customWidth="1"/>
    <col min="8268" max="8268" width="10.42578125" style="2" customWidth="1"/>
    <col min="8269" max="8269" width="14.7109375" style="2" customWidth="1"/>
    <col min="8270" max="8270" width="9.7109375" style="2" customWidth="1"/>
    <col min="8271" max="8448" width="11.42578125" style="2"/>
    <col min="8449" max="8449" width="9.140625" style="2" customWidth="1"/>
    <col min="8450" max="8450" width="37.7109375" style="2" customWidth="1"/>
    <col min="8451" max="8451" width="10.85546875" style="2" customWidth="1"/>
    <col min="8452" max="8458" width="9.7109375" style="2" customWidth="1"/>
    <col min="8459" max="8459" width="13.7109375" style="2" customWidth="1"/>
    <col min="8460" max="8514" width="12.7109375" style="2" customWidth="1"/>
    <col min="8515" max="8523" width="9.7109375" style="2" customWidth="1"/>
    <col min="8524" max="8524" width="10.42578125" style="2" customWidth="1"/>
    <col min="8525" max="8525" width="14.7109375" style="2" customWidth="1"/>
    <col min="8526" max="8526" width="9.7109375" style="2" customWidth="1"/>
    <col min="8527" max="8704" width="11.42578125" style="2"/>
    <col min="8705" max="8705" width="9.140625" style="2" customWidth="1"/>
    <col min="8706" max="8706" width="37.7109375" style="2" customWidth="1"/>
    <col min="8707" max="8707" width="10.85546875" style="2" customWidth="1"/>
    <col min="8708" max="8714" width="9.7109375" style="2" customWidth="1"/>
    <col min="8715" max="8715" width="13.7109375" style="2" customWidth="1"/>
    <col min="8716" max="8770" width="12.7109375" style="2" customWidth="1"/>
    <col min="8771" max="8779" width="9.7109375" style="2" customWidth="1"/>
    <col min="8780" max="8780" width="10.42578125" style="2" customWidth="1"/>
    <col min="8781" max="8781" width="14.7109375" style="2" customWidth="1"/>
    <col min="8782" max="8782" width="9.7109375" style="2" customWidth="1"/>
    <col min="8783" max="8960" width="11.42578125" style="2"/>
    <col min="8961" max="8961" width="9.140625" style="2" customWidth="1"/>
    <col min="8962" max="8962" width="37.7109375" style="2" customWidth="1"/>
    <col min="8963" max="8963" width="10.85546875" style="2" customWidth="1"/>
    <col min="8964" max="8970" width="9.7109375" style="2" customWidth="1"/>
    <col min="8971" max="8971" width="13.7109375" style="2" customWidth="1"/>
    <col min="8972" max="9026" width="12.7109375" style="2" customWidth="1"/>
    <col min="9027" max="9035" width="9.7109375" style="2" customWidth="1"/>
    <col min="9036" max="9036" width="10.42578125" style="2" customWidth="1"/>
    <col min="9037" max="9037" width="14.7109375" style="2" customWidth="1"/>
    <col min="9038" max="9038" width="9.7109375" style="2" customWidth="1"/>
    <col min="9039" max="9216" width="11.42578125" style="2"/>
    <col min="9217" max="9217" width="9.140625" style="2" customWidth="1"/>
    <col min="9218" max="9218" width="37.7109375" style="2" customWidth="1"/>
    <col min="9219" max="9219" width="10.85546875" style="2" customWidth="1"/>
    <col min="9220" max="9226" width="9.7109375" style="2" customWidth="1"/>
    <col min="9227" max="9227" width="13.7109375" style="2" customWidth="1"/>
    <col min="9228" max="9282" width="12.7109375" style="2" customWidth="1"/>
    <col min="9283" max="9291" width="9.7109375" style="2" customWidth="1"/>
    <col min="9292" max="9292" width="10.42578125" style="2" customWidth="1"/>
    <col min="9293" max="9293" width="14.7109375" style="2" customWidth="1"/>
    <col min="9294" max="9294" width="9.7109375" style="2" customWidth="1"/>
    <col min="9295" max="9472" width="11.42578125" style="2"/>
    <col min="9473" max="9473" width="9.140625" style="2" customWidth="1"/>
    <col min="9474" max="9474" width="37.7109375" style="2" customWidth="1"/>
    <col min="9475" max="9475" width="10.85546875" style="2" customWidth="1"/>
    <col min="9476" max="9482" width="9.7109375" style="2" customWidth="1"/>
    <col min="9483" max="9483" width="13.7109375" style="2" customWidth="1"/>
    <col min="9484" max="9538" width="12.7109375" style="2" customWidth="1"/>
    <col min="9539" max="9547" width="9.7109375" style="2" customWidth="1"/>
    <col min="9548" max="9548" width="10.42578125" style="2" customWidth="1"/>
    <col min="9549" max="9549" width="14.7109375" style="2" customWidth="1"/>
    <col min="9550" max="9550" width="9.7109375" style="2" customWidth="1"/>
    <col min="9551" max="9728" width="11.42578125" style="2"/>
    <col min="9729" max="9729" width="9.140625" style="2" customWidth="1"/>
    <col min="9730" max="9730" width="37.7109375" style="2" customWidth="1"/>
    <col min="9731" max="9731" width="10.85546875" style="2" customWidth="1"/>
    <col min="9732" max="9738" width="9.7109375" style="2" customWidth="1"/>
    <col min="9739" max="9739" width="13.7109375" style="2" customWidth="1"/>
    <col min="9740" max="9794" width="12.7109375" style="2" customWidth="1"/>
    <col min="9795" max="9803" width="9.7109375" style="2" customWidth="1"/>
    <col min="9804" max="9804" width="10.42578125" style="2" customWidth="1"/>
    <col min="9805" max="9805" width="14.7109375" style="2" customWidth="1"/>
    <col min="9806" max="9806" width="9.7109375" style="2" customWidth="1"/>
    <col min="9807" max="9984" width="11.42578125" style="2"/>
    <col min="9985" max="9985" width="9.140625" style="2" customWidth="1"/>
    <col min="9986" max="9986" width="37.7109375" style="2" customWidth="1"/>
    <col min="9987" max="9987" width="10.85546875" style="2" customWidth="1"/>
    <col min="9988" max="9994" width="9.7109375" style="2" customWidth="1"/>
    <col min="9995" max="9995" width="13.7109375" style="2" customWidth="1"/>
    <col min="9996" max="10050" width="12.7109375" style="2" customWidth="1"/>
    <col min="10051" max="10059" width="9.7109375" style="2" customWidth="1"/>
    <col min="10060" max="10060" width="10.42578125" style="2" customWidth="1"/>
    <col min="10061" max="10061" width="14.7109375" style="2" customWidth="1"/>
    <col min="10062" max="10062" width="9.7109375" style="2" customWidth="1"/>
    <col min="10063" max="10240" width="11.42578125" style="2"/>
    <col min="10241" max="10241" width="9.140625" style="2" customWidth="1"/>
    <col min="10242" max="10242" width="37.7109375" style="2" customWidth="1"/>
    <col min="10243" max="10243" width="10.85546875" style="2" customWidth="1"/>
    <col min="10244" max="10250" width="9.7109375" style="2" customWidth="1"/>
    <col min="10251" max="10251" width="13.7109375" style="2" customWidth="1"/>
    <col min="10252" max="10306" width="12.7109375" style="2" customWidth="1"/>
    <col min="10307" max="10315" width="9.7109375" style="2" customWidth="1"/>
    <col min="10316" max="10316" width="10.42578125" style="2" customWidth="1"/>
    <col min="10317" max="10317" width="14.7109375" style="2" customWidth="1"/>
    <col min="10318" max="10318" width="9.7109375" style="2" customWidth="1"/>
    <col min="10319" max="10496" width="11.42578125" style="2"/>
    <col min="10497" max="10497" width="9.140625" style="2" customWidth="1"/>
    <col min="10498" max="10498" width="37.7109375" style="2" customWidth="1"/>
    <col min="10499" max="10499" width="10.85546875" style="2" customWidth="1"/>
    <col min="10500" max="10506" width="9.7109375" style="2" customWidth="1"/>
    <col min="10507" max="10507" width="13.7109375" style="2" customWidth="1"/>
    <col min="10508" max="10562" width="12.7109375" style="2" customWidth="1"/>
    <col min="10563" max="10571" width="9.7109375" style="2" customWidth="1"/>
    <col min="10572" max="10572" width="10.42578125" style="2" customWidth="1"/>
    <col min="10573" max="10573" width="14.7109375" style="2" customWidth="1"/>
    <col min="10574" max="10574" width="9.7109375" style="2" customWidth="1"/>
    <col min="10575" max="10752" width="11.42578125" style="2"/>
    <col min="10753" max="10753" width="9.140625" style="2" customWidth="1"/>
    <col min="10754" max="10754" width="37.7109375" style="2" customWidth="1"/>
    <col min="10755" max="10755" width="10.85546875" style="2" customWidth="1"/>
    <col min="10756" max="10762" width="9.7109375" style="2" customWidth="1"/>
    <col min="10763" max="10763" width="13.7109375" style="2" customWidth="1"/>
    <col min="10764" max="10818" width="12.7109375" style="2" customWidth="1"/>
    <col min="10819" max="10827" width="9.7109375" style="2" customWidth="1"/>
    <col min="10828" max="10828" width="10.42578125" style="2" customWidth="1"/>
    <col min="10829" max="10829" width="14.7109375" style="2" customWidth="1"/>
    <col min="10830" max="10830" width="9.7109375" style="2" customWidth="1"/>
    <col min="10831" max="11008" width="11.42578125" style="2"/>
    <col min="11009" max="11009" width="9.140625" style="2" customWidth="1"/>
    <col min="11010" max="11010" width="37.7109375" style="2" customWidth="1"/>
    <col min="11011" max="11011" width="10.85546875" style="2" customWidth="1"/>
    <col min="11012" max="11018" width="9.7109375" style="2" customWidth="1"/>
    <col min="11019" max="11019" width="13.7109375" style="2" customWidth="1"/>
    <col min="11020" max="11074" width="12.7109375" style="2" customWidth="1"/>
    <col min="11075" max="11083" width="9.7109375" style="2" customWidth="1"/>
    <col min="11084" max="11084" width="10.42578125" style="2" customWidth="1"/>
    <col min="11085" max="11085" width="14.7109375" style="2" customWidth="1"/>
    <col min="11086" max="11086" width="9.7109375" style="2" customWidth="1"/>
    <col min="11087" max="11264" width="11.42578125" style="2"/>
    <col min="11265" max="11265" width="9.140625" style="2" customWidth="1"/>
    <col min="11266" max="11266" width="37.7109375" style="2" customWidth="1"/>
    <col min="11267" max="11267" width="10.85546875" style="2" customWidth="1"/>
    <col min="11268" max="11274" width="9.7109375" style="2" customWidth="1"/>
    <col min="11275" max="11275" width="13.7109375" style="2" customWidth="1"/>
    <col min="11276" max="11330" width="12.7109375" style="2" customWidth="1"/>
    <col min="11331" max="11339" width="9.7109375" style="2" customWidth="1"/>
    <col min="11340" max="11340" width="10.42578125" style="2" customWidth="1"/>
    <col min="11341" max="11341" width="14.7109375" style="2" customWidth="1"/>
    <col min="11342" max="11342" width="9.7109375" style="2" customWidth="1"/>
    <col min="11343" max="11520" width="11.42578125" style="2"/>
    <col min="11521" max="11521" width="9.140625" style="2" customWidth="1"/>
    <col min="11522" max="11522" width="37.7109375" style="2" customWidth="1"/>
    <col min="11523" max="11523" width="10.85546875" style="2" customWidth="1"/>
    <col min="11524" max="11530" width="9.7109375" style="2" customWidth="1"/>
    <col min="11531" max="11531" width="13.7109375" style="2" customWidth="1"/>
    <col min="11532" max="11586" width="12.7109375" style="2" customWidth="1"/>
    <col min="11587" max="11595" width="9.7109375" style="2" customWidth="1"/>
    <col min="11596" max="11596" width="10.42578125" style="2" customWidth="1"/>
    <col min="11597" max="11597" width="14.7109375" style="2" customWidth="1"/>
    <col min="11598" max="11598" width="9.7109375" style="2" customWidth="1"/>
    <col min="11599" max="11776" width="11.42578125" style="2"/>
    <col min="11777" max="11777" width="9.140625" style="2" customWidth="1"/>
    <col min="11778" max="11778" width="37.7109375" style="2" customWidth="1"/>
    <col min="11779" max="11779" width="10.85546875" style="2" customWidth="1"/>
    <col min="11780" max="11786" width="9.7109375" style="2" customWidth="1"/>
    <col min="11787" max="11787" width="13.7109375" style="2" customWidth="1"/>
    <col min="11788" max="11842" width="12.7109375" style="2" customWidth="1"/>
    <col min="11843" max="11851" width="9.7109375" style="2" customWidth="1"/>
    <col min="11852" max="11852" width="10.42578125" style="2" customWidth="1"/>
    <col min="11853" max="11853" width="14.7109375" style="2" customWidth="1"/>
    <col min="11854" max="11854" width="9.7109375" style="2" customWidth="1"/>
    <col min="11855" max="12032" width="11.42578125" style="2"/>
    <col min="12033" max="12033" width="9.140625" style="2" customWidth="1"/>
    <col min="12034" max="12034" width="37.7109375" style="2" customWidth="1"/>
    <col min="12035" max="12035" width="10.85546875" style="2" customWidth="1"/>
    <col min="12036" max="12042" width="9.7109375" style="2" customWidth="1"/>
    <col min="12043" max="12043" width="13.7109375" style="2" customWidth="1"/>
    <col min="12044" max="12098" width="12.7109375" style="2" customWidth="1"/>
    <col min="12099" max="12107" width="9.7109375" style="2" customWidth="1"/>
    <col min="12108" max="12108" width="10.42578125" style="2" customWidth="1"/>
    <col min="12109" max="12109" width="14.7109375" style="2" customWidth="1"/>
    <col min="12110" max="12110" width="9.7109375" style="2" customWidth="1"/>
    <col min="12111" max="12288" width="11.42578125" style="2"/>
    <col min="12289" max="12289" width="9.140625" style="2" customWidth="1"/>
    <col min="12290" max="12290" width="37.7109375" style="2" customWidth="1"/>
    <col min="12291" max="12291" width="10.85546875" style="2" customWidth="1"/>
    <col min="12292" max="12298" width="9.7109375" style="2" customWidth="1"/>
    <col min="12299" max="12299" width="13.7109375" style="2" customWidth="1"/>
    <col min="12300" max="12354" width="12.7109375" style="2" customWidth="1"/>
    <col min="12355" max="12363" width="9.7109375" style="2" customWidth="1"/>
    <col min="12364" max="12364" width="10.42578125" style="2" customWidth="1"/>
    <col min="12365" max="12365" width="14.7109375" style="2" customWidth="1"/>
    <col min="12366" max="12366" width="9.7109375" style="2" customWidth="1"/>
    <col min="12367" max="12544" width="11.42578125" style="2"/>
    <col min="12545" max="12545" width="9.140625" style="2" customWidth="1"/>
    <col min="12546" max="12546" width="37.7109375" style="2" customWidth="1"/>
    <col min="12547" max="12547" width="10.85546875" style="2" customWidth="1"/>
    <col min="12548" max="12554" width="9.7109375" style="2" customWidth="1"/>
    <col min="12555" max="12555" width="13.7109375" style="2" customWidth="1"/>
    <col min="12556" max="12610" width="12.7109375" style="2" customWidth="1"/>
    <col min="12611" max="12619" width="9.7109375" style="2" customWidth="1"/>
    <col min="12620" max="12620" width="10.42578125" style="2" customWidth="1"/>
    <col min="12621" max="12621" width="14.7109375" style="2" customWidth="1"/>
    <col min="12622" max="12622" width="9.7109375" style="2" customWidth="1"/>
    <col min="12623" max="12800" width="11.42578125" style="2"/>
    <col min="12801" max="12801" width="9.140625" style="2" customWidth="1"/>
    <col min="12802" max="12802" width="37.7109375" style="2" customWidth="1"/>
    <col min="12803" max="12803" width="10.85546875" style="2" customWidth="1"/>
    <col min="12804" max="12810" width="9.7109375" style="2" customWidth="1"/>
    <col min="12811" max="12811" width="13.7109375" style="2" customWidth="1"/>
    <col min="12812" max="12866" width="12.7109375" style="2" customWidth="1"/>
    <col min="12867" max="12875" width="9.7109375" style="2" customWidth="1"/>
    <col min="12876" max="12876" width="10.42578125" style="2" customWidth="1"/>
    <col min="12877" max="12877" width="14.7109375" style="2" customWidth="1"/>
    <col min="12878" max="12878" width="9.7109375" style="2" customWidth="1"/>
    <col min="12879" max="13056" width="11.42578125" style="2"/>
    <col min="13057" max="13057" width="9.140625" style="2" customWidth="1"/>
    <col min="13058" max="13058" width="37.7109375" style="2" customWidth="1"/>
    <col min="13059" max="13059" width="10.85546875" style="2" customWidth="1"/>
    <col min="13060" max="13066" width="9.7109375" style="2" customWidth="1"/>
    <col min="13067" max="13067" width="13.7109375" style="2" customWidth="1"/>
    <col min="13068" max="13122" width="12.7109375" style="2" customWidth="1"/>
    <col min="13123" max="13131" width="9.7109375" style="2" customWidth="1"/>
    <col min="13132" max="13132" width="10.42578125" style="2" customWidth="1"/>
    <col min="13133" max="13133" width="14.7109375" style="2" customWidth="1"/>
    <col min="13134" max="13134" width="9.7109375" style="2" customWidth="1"/>
    <col min="13135" max="13312" width="11.42578125" style="2"/>
    <col min="13313" max="13313" width="9.140625" style="2" customWidth="1"/>
    <col min="13314" max="13314" width="37.7109375" style="2" customWidth="1"/>
    <col min="13315" max="13315" width="10.85546875" style="2" customWidth="1"/>
    <col min="13316" max="13322" width="9.7109375" style="2" customWidth="1"/>
    <col min="13323" max="13323" width="13.7109375" style="2" customWidth="1"/>
    <col min="13324" max="13378" width="12.7109375" style="2" customWidth="1"/>
    <col min="13379" max="13387" width="9.7109375" style="2" customWidth="1"/>
    <col min="13388" max="13388" width="10.42578125" style="2" customWidth="1"/>
    <col min="13389" max="13389" width="14.7109375" style="2" customWidth="1"/>
    <col min="13390" max="13390" width="9.7109375" style="2" customWidth="1"/>
    <col min="13391" max="13568" width="11.42578125" style="2"/>
    <col min="13569" max="13569" width="9.140625" style="2" customWidth="1"/>
    <col min="13570" max="13570" width="37.7109375" style="2" customWidth="1"/>
    <col min="13571" max="13571" width="10.85546875" style="2" customWidth="1"/>
    <col min="13572" max="13578" width="9.7109375" style="2" customWidth="1"/>
    <col min="13579" max="13579" width="13.7109375" style="2" customWidth="1"/>
    <col min="13580" max="13634" width="12.7109375" style="2" customWidth="1"/>
    <col min="13635" max="13643" width="9.7109375" style="2" customWidth="1"/>
    <col min="13644" max="13644" width="10.42578125" style="2" customWidth="1"/>
    <col min="13645" max="13645" width="14.7109375" style="2" customWidth="1"/>
    <col min="13646" max="13646" width="9.7109375" style="2" customWidth="1"/>
    <col min="13647" max="13824" width="11.42578125" style="2"/>
    <col min="13825" max="13825" width="9.140625" style="2" customWidth="1"/>
    <col min="13826" max="13826" width="37.7109375" style="2" customWidth="1"/>
    <col min="13827" max="13827" width="10.85546875" style="2" customWidth="1"/>
    <col min="13828" max="13834" width="9.7109375" style="2" customWidth="1"/>
    <col min="13835" max="13835" width="13.7109375" style="2" customWidth="1"/>
    <col min="13836" max="13890" width="12.7109375" style="2" customWidth="1"/>
    <col min="13891" max="13899" width="9.7109375" style="2" customWidth="1"/>
    <col min="13900" max="13900" width="10.42578125" style="2" customWidth="1"/>
    <col min="13901" max="13901" width="14.7109375" style="2" customWidth="1"/>
    <col min="13902" max="13902" width="9.7109375" style="2" customWidth="1"/>
    <col min="13903" max="14080" width="11.42578125" style="2"/>
    <col min="14081" max="14081" width="9.140625" style="2" customWidth="1"/>
    <col min="14082" max="14082" width="37.7109375" style="2" customWidth="1"/>
    <col min="14083" max="14083" width="10.85546875" style="2" customWidth="1"/>
    <col min="14084" max="14090" width="9.7109375" style="2" customWidth="1"/>
    <col min="14091" max="14091" width="13.7109375" style="2" customWidth="1"/>
    <col min="14092" max="14146" width="12.7109375" style="2" customWidth="1"/>
    <col min="14147" max="14155" width="9.7109375" style="2" customWidth="1"/>
    <col min="14156" max="14156" width="10.42578125" style="2" customWidth="1"/>
    <col min="14157" max="14157" width="14.7109375" style="2" customWidth="1"/>
    <col min="14158" max="14158" width="9.7109375" style="2" customWidth="1"/>
    <col min="14159" max="14336" width="11.42578125" style="2"/>
    <col min="14337" max="14337" width="9.140625" style="2" customWidth="1"/>
    <col min="14338" max="14338" width="37.7109375" style="2" customWidth="1"/>
    <col min="14339" max="14339" width="10.85546875" style="2" customWidth="1"/>
    <col min="14340" max="14346" width="9.7109375" style="2" customWidth="1"/>
    <col min="14347" max="14347" width="13.7109375" style="2" customWidth="1"/>
    <col min="14348" max="14402" width="12.7109375" style="2" customWidth="1"/>
    <col min="14403" max="14411" width="9.7109375" style="2" customWidth="1"/>
    <col min="14412" max="14412" width="10.42578125" style="2" customWidth="1"/>
    <col min="14413" max="14413" width="14.7109375" style="2" customWidth="1"/>
    <col min="14414" max="14414" width="9.7109375" style="2" customWidth="1"/>
    <col min="14415" max="14592" width="11.42578125" style="2"/>
    <col min="14593" max="14593" width="9.140625" style="2" customWidth="1"/>
    <col min="14594" max="14594" width="37.7109375" style="2" customWidth="1"/>
    <col min="14595" max="14595" width="10.85546875" style="2" customWidth="1"/>
    <col min="14596" max="14602" width="9.7109375" style="2" customWidth="1"/>
    <col min="14603" max="14603" width="13.7109375" style="2" customWidth="1"/>
    <col min="14604" max="14658" width="12.7109375" style="2" customWidth="1"/>
    <col min="14659" max="14667" width="9.7109375" style="2" customWidth="1"/>
    <col min="14668" max="14668" width="10.42578125" style="2" customWidth="1"/>
    <col min="14669" max="14669" width="14.7109375" style="2" customWidth="1"/>
    <col min="14670" max="14670" width="9.7109375" style="2" customWidth="1"/>
    <col min="14671" max="14848" width="11.42578125" style="2"/>
    <col min="14849" max="14849" width="9.140625" style="2" customWidth="1"/>
    <col min="14850" max="14850" width="37.7109375" style="2" customWidth="1"/>
    <col min="14851" max="14851" width="10.85546875" style="2" customWidth="1"/>
    <col min="14852" max="14858" width="9.7109375" style="2" customWidth="1"/>
    <col min="14859" max="14859" width="13.7109375" style="2" customWidth="1"/>
    <col min="14860" max="14914" width="12.7109375" style="2" customWidth="1"/>
    <col min="14915" max="14923" width="9.7109375" style="2" customWidth="1"/>
    <col min="14924" max="14924" width="10.42578125" style="2" customWidth="1"/>
    <col min="14925" max="14925" width="14.7109375" style="2" customWidth="1"/>
    <col min="14926" max="14926" width="9.7109375" style="2" customWidth="1"/>
    <col min="14927" max="15104" width="11.42578125" style="2"/>
    <col min="15105" max="15105" width="9.140625" style="2" customWidth="1"/>
    <col min="15106" max="15106" width="37.7109375" style="2" customWidth="1"/>
    <col min="15107" max="15107" width="10.85546875" style="2" customWidth="1"/>
    <col min="15108" max="15114" width="9.7109375" style="2" customWidth="1"/>
    <col min="15115" max="15115" width="13.7109375" style="2" customWidth="1"/>
    <col min="15116" max="15170" width="12.7109375" style="2" customWidth="1"/>
    <col min="15171" max="15179" width="9.7109375" style="2" customWidth="1"/>
    <col min="15180" max="15180" width="10.42578125" style="2" customWidth="1"/>
    <col min="15181" max="15181" width="14.7109375" style="2" customWidth="1"/>
    <col min="15182" max="15182" width="9.7109375" style="2" customWidth="1"/>
    <col min="15183" max="15360" width="11.42578125" style="2"/>
    <col min="15361" max="15361" width="9.140625" style="2" customWidth="1"/>
    <col min="15362" max="15362" width="37.7109375" style="2" customWidth="1"/>
    <col min="15363" max="15363" width="10.85546875" style="2" customWidth="1"/>
    <col min="15364" max="15370" width="9.7109375" style="2" customWidth="1"/>
    <col min="15371" max="15371" width="13.7109375" style="2" customWidth="1"/>
    <col min="15372" max="15426" width="12.7109375" style="2" customWidth="1"/>
    <col min="15427" max="15435" width="9.7109375" style="2" customWidth="1"/>
    <col min="15436" max="15436" width="10.42578125" style="2" customWidth="1"/>
    <col min="15437" max="15437" width="14.7109375" style="2" customWidth="1"/>
    <col min="15438" max="15438" width="9.7109375" style="2" customWidth="1"/>
    <col min="15439" max="15616" width="11.42578125" style="2"/>
    <col min="15617" max="15617" width="9.140625" style="2" customWidth="1"/>
    <col min="15618" max="15618" width="37.7109375" style="2" customWidth="1"/>
    <col min="15619" max="15619" width="10.85546875" style="2" customWidth="1"/>
    <col min="15620" max="15626" width="9.7109375" style="2" customWidth="1"/>
    <col min="15627" max="15627" width="13.7109375" style="2" customWidth="1"/>
    <col min="15628" max="15682" width="12.7109375" style="2" customWidth="1"/>
    <col min="15683" max="15691" width="9.7109375" style="2" customWidth="1"/>
    <col min="15692" max="15692" width="10.42578125" style="2" customWidth="1"/>
    <col min="15693" max="15693" width="14.7109375" style="2" customWidth="1"/>
    <col min="15694" max="15694" width="9.7109375" style="2" customWidth="1"/>
    <col min="15695" max="15872" width="11.42578125" style="2"/>
    <col min="15873" max="15873" width="9.140625" style="2" customWidth="1"/>
    <col min="15874" max="15874" width="37.7109375" style="2" customWidth="1"/>
    <col min="15875" max="15875" width="10.85546875" style="2" customWidth="1"/>
    <col min="15876" max="15882" width="9.7109375" style="2" customWidth="1"/>
    <col min="15883" max="15883" width="13.7109375" style="2" customWidth="1"/>
    <col min="15884" max="15938" width="12.7109375" style="2" customWidth="1"/>
    <col min="15939" max="15947" width="9.7109375" style="2" customWidth="1"/>
    <col min="15948" max="15948" width="10.42578125" style="2" customWidth="1"/>
    <col min="15949" max="15949" width="14.7109375" style="2" customWidth="1"/>
    <col min="15950" max="15950" width="9.7109375" style="2" customWidth="1"/>
    <col min="15951" max="16128" width="11.42578125" style="2"/>
    <col min="16129" max="16129" width="9.140625" style="2" customWidth="1"/>
    <col min="16130" max="16130" width="37.7109375" style="2" customWidth="1"/>
    <col min="16131" max="16131" width="10.85546875" style="2" customWidth="1"/>
    <col min="16132" max="16138" width="9.7109375" style="2" customWidth="1"/>
    <col min="16139" max="16139" width="13.7109375" style="2" customWidth="1"/>
    <col min="16140" max="16194" width="12.7109375" style="2" customWidth="1"/>
    <col min="16195" max="16203" width="9.7109375" style="2" customWidth="1"/>
    <col min="16204" max="16204" width="10.42578125" style="2" customWidth="1"/>
    <col min="16205" max="16205" width="14.7109375" style="2" customWidth="1"/>
    <col min="16206" max="16206" width="9.7109375" style="2" customWidth="1"/>
    <col min="16207" max="16384" width="11.42578125" style="2"/>
  </cols>
  <sheetData>
    <row r="1" spans="1:78" ht="15.75">
      <c r="F1" s="3" t="s">
        <v>137</v>
      </c>
      <c r="G1" s="104" t="s">
        <v>265</v>
      </c>
      <c r="H1" s="104"/>
      <c r="I1" s="105"/>
      <c r="J1" s="105"/>
      <c r="K1" s="105"/>
      <c r="N1" s="1" t="s">
        <v>129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171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18062.999</v>
      </c>
      <c r="D8" s="30">
        <v>2641.2339999999999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251.95500000000001</v>
      </c>
      <c r="K8" s="30">
        <f>BM8+BN8+BO8</f>
        <v>15169.810000000001</v>
      </c>
      <c r="L8" s="32">
        <v>10923.769</v>
      </c>
      <c r="M8" s="31">
        <v>0</v>
      </c>
      <c r="N8" s="31">
        <v>0</v>
      </c>
      <c r="O8" s="31">
        <v>558.99900000000002</v>
      </c>
      <c r="P8" s="31">
        <v>0</v>
      </c>
      <c r="Q8" s="31">
        <v>0</v>
      </c>
      <c r="R8" s="31">
        <v>0</v>
      </c>
      <c r="S8" s="31">
        <v>31.934999999999999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0.55700000000000005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0.36099999999999999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11515.621000000001</v>
      </c>
      <c r="BN8" s="34"/>
      <c r="BO8" s="127">
        <v>3654.1889999999999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7873.4000000000005</v>
      </c>
      <c r="D9" s="30">
        <v>2116.9169999999999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1.8959999999999999</v>
      </c>
      <c r="K9" s="30">
        <f t="shared" ref="K9:K60" si="1">BM9+BN9+BO9</f>
        <v>5754.5870000000004</v>
      </c>
      <c r="L9" s="32">
        <v>0</v>
      </c>
      <c r="M9" s="31">
        <v>5636.7070000000003</v>
      </c>
      <c r="N9" s="31">
        <v>0</v>
      </c>
      <c r="O9" s="31">
        <v>64.790000000000006</v>
      </c>
      <c r="P9" s="31">
        <v>0</v>
      </c>
      <c r="Q9" s="31">
        <v>0</v>
      </c>
      <c r="R9" s="31">
        <v>0</v>
      </c>
      <c r="S9" s="31">
        <v>42.066000000000003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5743.5630000000001</v>
      </c>
      <c r="BN9" s="35"/>
      <c r="BO9" s="128">
        <v>11.023999999999999</v>
      </c>
      <c r="BZ9" s="2"/>
    </row>
    <row r="10" spans="1:78">
      <c r="A10" s="18" t="s">
        <v>13</v>
      </c>
      <c r="B10" s="30" t="s">
        <v>193</v>
      </c>
      <c r="C10" s="31">
        <f t="shared" si="0"/>
        <v>1247.7649999999999</v>
      </c>
      <c r="D10" s="30">
        <v>398.65699999999998</v>
      </c>
      <c r="E10" s="30">
        <v>0</v>
      </c>
      <c r="F10" s="30">
        <v>10.56</v>
      </c>
      <c r="G10" s="30">
        <v>0</v>
      </c>
      <c r="H10" s="30">
        <v>0</v>
      </c>
      <c r="I10" s="30">
        <v>0</v>
      </c>
      <c r="J10" s="30">
        <v>4.173</v>
      </c>
      <c r="K10" s="30">
        <f t="shared" si="1"/>
        <v>834.37499999999989</v>
      </c>
      <c r="L10" s="32">
        <v>0</v>
      </c>
      <c r="M10" s="31">
        <v>0</v>
      </c>
      <c r="N10" s="31">
        <v>699.93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7.6890000000000001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12.444000000000001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720.06299999999987</v>
      </c>
      <c r="BN10" s="35"/>
      <c r="BO10" s="128">
        <v>114.312</v>
      </c>
      <c r="BZ10" s="2"/>
    </row>
    <row r="11" spans="1:78">
      <c r="A11" s="18" t="s">
        <v>14</v>
      </c>
      <c r="B11" s="30" t="s">
        <v>132</v>
      </c>
      <c r="C11" s="31">
        <f t="shared" si="0"/>
        <v>37421.688999999998</v>
      </c>
      <c r="D11" s="30">
        <v>5182.2240000000002</v>
      </c>
      <c r="E11" s="30">
        <v>0</v>
      </c>
      <c r="F11" s="30">
        <v>2599.6979999999999</v>
      </c>
      <c r="G11" s="30">
        <v>0</v>
      </c>
      <c r="H11" s="30">
        <v>0</v>
      </c>
      <c r="I11" s="30">
        <v>0</v>
      </c>
      <c r="J11" s="30">
        <v>2537.3960000000002</v>
      </c>
      <c r="K11" s="30">
        <f t="shared" si="1"/>
        <v>27102.370999999999</v>
      </c>
      <c r="L11" s="32">
        <v>476.92700000000002</v>
      </c>
      <c r="M11" s="31">
        <v>12.657</v>
      </c>
      <c r="N11" s="31">
        <v>0</v>
      </c>
      <c r="O11" s="31">
        <v>10362.23</v>
      </c>
      <c r="P11" s="31">
        <v>0</v>
      </c>
      <c r="Q11" s="31">
        <v>0</v>
      </c>
      <c r="R11" s="31">
        <v>0</v>
      </c>
      <c r="S11" s="31">
        <v>40.503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0.16600000000000001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11.52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10904.003000000001</v>
      </c>
      <c r="BN11" s="35"/>
      <c r="BO11" s="128">
        <v>16198.368</v>
      </c>
      <c r="BZ11" s="2"/>
    </row>
    <row r="12" spans="1:78">
      <c r="A12" s="18" t="s">
        <v>15</v>
      </c>
      <c r="B12" s="30" t="s">
        <v>202</v>
      </c>
      <c r="C12" s="31">
        <f t="shared" si="0"/>
        <v>11773.638999999999</v>
      </c>
      <c r="D12" s="30">
        <v>1084.7529999999999</v>
      </c>
      <c r="E12" s="30">
        <v>0</v>
      </c>
      <c r="F12" s="30">
        <v>768.05700000000002</v>
      </c>
      <c r="G12" s="30">
        <v>0</v>
      </c>
      <c r="H12" s="30">
        <v>0</v>
      </c>
      <c r="I12" s="30">
        <v>0</v>
      </c>
      <c r="J12" s="30">
        <v>2179.9760000000001</v>
      </c>
      <c r="K12" s="30">
        <f t="shared" si="1"/>
        <v>7740.8529999999992</v>
      </c>
      <c r="L12" s="32">
        <v>1289.7080000000001</v>
      </c>
      <c r="M12" s="31">
        <v>0</v>
      </c>
      <c r="N12" s="31">
        <v>0</v>
      </c>
      <c r="O12" s="31">
        <v>401.024</v>
      </c>
      <c r="P12" s="31">
        <v>3213.328</v>
      </c>
      <c r="Q12" s="31">
        <v>0</v>
      </c>
      <c r="R12" s="31">
        <v>7.5330000000000004</v>
      </c>
      <c r="S12" s="31">
        <v>6.5789999999999997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1.518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4919.6899999999996</v>
      </c>
      <c r="BN12" s="35"/>
      <c r="BO12" s="128">
        <v>2821.163</v>
      </c>
      <c r="BZ12" s="2"/>
    </row>
    <row r="13" spans="1:78">
      <c r="A13" s="18" t="s">
        <v>16</v>
      </c>
      <c r="B13" s="30" t="s">
        <v>203</v>
      </c>
      <c r="C13" s="31">
        <f t="shared" si="0"/>
        <v>1744.4189999999999</v>
      </c>
      <c r="D13" s="30">
        <v>530.33600000000001</v>
      </c>
      <c r="E13" s="30">
        <v>0</v>
      </c>
      <c r="F13" s="30">
        <v>180.06399999999999</v>
      </c>
      <c r="G13" s="30">
        <v>0</v>
      </c>
      <c r="H13" s="30">
        <v>33.51</v>
      </c>
      <c r="I13" s="30">
        <v>0</v>
      </c>
      <c r="J13" s="30">
        <v>142.15299999999999</v>
      </c>
      <c r="K13" s="30">
        <f t="shared" si="1"/>
        <v>858.35599999999999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534.95000000000005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534.95000000000005</v>
      </c>
      <c r="BN13" s="35"/>
      <c r="BO13" s="128">
        <v>323.40600000000001</v>
      </c>
      <c r="BZ13" s="2"/>
    </row>
    <row r="14" spans="1:78">
      <c r="A14" s="18" t="s">
        <v>17</v>
      </c>
      <c r="B14" s="30" t="s">
        <v>165</v>
      </c>
      <c r="C14" s="31">
        <f t="shared" si="0"/>
        <v>5079.9029999999993</v>
      </c>
      <c r="D14" s="30">
        <v>931.25900000000001</v>
      </c>
      <c r="E14" s="30">
        <v>0</v>
      </c>
      <c r="F14" s="30">
        <v>349.52800000000002</v>
      </c>
      <c r="G14" s="30">
        <v>0</v>
      </c>
      <c r="H14" s="30">
        <v>0</v>
      </c>
      <c r="I14" s="30">
        <v>0</v>
      </c>
      <c r="J14" s="30">
        <v>435.24799999999999</v>
      </c>
      <c r="K14" s="30">
        <f t="shared" si="1"/>
        <v>3363.8679999999995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1073.2809999999999</v>
      </c>
      <c r="S14" s="31">
        <v>78.56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1.8049999999999999</v>
      </c>
      <c r="AA14" s="31">
        <v>4.1849999999999996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1157.8309999999999</v>
      </c>
      <c r="BN14" s="35"/>
      <c r="BO14" s="128">
        <v>2206.0369999999998</v>
      </c>
      <c r="BZ14" s="2"/>
    </row>
    <row r="15" spans="1:78">
      <c r="A15" s="18" t="s">
        <v>18</v>
      </c>
      <c r="B15" s="30" t="s">
        <v>231</v>
      </c>
      <c r="C15" s="31">
        <f t="shared" si="0"/>
        <v>2451.9700000000003</v>
      </c>
      <c r="D15" s="30">
        <v>392.36</v>
      </c>
      <c r="E15" s="30">
        <v>0</v>
      </c>
      <c r="F15" s="30">
        <v>110.191</v>
      </c>
      <c r="G15" s="30">
        <v>0</v>
      </c>
      <c r="H15" s="30">
        <v>0</v>
      </c>
      <c r="I15" s="30">
        <v>0</v>
      </c>
      <c r="J15" s="30">
        <v>71.67</v>
      </c>
      <c r="K15" s="30">
        <f t="shared" si="1"/>
        <v>1877.749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450.82900000000001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284.35000000000002</v>
      </c>
      <c r="AA15" s="31">
        <v>9.7260000000000009</v>
      </c>
      <c r="AB15" s="31">
        <v>0</v>
      </c>
      <c r="AC15" s="31">
        <v>0</v>
      </c>
      <c r="AD15" s="31">
        <v>0</v>
      </c>
      <c r="AE15" s="31">
        <v>3.3130000000000002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748.21800000000007</v>
      </c>
      <c r="BN15" s="35"/>
      <c r="BO15" s="128">
        <v>1129.5309999999999</v>
      </c>
      <c r="BZ15" s="2"/>
    </row>
    <row r="16" spans="1:78">
      <c r="A16" s="18" t="s">
        <v>19</v>
      </c>
      <c r="B16" s="30" t="s">
        <v>204</v>
      </c>
      <c r="C16" s="31">
        <f t="shared" si="0"/>
        <v>27957.501000000004</v>
      </c>
      <c r="D16" s="30">
        <v>5092.009</v>
      </c>
      <c r="E16" s="30">
        <v>0</v>
      </c>
      <c r="F16" s="30">
        <v>885.70799999999997</v>
      </c>
      <c r="G16" s="30">
        <v>0</v>
      </c>
      <c r="H16" s="30">
        <v>957.67499999999995</v>
      </c>
      <c r="I16" s="30">
        <v>0</v>
      </c>
      <c r="J16" s="30">
        <v>1001.046</v>
      </c>
      <c r="K16" s="30">
        <f t="shared" si="1"/>
        <v>20021.063000000002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0.151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0.151</v>
      </c>
      <c r="BN16" s="35"/>
      <c r="BO16" s="128">
        <v>20020.912</v>
      </c>
      <c r="BZ16" s="2"/>
    </row>
    <row r="17" spans="1:78">
      <c r="A17" s="18" t="s">
        <v>20</v>
      </c>
      <c r="B17" s="30" t="s">
        <v>133</v>
      </c>
      <c r="C17" s="31">
        <f t="shared" si="0"/>
        <v>6554.69</v>
      </c>
      <c r="D17" s="30">
        <v>1012.595</v>
      </c>
      <c r="E17" s="30">
        <v>0</v>
      </c>
      <c r="F17" s="30">
        <v>354.45400000000001</v>
      </c>
      <c r="G17" s="30">
        <v>0</v>
      </c>
      <c r="H17" s="30">
        <v>0</v>
      </c>
      <c r="I17" s="30">
        <v>0</v>
      </c>
      <c r="J17" s="30">
        <v>433.26299999999998</v>
      </c>
      <c r="K17" s="30">
        <f t="shared" si="1"/>
        <v>4754.3779999999997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15.795999999999999</v>
      </c>
      <c r="S17" s="31">
        <v>0</v>
      </c>
      <c r="T17" s="31">
        <v>0</v>
      </c>
      <c r="U17" s="31">
        <v>1120.6679999999999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46.792999999999999</v>
      </c>
      <c r="AB17" s="31">
        <v>0</v>
      </c>
      <c r="AC17" s="31">
        <v>0</v>
      </c>
      <c r="AD17" s="31">
        <v>0</v>
      </c>
      <c r="AE17" s="31">
        <v>35.713999999999999</v>
      </c>
      <c r="AF17" s="31">
        <v>0</v>
      </c>
      <c r="AG17" s="31">
        <v>0</v>
      </c>
      <c r="AH17" s="31">
        <v>0</v>
      </c>
      <c r="AI17" s="31">
        <v>1.3069999999999999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1220.2779999999998</v>
      </c>
      <c r="BN17" s="35"/>
      <c r="BO17" s="128">
        <v>3534.1</v>
      </c>
      <c r="BZ17" s="2"/>
    </row>
    <row r="18" spans="1:78">
      <c r="A18" s="18" t="s">
        <v>21</v>
      </c>
      <c r="B18" s="30" t="s">
        <v>121</v>
      </c>
      <c r="C18" s="31">
        <f t="shared" si="0"/>
        <v>2425.0360000000001</v>
      </c>
      <c r="D18" s="30">
        <v>916.55100000000004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5.48</v>
      </c>
      <c r="K18" s="30">
        <f t="shared" si="1"/>
        <v>1503.0050000000001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369.69799999999998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369.69799999999998</v>
      </c>
      <c r="BN18" s="35"/>
      <c r="BO18" s="128">
        <v>1133.307</v>
      </c>
      <c r="BZ18" s="2"/>
    </row>
    <row r="19" spans="1:78">
      <c r="A19" s="18" t="s">
        <v>22</v>
      </c>
      <c r="B19" s="30" t="s">
        <v>122</v>
      </c>
      <c r="C19" s="31">
        <f t="shared" si="0"/>
        <v>3335.75</v>
      </c>
      <c r="D19" s="30">
        <v>325.33199999999999</v>
      </c>
      <c r="E19" s="30">
        <v>0</v>
      </c>
      <c r="F19" s="30">
        <v>44.201000000000001</v>
      </c>
      <c r="G19" s="30">
        <v>0</v>
      </c>
      <c r="H19" s="30">
        <v>0</v>
      </c>
      <c r="I19" s="30">
        <v>0</v>
      </c>
      <c r="J19" s="30">
        <v>304.99400000000003</v>
      </c>
      <c r="K19" s="30">
        <f t="shared" si="1"/>
        <v>2661.223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209.286</v>
      </c>
      <c r="X19" s="31">
        <v>0</v>
      </c>
      <c r="Y19" s="31">
        <v>0</v>
      </c>
      <c r="Z19" s="31">
        <v>4.9989999999999997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214.285</v>
      </c>
      <c r="BN19" s="35"/>
      <c r="BO19" s="128">
        <v>2446.9380000000001</v>
      </c>
      <c r="BZ19" s="2"/>
    </row>
    <row r="20" spans="1:78">
      <c r="A20" s="18" t="s">
        <v>23</v>
      </c>
      <c r="B20" s="30" t="s">
        <v>205</v>
      </c>
      <c r="C20" s="31">
        <f t="shared" si="0"/>
        <v>8072.4809999999998</v>
      </c>
      <c r="D20" s="30">
        <v>1509.35</v>
      </c>
      <c r="E20" s="30">
        <v>0</v>
      </c>
      <c r="F20" s="30">
        <v>44.173999999999999</v>
      </c>
      <c r="G20" s="30">
        <v>0</v>
      </c>
      <c r="H20" s="30">
        <v>0</v>
      </c>
      <c r="I20" s="30">
        <v>0</v>
      </c>
      <c r="J20" s="30">
        <v>365.31200000000001</v>
      </c>
      <c r="K20" s="30">
        <f t="shared" si="1"/>
        <v>6153.6450000000004</v>
      </c>
      <c r="L20" s="32">
        <v>0</v>
      </c>
      <c r="M20" s="31">
        <v>0</v>
      </c>
      <c r="N20" s="31">
        <v>17.181999999999999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953.66399999999999</v>
      </c>
      <c r="Y20" s="31">
        <v>0</v>
      </c>
      <c r="Z20" s="31">
        <v>0</v>
      </c>
      <c r="AA20" s="31">
        <v>1.877</v>
      </c>
      <c r="AB20" s="31">
        <v>0</v>
      </c>
      <c r="AC20" s="31">
        <v>0</v>
      </c>
      <c r="AD20" s="31">
        <v>0</v>
      </c>
      <c r="AE20" s="31">
        <v>47.661999999999999</v>
      </c>
      <c r="AF20" s="31">
        <v>0</v>
      </c>
      <c r="AG20" s="31">
        <v>43.713999999999999</v>
      </c>
      <c r="AH20" s="31">
        <v>320.29399999999998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1384.393</v>
      </c>
      <c r="BN20" s="35"/>
      <c r="BO20" s="128">
        <v>4769.2520000000004</v>
      </c>
      <c r="BZ20" s="2"/>
    </row>
    <row r="21" spans="1:78">
      <c r="A21" s="18" t="s">
        <v>24</v>
      </c>
      <c r="B21" s="30" t="s">
        <v>123</v>
      </c>
      <c r="C21" s="31">
        <f t="shared" si="0"/>
        <v>8453.1209999999992</v>
      </c>
      <c r="D21" s="30">
        <v>1981.4939999999999</v>
      </c>
      <c r="E21" s="30">
        <v>0</v>
      </c>
      <c r="F21" s="30">
        <v>67.215000000000003</v>
      </c>
      <c r="G21" s="30">
        <v>0</v>
      </c>
      <c r="H21" s="30">
        <v>0</v>
      </c>
      <c r="I21" s="30">
        <v>0</v>
      </c>
      <c r="J21" s="30">
        <v>177.78800000000001</v>
      </c>
      <c r="K21" s="30">
        <f t="shared" si="1"/>
        <v>6226.6239999999998</v>
      </c>
      <c r="L21" s="32">
        <v>0</v>
      </c>
      <c r="M21" s="31">
        <v>0</v>
      </c>
      <c r="N21" s="31">
        <v>13.215999999999999</v>
      </c>
      <c r="O21" s="31">
        <v>0</v>
      </c>
      <c r="P21" s="31">
        <v>0</v>
      </c>
      <c r="Q21" s="31">
        <v>0</v>
      </c>
      <c r="R21" s="31">
        <v>0</v>
      </c>
      <c r="S21" s="31">
        <v>64.957999999999998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1002.792</v>
      </c>
      <c r="Z21" s="31">
        <v>47.616</v>
      </c>
      <c r="AA21" s="31">
        <v>18.265999999999998</v>
      </c>
      <c r="AB21" s="31">
        <v>0</v>
      </c>
      <c r="AC21" s="31">
        <v>0</v>
      </c>
      <c r="AD21" s="31">
        <v>0</v>
      </c>
      <c r="AE21" s="31">
        <v>0</v>
      </c>
      <c r="AF21" s="31">
        <v>163.911</v>
      </c>
      <c r="AG21" s="31">
        <v>6.6000000000000003E-2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1310.8250000000003</v>
      </c>
      <c r="BN21" s="35"/>
      <c r="BO21" s="128">
        <v>4915.799</v>
      </c>
      <c r="BZ21" s="2"/>
    </row>
    <row r="22" spans="1:78">
      <c r="A22" s="18" t="s">
        <v>25</v>
      </c>
      <c r="B22" s="30" t="s">
        <v>166</v>
      </c>
      <c r="C22" s="31">
        <f t="shared" si="0"/>
        <v>2692.8119999999999</v>
      </c>
      <c r="D22" s="30">
        <v>493.55200000000002</v>
      </c>
      <c r="E22" s="30">
        <v>0</v>
      </c>
      <c r="F22" s="30">
        <v>214.46899999999999</v>
      </c>
      <c r="G22" s="30">
        <v>0</v>
      </c>
      <c r="H22" s="30">
        <v>0</v>
      </c>
      <c r="I22" s="30">
        <v>0</v>
      </c>
      <c r="J22" s="30">
        <v>246.08</v>
      </c>
      <c r="K22" s="30">
        <f t="shared" si="1"/>
        <v>1738.711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7.4240000000000004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351.435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3.0259999999999998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361.88499999999999</v>
      </c>
      <c r="BN22" s="35"/>
      <c r="BO22" s="128">
        <v>1376.826</v>
      </c>
      <c r="BZ22" s="2"/>
    </row>
    <row r="23" spans="1:78">
      <c r="A23" s="18" t="s">
        <v>26</v>
      </c>
      <c r="B23" s="30" t="s">
        <v>206</v>
      </c>
      <c r="C23" s="31">
        <f t="shared" si="0"/>
        <v>30020.865999999998</v>
      </c>
      <c r="D23" s="30">
        <v>4484.6850000000004</v>
      </c>
      <c r="E23" s="30">
        <v>0</v>
      </c>
      <c r="F23" s="30">
        <v>945.43</v>
      </c>
      <c r="G23" s="30">
        <v>0</v>
      </c>
      <c r="H23" s="30">
        <v>0</v>
      </c>
      <c r="I23" s="30">
        <v>0</v>
      </c>
      <c r="J23" s="30">
        <v>2073.692</v>
      </c>
      <c r="K23" s="30">
        <f t="shared" si="1"/>
        <v>22517.058999999997</v>
      </c>
      <c r="L23" s="32">
        <v>0</v>
      </c>
      <c r="M23" s="31">
        <v>0</v>
      </c>
      <c r="N23" s="31">
        <v>0</v>
      </c>
      <c r="O23" s="31">
        <v>5.3689999999999998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23.858000000000001</v>
      </c>
      <c r="AA23" s="31">
        <v>982.68100000000004</v>
      </c>
      <c r="AB23" s="31">
        <v>0</v>
      </c>
      <c r="AC23" s="31">
        <v>0</v>
      </c>
      <c r="AD23" s="31">
        <v>0</v>
      </c>
      <c r="AE23" s="31">
        <v>0</v>
      </c>
      <c r="AF23" s="31">
        <v>24.538</v>
      </c>
      <c r="AG23" s="31">
        <v>0</v>
      </c>
      <c r="AH23" s="31">
        <v>0</v>
      </c>
      <c r="AI23" s="31">
        <v>0.59299999999999997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127.364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1164.403</v>
      </c>
      <c r="BN23" s="35"/>
      <c r="BO23" s="128">
        <v>21352.655999999999</v>
      </c>
      <c r="BZ23" s="2"/>
    </row>
    <row r="24" spans="1:78">
      <c r="A24" s="18" t="s">
        <v>27</v>
      </c>
      <c r="B24" s="30" t="s">
        <v>124</v>
      </c>
      <c r="C24" s="31">
        <f t="shared" si="0"/>
        <v>1419.6130000000001</v>
      </c>
      <c r="D24" s="30">
        <v>0</v>
      </c>
      <c r="E24" s="30">
        <v>0</v>
      </c>
      <c r="F24" s="30">
        <v>5.2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1414.413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437.74700000000001</v>
      </c>
      <c r="AC24" s="31">
        <v>0</v>
      </c>
      <c r="AD24" s="31">
        <v>0</v>
      </c>
      <c r="AE24" s="31">
        <v>0</v>
      </c>
      <c r="AF24" s="31">
        <v>78.188000000000002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1.546</v>
      </c>
      <c r="BJ24" s="31">
        <v>0</v>
      </c>
      <c r="BK24" s="31">
        <v>0</v>
      </c>
      <c r="BL24" s="31">
        <v>0</v>
      </c>
      <c r="BM24" s="33">
        <f t="shared" si="2"/>
        <v>517.48100000000011</v>
      </c>
      <c r="BN24" s="35"/>
      <c r="BO24" s="128">
        <v>896.93200000000002</v>
      </c>
      <c r="BZ24" s="2"/>
    </row>
    <row r="25" spans="1:78">
      <c r="A25" s="18" t="s">
        <v>28</v>
      </c>
      <c r="B25" s="30" t="s">
        <v>167</v>
      </c>
      <c r="C25" s="31">
        <f t="shared" si="0"/>
        <v>9177.353000000001</v>
      </c>
      <c r="D25" s="30">
        <v>0</v>
      </c>
      <c r="E25" s="30">
        <v>0</v>
      </c>
      <c r="F25" s="30">
        <v>783.71299999999997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8393.6400000000012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7072.5290000000005</v>
      </c>
      <c r="AD25" s="31">
        <v>1320.759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0.29799999999999999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5.3999999999999999E-2</v>
      </c>
      <c r="BJ25" s="31">
        <v>0</v>
      </c>
      <c r="BK25" s="31">
        <v>0</v>
      </c>
      <c r="BL25" s="31">
        <v>0</v>
      </c>
      <c r="BM25" s="33">
        <f t="shared" si="2"/>
        <v>8393.6400000000012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3532.2350000000001</v>
      </c>
      <c r="D26" s="30">
        <v>0</v>
      </c>
      <c r="E26" s="30">
        <v>0</v>
      </c>
      <c r="F26" s="30">
        <v>264.733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3267.502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1305.2</v>
      </c>
      <c r="AD26" s="31">
        <v>1887.63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73.563000000000002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1.109</v>
      </c>
      <c r="BJ26" s="31">
        <v>0</v>
      </c>
      <c r="BK26" s="31">
        <v>0</v>
      </c>
      <c r="BL26" s="31">
        <v>0</v>
      </c>
      <c r="BM26" s="33">
        <f t="shared" si="2"/>
        <v>3267.502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38814.572</v>
      </c>
      <c r="D27" s="30">
        <v>0</v>
      </c>
      <c r="E27" s="30">
        <v>0</v>
      </c>
      <c r="F27" s="30">
        <v>87.646000000000001</v>
      </c>
      <c r="G27" s="30">
        <v>0</v>
      </c>
      <c r="H27" s="30">
        <v>0.22700000000000001</v>
      </c>
      <c r="I27" s="30">
        <v>0</v>
      </c>
      <c r="J27" s="30">
        <v>3.86</v>
      </c>
      <c r="K27" s="30">
        <f t="shared" si="1"/>
        <v>38722.839</v>
      </c>
      <c r="L27" s="32">
        <v>0</v>
      </c>
      <c r="M27" s="31">
        <v>0</v>
      </c>
      <c r="N27" s="31">
        <v>0.95299999999999996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53.871000000000002</v>
      </c>
      <c r="Y27" s="31">
        <v>2.5670000000000002</v>
      </c>
      <c r="Z27" s="31">
        <v>0</v>
      </c>
      <c r="AA27" s="31">
        <v>9.9060000000000006</v>
      </c>
      <c r="AB27" s="31">
        <v>0</v>
      </c>
      <c r="AC27" s="31">
        <v>0</v>
      </c>
      <c r="AD27" s="31">
        <v>288.13900000000001</v>
      </c>
      <c r="AE27" s="31">
        <v>37266.396999999997</v>
      </c>
      <c r="AF27" s="31">
        <v>0</v>
      </c>
      <c r="AG27" s="31">
        <v>2.1019999999999999</v>
      </c>
      <c r="AH27" s="31">
        <v>71.903000000000006</v>
      </c>
      <c r="AI27" s="31">
        <v>4.9610000000000003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17.89</v>
      </c>
      <c r="AS27" s="31">
        <v>0</v>
      </c>
      <c r="AT27" s="31">
        <v>0</v>
      </c>
      <c r="AU27" s="31">
        <v>0</v>
      </c>
      <c r="AV27" s="31">
        <v>0</v>
      </c>
      <c r="AW27" s="31">
        <v>16.111999999999998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37734.800999999999</v>
      </c>
      <c r="BN27" s="35"/>
      <c r="BO27" s="128">
        <v>988.03800000000001</v>
      </c>
      <c r="BZ27" s="2"/>
    </row>
    <row r="28" spans="1:78">
      <c r="A28" s="18" t="s">
        <v>31</v>
      </c>
      <c r="B28" s="30" t="s">
        <v>216</v>
      </c>
      <c r="C28" s="31">
        <f t="shared" si="0"/>
        <v>1120.9609999999998</v>
      </c>
      <c r="D28" s="30">
        <v>-854.25300000000004</v>
      </c>
      <c r="E28" s="30">
        <v>0</v>
      </c>
      <c r="F28" s="30">
        <v>54.26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1920.954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1879.932</v>
      </c>
      <c r="AG28" s="31">
        <v>2.278</v>
      </c>
      <c r="AH28" s="31">
        <v>29.991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8.7530000000000001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1920.954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-2202.4589999999998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2202.4589999999998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114.084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1924.749</v>
      </c>
      <c r="AH29" s="31">
        <v>0</v>
      </c>
      <c r="AI29" s="31">
        <v>1.883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116.009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45.734000000000002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2202.4589999999998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-6769.5479999999998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6769.5479999999998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5.6139999999999999</v>
      </c>
      <c r="AB30" s="31">
        <v>0</v>
      </c>
      <c r="AC30" s="31">
        <v>0</v>
      </c>
      <c r="AD30" s="31">
        <v>0</v>
      </c>
      <c r="AE30" s="31">
        <v>96.271000000000001</v>
      </c>
      <c r="AF30" s="31">
        <v>0</v>
      </c>
      <c r="AG30" s="31">
        <v>6.6280000000000001</v>
      </c>
      <c r="AH30" s="31">
        <v>6641.692</v>
      </c>
      <c r="AI30" s="31">
        <v>19.343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6769.5479999999998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-19267.047999999999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19267.047999999999</v>
      </c>
      <c r="L31" s="32">
        <v>0</v>
      </c>
      <c r="M31" s="31">
        <v>0</v>
      </c>
      <c r="N31" s="31">
        <v>8.69</v>
      </c>
      <c r="O31" s="31">
        <v>318.67500000000001</v>
      </c>
      <c r="P31" s="31">
        <v>1232.068</v>
      </c>
      <c r="Q31" s="31">
        <v>86.59</v>
      </c>
      <c r="R31" s="31">
        <v>35.156999999999996</v>
      </c>
      <c r="S31" s="31">
        <v>0</v>
      </c>
      <c r="T31" s="31">
        <v>0</v>
      </c>
      <c r="U31" s="31">
        <v>0</v>
      </c>
      <c r="V31" s="31">
        <v>6.48</v>
      </c>
      <c r="W31" s="31">
        <v>0</v>
      </c>
      <c r="X31" s="31">
        <v>0</v>
      </c>
      <c r="Y31" s="31">
        <v>0</v>
      </c>
      <c r="Z31" s="31">
        <v>1.7370000000000001</v>
      </c>
      <c r="AA31" s="31">
        <v>3.4990000000000001</v>
      </c>
      <c r="AB31" s="31">
        <v>10.673999999999999</v>
      </c>
      <c r="AC31" s="31">
        <v>0</v>
      </c>
      <c r="AD31" s="31">
        <v>0</v>
      </c>
      <c r="AE31" s="31">
        <v>1.5229999999999999</v>
      </c>
      <c r="AF31" s="31">
        <v>0</v>
      </c>
      <c r="AG31" s="31">
        <v>1.2609999999999999</v>
      </c>
      <c r="AH31" s="31">
        <v>6.87</v>
      </c>
      <c r="AI31" s="31">
        <v>16599.59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40.698999999999998</v>
      </c>
      <c r="AP31" s="31">
        <v>697.928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6.9130000000000003</v>
      </c>
      <c r="AY31" s="31">
        <v>0.42599999999999999</v>
      </c>
      <c r="AZ31" s="31">
        <v>0</v>
      </c>
      <c r="BA31" s="31">
        <v>0.04</v>
      </c>
      <c r="BB31" s="31">
        <v>0</v>
      </c>
      <c r="BC31" s="31">
        <v>0</v>
      </c>
      <c r="BD31" s="31">
        <v>0</v>
      </c>
      <c r="BE31" s="31">
        <v>0.628</v>
      </c>
      <c r="BF31" s="31">
        <v>0</v>
      </c>
      <c r="BG31" s="31">
        <v>203.321</v>
      </c>
      <c r="BH31" s="31">
        <v>0</v>
      </c>
      <c r="BI31" s="31">
        <v>4.2789999999999999</v>
      </c>
      <c r="BJ31" s="31">
        <v>0</v>
      </c>
      <c r="BK31" s="31">
        <v>0</v>
      </c>
      <c r="BL31" s="31">
        <v>0</v>
      </c>
      <c r="BM31" s="33">
        <f t="shared" si="2"/>
        <v>19267.047999999999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19598.419999999998</v>
      </c>
      <c r="D32" s="30">
        <v>0</v>
      </c>
      <c r="E32" s="30">
        <v>0</v>
      </c>
      <c r="F32" s="30">
        <v>224.042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19374.377999999997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1.4430000000000001</v>
      </c>
      <c r="AG32" s="31">
        <v>17.219000000000001</v>
      </c>
      <c r="AH32" s="31">
        <v>141.78800000000001</v>
      </c>
      <c r="AI32" s="31">
        <v>15.726000000000001</v>
      </c>
      <c r="AJ32" s="31">
        <v>19196.887999999999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1.3140000000000001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19374.377999999997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2373.33</v>
      </c>
      <c r="D33" s="30">
        <v>0</v>
      </c>
      <c r="E33" s="30">
        <v>0</v>
      </c>
      <c r="F33" s="30">
        <v>126.733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2246.5969999999998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248.93299999999999</v>
      </c>
      <c r="AI33" s="31">
        <v>0</v>
      </c>
      <c r="AJ33" s="31">
        <v>0</v>
      </c>
      <c r="AK33" s="31">
        <v>1997.664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2246.5969999999998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8459.9429999999993</v>
      </c>
      <c r="D34" s="30">
        <v>0</v>
      </c>
      <c r="E34" s="30">
        <v>0</v>
      </c>
      <c r="F34" s="30">
        <v>598.04600000000005</v>
      </c>
      <c r="G34" s="30">
        <v>0</v>
      </c>
      <c r="H34" s="30">
        <v>11.641</v>
      </c>
      <c r="I34" s="30">
        <v>0</v>
      </c>
      <c r="J34" s="30">
        <v>0</v>
      </c>
      <c r="K34" s="30">
        <f t="shared" si="1"/>
        <v>7850.2559999999994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5771.683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5771.683</v>
      </c>
      <c r="BN34" s="35"/>
      <c r="BO34" s="128">
        <v>2078.5729999999999</v>
      </c>
      <c r="BZ34" s="2"/>
    </row>
    <row r="35" spans="1:78">
      <c r="A35" s="18" t="s">
        <v>40</v>
      </c>
      <c r="B35" s="30" t="s">
        <v>136</v>
      </c>
      <c r="C35" s="31">
        <f t="shared" si="0"/>
        <v>16087.428</v>
      </c>
      <c r="D35" s="30">
        <v>0</v>
      </c>
      <c r="E35" s="30">
        <v>0</v>
      </c>
      <c r="F35" s="30">
        <v>2.7519999999999998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16084.675999999999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4.2999999999999997E-2</v>
      </c>
      <c r="AH35" s="31">
        <v>62.981000000000002</v>
      </c>
      <c r="AI35" s="31">
        <v>40.204999999999998</v>
      </c>
      <c r="AJ35" s="31">
        <v>796.721</v>
      </c>
      <c r="AK35" s="31">
        <v>0</v>
      </c>
      <c r="AL35" s="31">
        <v>0</v>
      </c>
      <c r="AM35" s="31">
        <v>12767.346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13667.296</v>
      </c>
      <c r="BN35" s="35"/>
      <c r="BO35" s="128">
        <v>2417.38</v>
      </c>
      <c r="BZ35" s="2"/>
    </row>
    <row r="36" spans="1:78">
      <c r="A36" s="18" t="s">
        <v>41</v>
      </c>
      <c r="B36" s="30" t="s">
        <v>156</v>
      </c>
      <c r="C36" s="31">
        <f t="shared" si="0"/>
        <v>315.548</v>
      </c>
      <c r="D36" s="30">
        <v>0</v>
      </c>
      <c r="E36" s="30">
        <v>0</v>
      </c>
      <c r="F36" s="30">
        <v>32.514000000000003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283.03399999999999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274.74799999999999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274.74799999999999</v>
      </c>
      <c r="BN36" s="35"/>
      <c r="BO36" s="128">
        <v>8.2859999999999996</v>
      </c>
      <c r="BZ36" s="2"/>
    </row>
    <row r="37" spans="1:78">
      <c r="A37" s="18" t="s">
        <v>42</v>
      </c>
      <c r="B37" s="30" t="s">
        <v>43</v>
      </c>
      <c r="C37" s="31">
        <f t="shared" si="0"/>
        <v>23440.814999999999</v>
      </c>
      <c r="D37" s="30">
        <v>0</v>
      </c>
      <c r="E37" s="30">
        <v>0</v>
      </c>
      <c r="F37" s="30">
        <v>1198.4780000000001</v>
      </c>
      <c r="G37" s="30">
        <v>0</v>
      </c>
      <c r="H37" s="30">
        <v>779.46199999999999</v>
      </c>
      <c r="I37" s="30">
        <v>0</v>
      </c>
      <c r="J37" s="30">
        <v>0</v>
      </c>
      <c r="K37" s="30">
        <f t="shared" si="1"/>
        <v>21462.875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5.3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19628.744999999999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1828.83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21462.875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13479.197</v>
      </c>
      <c r="D38" s="30">
        <v>0</v>
      </c>
      <c r="E38" s="30">
        <v>0</v>
      </c>
      <c r="F38" s="30">
        <v>323.11500000000001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13156.082</v>
      </c>
      <c r="L38" s="32">
        <v>5.4649999999999999</v>
      </c>
      <c r="M38" s="31">
        <v>0</v>
      </c>
      <c r="N38" s="31">
        <v>0</v>
      </c>
      <c r="O38" s="31">
        <v>30.55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49.067</v>
      </c>
      <c r="AJ38" s="31">
        <v>12.961</v>
      </c>
      <c r="AK38" s="31">
        <v>2.2309999999999999</v>
      </c>
      <c r="AL38" s="31">
        <v>0</v>
      </c>
      <c r="AM38" s="31">
        <v>0</v>
      </c>
      <c r="AN38" s="31">
        <v>0</v>
      </c>
      <c r="AO38" s="31">
        <v>3189.04</v>
      </c>
      <c r="AP38" s="31">
        <v>9852.134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3.7429999999999999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10.891</v>
      </c>
      <c r="BJ38" s="31">
        <v>0</v>
      </c>
      <c r="BK38" s="31">
        <v>0</v>
      </c>
      <c r="BL38" s="31">
        <v>0</v>
      </c>
      <c r="BM38" s="33">
        <f t="shared" si="2"/>
        <v>13156.082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1565.9670000000001</v>
      </c>
      <c r="D39" s="30">
        <v>0</v>
      </c>
      <c r="E39" s="30">
        <v>0</v>
      </c>
      <c r="F39" s="30">
        <v>111.136</v>
      </c>
      <c r="G39" s="30">
        <v>0</v>
      </c>
      <c r="H39" s="30">
        <v>0</v>
      </c>
      <c r="I39" s="30">
        <v>0</v>
      </c>
      <c r="J39" s="30">
        <v>6.43</v>
      </c>
      <c r="K39" s="30">
        <f t="shared" si="1"/>
        <v>1448.4010000000001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1071.57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9.7200000000000006</v>
      </c>
      <c r="AY39" s="31">
        <v>0</v>
      </c>
      <c r="AZ39" s="31">
        <v>0</v>
      </c>
      <c r="BA39" s="31">
        <v>0</v>
      </c>
      <c r="BB39" s="31">
        <v>0</v>
      </c>
      <c r="BC39" s="31">
        <v>119.096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9.5640000000000001</v>
      </c>
      <c r="BJ39" s="31">
        <v>0</v>
      </c>
      <c r="BK39" s="31">
        <v>0</v>
      </c>
      <c r="BL39" s="31">
        <v>0</v>
      </c>
      <c r="BM39" s="33">
        <f t="shared" si="2"/>
        <v>1209.95</v>
      </c>
      <c r="BN39" s="35"/>
      <c r="BO39" s="128">
        <v>238.45099999999999</v>
      </c>
      <c r="BZ39" s="2"/>
    </row>
    <row r="40" spans="1:78">
      <c r="A40" s="18" t="s">
        <v>46</v>
      </c>
      <c r="B40" s="30" t="s">
        <v>47</v>
      </c>
      <c r="C40" s="31">
        <f t="shared" si="0"/>
        <v>11045.365999999998</v>
      </c>
      <c r="D40" s="30">
        <v>0</v>
      </c>
      <c r="E40" s="30">
        <v>0</v>
      </c>
      <c r="F40" s="30">
        <v>793.38199999999995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10251.983999999999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1.1539999999999999</v>
      </c>
      <c r="AH40" s="31">
        <v>0.69899999999999995</v>
      </c>
      <c r="AI40" s="31">
        <v>122.348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39.301000000000002</v>
      </c>
      <c r="AP40" s="31">
        <v>33.325000000000003</v>
      </c>
      <c r="AQ40" s="31">
        <v>0</v>
      </c>
      <c r="AR40" s="31">
        <v>9597.7099999999991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2.2719999999999998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8.2829999999999995</v>
      </c>
      <c r="BJ40" s="31">
        <v>0</v>
      </c>
      <c r="BK40" s="31">
        <v>0</v>
      </c>
      <c r="BL40" s="31">
        <v>0</v>
      </c>
      <c r="BM40" s="33">
        <f t="shared" si="2"/>
        <v>9805.0919999999987</v>
      </c>
      <c r="BN40" s="35"/>
      <c r="BO40" s="128">
        <v>446.892</v>
      </c>
      <c r="BZ40" s="2"/>
    </row>
    <row r="41" spans="1:78">
      <c r="A41" s="18" t="s">
        <v>48</v>
      </c>
      <c r="B41" s="30" t="s">
        <v>157</v>
      </c>
      <c r="C41" s="31">
        <f t="shared" si="0"/>
        <v>1973.9820000000002</v>
      </c>
      <c r="D41" s="30">
        <v>0</v>
      </c>
      <c r="E41" s="30">
        <v>0</v>
      </c>
      <c r="F41" s="30">
        <v>7.0750000000000002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1966.9070000000002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760.81200000000001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1.248</v>
      </c>
      <c r="BJ41" s="31">
        <v>0</v>
      </c>
      <c r="BK41" s="31">
        <v>0</v>
      </c>
      <c r="BL41" s="31">
        <v>0</v>
      </c>
      <c r="BM41" s="33">
        <f t="shared" si="2"/>
        <v>762.06000000000006</v>
      </c>
      <c r="BN41" s="35"/>
      <c r="BO41" s="128">
        <v>1204.847</v>
      </c>
      <c r="BZ41" s="2"/>
    </row>
    <row r="42" spans="1:78">
      <c r="A42" s="18" t="s">
        <v>49</v>
      </c>
      <c r="B42" s="30" t="s">
        <v>234</v>
      </c>
      <c r="C42" s="31">
        <f t="shared" si="0"/>
        <v>16102.350999999999</v>
      </c>
      <c r="D42" s="30">
        <v>0</v>
      </c>
      <c r="E42" s="30">
        <v>0</v>
      </c>
      <c r="F42" s="30">
        <v>0</v>
      </c>
      <c r="G42" s="30">
        <v>0</v>
      </c>
      <c r="H42" s="30">
        <v>233.67699999999999</v>
      </c>
      <c r="I42" s="30">
        <v>0</v>
      </c>
      <c r="J42" s="30">
        <v>0</v>
      </c>
      <c r="K42" s="30">
        <f t="shared" si="1"/>
        <v>15868.673999999999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14974.541999999999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14974.541999999999</v>
      </c>
      <c r="BN42" s="35"/>
      <c r="BO42" s="128">
        <v>894.13199999999995</v>
      </c>
      <c r="BZ42" s="2"/>
    </row>
    <row r="43" spans="1:78">
      <c r="A43" s="18" t="s">
        <v>50</v>
      </c>
      <c r="B43" s="30" t="s">
        <v>235</v>
      </c>
      <c r="C43" s="31">
        <f t="shared" si="0"/>
        <v>2409.444</v>
      </c>
      <c r="D43" s="30">
        <v>0</v>
      </c>
      <c r="E43" s="30">
        <v>0</v>
      </c>
      <c r="F43" s="30">
        <v>0</v>
      </c>
      <c r="G43" s="30">
        <v>0</v>
      </c>
      <c r="H43" s="30">
        <v>58.805999999999997</v>
      </c>
      <c r="I43" s="30">
        <v>0</v>
      </c>
      <c r="J43" s="30">
        <v>0</v>
      </c>
      <c r="K43" s="30">
        <f t="shared" si="1"/>
        <v>2350.6379999999999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1533.865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1533.865</v>
      </c>
      <c r="BN43" s="35"/>
      <c r="BO43" s="128">
        <v>816.77300000000002</v>
      </c>
      <c r="BZ43" s="2"/>
    </row>
    <row r="44" spans="1:78">
      <c r="A44" s="18" t="s">
        <v>51</v>
      </c>
      <c r="B44" s="30" t="s">
        <v>158</v>
      </c>
      <c r="C44" s="31">
        <f t="shared" si="0"/>
        <v>1109.854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1109.854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7.5780000000000003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1068.0340000000001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34.241999999999997</v>
      </c>
      <c r="BJ44" s="31">
        <v>0</v>
      </c>
      <c r="BK44" s="31">
        <v>0</v>
      </c>
      <c r="BL44" s="31">
        <v>0</v>
      </c>
      <c r="BM44" s="33">
        <f t="shared" si="2"/>
        <v>1109.854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19545.733</v>
      </c>
      <c r="D45" s="30">
        <v>0</v>
      </c>
      <c r="E45" s="30">
        <v>0</v>
      </c>
      <c r="F45" s="30">
        <v>220.75800000000001</v>
      </c>
      <c r="G45" s="30">
        <v>0</v>
      </c>
      <c r="H45" s="30">
        <v>2.6619999999999999</v>
      </c>
      <c r="I45" s="30">
        <v>0</v>
      </c>
      <c r="J45" s="30">
        <v>0</v>
      </c>
      <c r="K45" s="30">
        <f t="shared" si="1"/>
        <v>19322.313000000002</v>
      </c>
      <c r="L45" s="32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8.6959999999999997</v>
      </c>
      <c r="S45" s="31">
        <v>4.0060000000000002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8.2460000000000004</v>
      </c>
      <c r="AA45" s="31">
        <v>0</v>
      </c>
      <c r="AB45" s="31">
        <v>0</v>
      </c>
      <c r="AC45" s="31">
        <v>0</v>
      </c>
      <c r="AD45" s="31">
        <v>0</v>
      </c>
      <c r="AE45" s="31">
        <v>7.7190000000000003</v>
      </c>
      <c r="AF45" s="31">
        <v>13.269</v>
      </c>
      <c r="AG45" s="31">
        <v>20.626000000000001</v>
      </c>
      <c r="AH45" s="31">
        <v>61.162999999999997</v>
      </c>
      <c r="AI45" s="31">
        <v>120</v>
      </c>
      <c r="AJ45" s="31">
        <v>0</v>
      </c>
      <c r="AK45" s="31">
        <v>0</v>
      </c>
      <c r="AL45" s="31">
        <v>359.77800000000002</v>
      </c>
      <c r="AM45" s="31">
        <v>0</v>
      </c>
      <c r="AN45" s="31">
        <v>20.864999999999998</v>
      </c>
      <c r="AO45" s="31">
        <v>216.80500000000001</v>
      </c>
      <c r="AP45" s="31">
        <v>0</v>
      </c>
      <c r="AQ45" s="31">
        <v>0</v>
      </c>
      <c r="AR45" s="31">
        <v>17.242000000000001</v>
      </c>
      <c r="AS45" s="31">
        <v>0</v>
      </c>
      <c r="AT45" s="31">
        <v>0</v>
      </c>
      <c r="AU45" s="31">
        <v>0</v>
      </c>
      <c r="AV45" s="31">
        <v>0</v>
      </c>
      <c r="AW45" s="31">
        <v>18041.771000000001</v>
      </c>
      <c r="AX45" s="31">
        <v>15.291</v>
      </c>
      <c r="AY45" s="31">
        <v>0</v>
      </c>
      <c r="AZ45" s="31">
        <v>0</v>
      </c>
      <c r="BA45" s="31">
        <v>0</v>
      </c>
      <c r="BB45" s="31">
        <v>0</v>
      </c>
      <c r="BC45" s="31">
        <v>197.029</v>
      </c>
      <c r="BD45" s="31">
        <v>0</v>
      </c>
      <c r="BE45" s="31">
        <v>0</v>
      </c>
      <c r="BF45" s="31">
        <v>209.80699999999999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19322.313000000002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9585.8630000000012</v>
      </c>
      <c r="D46" s="30">
        <v>0</v>
      </c>
      <c r="E46" s="30">
        <v>0</v>
      </c>
      <c r="F46" s="30">
        <v>131.47300000000001</v>
      </c>
      <c r="G46" s="30">
        <v>0</v>
      </c>
      <c r="H46" s="30">
        <v>0</v>
      </c>
      <c r="I46" s="30">
        <v>0</v>
      </c>
      <c r="J46" s="30">
        <v>0.01</v>
      </c>
      <c r="K46" s="30">
        <f t="shared" si="1"/>
        <v>9454.380000000001</v>
      </c>
      <c r="L46" s="32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4.0469999999999997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36.177999999999997</v>
      </c>
      <c r="AD46" s="31">
        <v>0</v>
      </c>
      <c r="AE46" s="31">
        <v>0</v>
      </c>
      <c r="AF46" s="31">
        <v>14.987</v>
      </c>
      <c r="AG46" s="31">
        <v>1.0389999999999999</v>
      </c>
      <c r="AH46" s="31">
        <v>164.506</v>
      </c>
      <c r="AI46" s="31">
        <v>80.253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19.582000000000001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3959.9209999999998</v>
      </c>
      <c r="AY46" s="31">
        <v>0</v>
      </c>
      <c r="AZ46" s="31">
        <v>0</v>
      </c>
      <c r="BA46" s="31">
        <v>0</v>
      </c>
      <c r="BB46" s="31">
        <v>0</v>
      </c>
      <c r="BC46" s="31">
        <v>450.23</v>
      </c>
      <c r="BD46" s="31">
        <v>0</v>
      </c>
      <c r="BE46" s="31">
        <v>0</v>
      </c>
      <c r="BF46" s="31">
        <v>2.0750000000000002</v>
      </c>
      <c r="BG46" s="31">
        <v>0</v>
      </c>
      <c r="BH46" s="31">
        <v>0</v>
      </c>
      <c r="BI46" s="31">
        <v>71.028000000000006</v>
      </c>
      <c r="BJ46" s="31">
        <v>0</v>
      </c>
      <c r="BK46" s="31">
        <v>0</v>
      </c>
      <c r="BL46" s="31">
        <v>0</v>
      </c>
      <c r="BM46" s="33">
        <f t="shared" si="2"/>
        <v>4803.8460000000005</v>
      </c>
      <c r="BN46" s="35"/>
      <c r="BO46" s="128">
        <v>4650.5339999999997</v>
      </c>
      <c r="BZ46" s="2"/>
    </row>
    <row r="47" spans="1:78">
      <c r="A47" s="18" t="s">
        <v>54</v>
      </c>
      <c r="B47" s="30" t="s">
        <v>159</v>
      </c>
      <c r="C47" s="31">
        <f t="shared" si="0"/>
        <v>13.762</v>
      </c>
      <c r="D47" s="30">
        <v>0</v>
      </c>
      <c r="E47" s="30">
        <v>0</v>
      </c>
      <c r="F47" s="30">
        <v>1.1870000000000001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12.575000000000001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0.05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12.525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12.575000000000001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5312.2749999999996</v>
      </c>
      <c r="D48" s="30">
        <v>0</v>
      </c>
      <c r="E48" s="30">
        <v>0</v>
      </c>
      <c r="F48" s="30">
        <v>229.32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5082.9549999999999</v>
      </c>
      <c r="L48" s="32">
        <v>0</v>
      </c>
      <c r="M48" s="31">
        <v>0</v>
      </c>
      <c r="N48" s="31">
        <v>6.782</v>
      </c>
      <c r="O48" s="31">
        <v>47.506</v>
      </c>
      <c r="P48" s="31">
        <v>3.2069999999999999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60.585000000000001</v>
      </c>
      <c r="AE48" s="31">
        <v>401.93099999999998</v>
      </c>
      <c r="AF48" s="31">
        <v>41.491999999999997</v>
      </c>
      <c r="AG48" s="31">
        <v>1.0169999999999999</v>
      </c>
      <c r="AH48" s="31">
        <v>8.1240000000000006</v>
      </c>
      <c r="AI48" s="31">
        <v>33.192</v>
      </c>
      <c r="AJ48" s="31">
        <v>1.069</v>
      </c>
      <c r="AK48" s="31">
        <v>0</v>
      </c>
      <c r="AL48" s="31">
        <v>0</v>
      </c>
      <c r="AM48" s="31">
        <v>0</v>
      </c>
      <c r="AN48" s="31">
        <v>0</v>
      </c>
      <c r="AO48" s="31">
        <v>23.439</v>
      </c>
      <c r="AP48" s="31">
        <v>0</v>
      </c>
      <c r="AQ48" s="31">
        <v>0</v>
      </c>
      <c r="AR48" s="31">
        <v>41.912999999999997</v>
      </c>
      <c r="AS48" s="31">
        <v>0</v>
      </c>
      <c r="AT48" s="31">
        <v>0</v>
      </c>
      <c r="AU48" s="31">
        <v>0</v>
      </c>
      <c r="AV48" s="31">
        <v>0</v>
      </c>
      <c r="AW48" s="31">
        <v>9.0589999999999993</v>
      </c>
      <c r="AX48" s="31">
        <v>0</v>
      </c>
      <c r="AY48" s="31">
        <v>0</v>
      </c>
      <c r="AZ48" s="31">
        <v>964.798</v>
      </c>
      <c r="BA48" s="31">
        <v>0</v>
      </c>
      <c r="BB48" s="31">
        <v>0</v>
      </c>
      <c r="BC48" s="31">
        <v>33.334000000000003</v>
      </c>
      <c r="BD48" s="31">
        <v>2.714</v>
      </c>
      <c r="BE48" s="31">
        <v>0</v>
      </c>
      <c r="BF48" s="31">
        <v>28.731000000000002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1708.893</v>
      </c>
      <c r="BN48" s="35"/>
      <c r="BO48" s="128">
        <v>3374.0619999999999</v>
      </c>
      <c r="BZ48" s="2"/>
    </row>
    <row r="49" spans="1:78">
      <c r="A49" s="18" t="s">
        <v>56</v>
      </c>
      <c r="B49" s="30" t="s">
        <v>161</v>
      </c>
      <c r="C49" s="31">
        <f t="shared" si="0"/>
        <v>6842.7570000000005</v>
      </c>
      <c r="D49" s="30">
        <v>0</v>
      </c>
      <c r="E49" s="30">
        <v>0</v>
      </c>
      <c r="F49" s="30">
        <v>544.38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6298.3770000000004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6298.3770000000004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6298.3770000000004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2785.5320000000002</v>
      </c>
      <c r="D50" s="30">
        <v>0</v>
      </c>
      <c r="E50" s="30">
        <v>0</v>
      </c>
      <c r="F50" s="30">
        <v>64.825999999999993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2720.7060000000001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44.661999999999999</v>
      </c>
      <c r="AF50" s="31">
        <v>0</v>
      </c>
      <c r="AG50" s="31">
        <v>1.2370000000000001</v>
      </c>
      <c r="AH50" s="31">
        <v>0</v>
      </c>
      <c r="AI50" s="31">
        <v>7.2190000000000003</v>
      </c>
      <c r="AJ50" s="31">
        <v>10.651999999999999</v>
      </c>
      <c r="AK50" s="31">
        <v>0</v>
      </c>
      <c r="AL50" s="31">
        <v>0</v>
      </c>
      <c r="AM50" s="31">
        <v>0</v>
      </c>
      <c r="AN50" s="31">
        <v>0</v>
      </c>
      <c r="AO50" s="31">
        <v>24.387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2626.694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5.8550000000000004</v>
      </c>
      <c r="BJ50" s="31">
        <v>0</v>
      </c>
      <c r="BK50" s="31">
        <v>0</v>
      </c>
      <c r="BL50" s="31">
        <v>0</v>
      </c>
      <c r="BM50" s="33">
        <f t="shared" si="2"/>
        <v>2720.7060000000001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23435.603999999999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23435.603999999999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23435.603999999999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23435.603999999999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760.93100000000004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760.93100000000004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760.93100000000004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760.93100000000004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9868.4069999999992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9868.4069999999992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9806.3619999999992</v>
      </c>
      <c r="BF53" s="31">
        <v>0</v>
      </c>
      <c r="BG53" s="31">
        <v>0</v>
      </c>
      <c r="BH53" s="31">
        <v>0</v>
      </c>
      <c r="BI53" s="31">
        <v>62.045000000000002</v>
      </c>
      <c r="BJ53" s="31">
        <v>0</v>
      </c>
      <c r="BK53" s="31">
        <v>0</v>
      </c>
      <c r="BL53" s="31">
        <v>0</v>
      </c>
      <c r="BM53" s="33">
        <f t="shared" si="2"/>
        <v>9868.4069999999992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5758.835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5758.835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0.76800000000000002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5758.067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5758.835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2926.8560000000002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0.54</v>
      </c>
      <c r="K55" s="30">
        <f t="shared" si="1"/>
        <v>2926.3160000000003</v>
      </c>
      <c r="L55" s="32">
        <v>53.222999999999999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8.8239999999999998</v>
      </c>
      <c r="AH55" s="31">
        <v>0</v>
      </c>
      <c r="AI55" s="31">
        <v>2.2799999999999998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9.9640000000000004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53.222999999999999</v>
      </c>
      <c r="BD55" s="31">
        <v>0</v>
      </c>
      <c r="BE55" s="31">
        <v>0</v>
      </c>
      <c r="BF55" s="31">
        <v>0</v>
      </c>
      <c r="BG55" s="31">
        <v>2779.873</v>
      </c>
      <c r="BH55" s="31">
        <v>0</v>
      </c>
      <c r="BI55" s="31">
        <v>5.79</v>
      </c>
      <c r="BJ55" s="31">
        <v>0</v>
      </c>
      <c r="BK55" s="31">
        <v>0</v>
      </c>
      <c r="BL55" s="31">
        <v>0</v>
      </c>
      <c r="BM55" s="33">
        <f t="shared" si="2"/>
        <v>2913.1770000000001</v>
      </c>
      <c r="BN55" s="35"/>
      <c r="BO55" s="128">
        <v>13.138999999999999</v>
      </c>
      <c r="BZ55" s="2"/>
    </row>
    <row r="56" spans="1:78">
      <c r="A56" s="18" t="s">
        <v>64</v>
      </c>
      <c r="B56" s="30" t="s">
        <v>162</v>
      </c>
      <c r="C56" s="31">
        <f t="shared" si="0"/>
        <v>491.197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491.197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491.197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491.197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2189.4560000000001</v>
      </c>
      <c r="D57" s="30">
        <v>0</v>
      </c>
      <c r="E57" s="30">
        <v>0</v>
      </c>
      <c r="F57" s="30">
        <v>121.33199999999999</v>
      </c>
      <c r="G57" s="30">
        <v>0</v>
      </c>
      <c r="H57" s="30">
        <v>0</v>
      </c>
      <c r="I57" s="30">
        <v>0</v>
      </c>
      <c r="J57" s="30">
        <v>0</v>
      </c>
      <c r="K57" s="30">
        <f t="shared" si="1"/>
        <v>2068.1240000000003</v>
      </c>
      <c r="L57" s="32">
        <v>0</v>
      </c>
      <c r="M57" s="31">
        <v>0</v>
      </c>
      <c r="N57" s="31">
        <v>5.173</v>
      </c>
      <c r="O57" s="31">
        <v>0</v>
      </c>
      <c r="P57" s="31">
        <v>0</v>
      </c>
      <c r="Q57" s="31">
        <v>0</v>
      </c>
      <c r="R57" s="31">
        <v>36.511000000000003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181.91200000000001</v>
      </c>
      <c r="AA57" s="31">
        <v>4.41</v>
      </c>
      <c r="AB57" s="31">
        <v>0</v>
      </c>
      <c r="AC57" s="31">
        <v>0</v>
      </c>
      <c r="AD57" s="31">
        <v>0</v>
      </c>
      <c r="AE57" s="31">
        <v>0</v>
      </c>
      <c r="AF57" s="31">
        <v>97.445999999999998</v>
      </c>
      <c r="AG57" s="31">
        <v>48.691000000000003</v>
      </c>
      <c r="AH57" s="31">
        <v>0.82299999999999995</v>
      </c>
      <c r="AI57" s="31">
        <v>22.244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124.258</v>
      </c>
      <c r="AP57" s="31">
        <v>3.32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34.473999999999997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1508.8620000000001</v>
      </c>
      <c r="BJ57" s="31">
        <v>0</v>
      </c>
      <c r="BK57" s="31">
        <v>0</v>
      </c>
      <c r="BL57" s="31">
        <v>0</v>
      </c>
      <c r="BM57" s="33">
        <f t="shared" si="2"/>
        <v>2068.1240000000003</v>
      </c>
      <c r="BN57" s="35"/>
      <c r="BO57" s="128">
        <v>0</v>
      </c>
      <c r="BZ57" s="2"/>
    </row>
    <row r="58" spans="1:78">
      <c r="A58" s="18" t="s">
        <v>66</v>
      </c>
      <c r="B58" s="30" t="s">
        <v>239</v>
      </c>
      <c r="C58" s="31">
        <f t="shared" si="0"/>
        <v>983.09299999999996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983.09299999999996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983.09299999999996</v>
      </c>
      <c r="BK58" s="31">
        <v>0</v>
      </c>
      <c r="BL58" s="31">
        <v>0</v>
      </c>
      <c r="BM58" s="33">
        <f t="shared" si="2"/>
        <v>983.09299999999996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8626.7870000000003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8626.7870000000003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8626.7870000000003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38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446321.50800000009</v>
      </c>
      <c r="D61" s="41">
        <f>SUM(D8:D60)</f>
        <v>0</v>
      </c>
      <c r="E61" s="41">
        <f t="shared" ref="E61:BO61" si="3">SUM(E8:E60)</f>
        <v>0</v>
      </c>
      <c r="F61" s="41">
        <f t="shared" si="3"/>
        <v>12499.849999999997</v>
      </c>
      <c r="G61" s="41">
        <f t="shared" si="3"/>
        <v>0</v>
      </c>
      <c r="H61" s="41">
        <f t="shared" si="3"/>
        <v>2077.6599999999994</v>
      </c>
      <c r="I61" s="41">
        <f t="shared" si="3"/>
        <v>0</v>
      </c>
      <c r="J61" s="41">
        <f t="shared" si="3"/>
        <v>10242.962000000001</v>
      </c>
      <c r="K61" s="42">
        <f t="shared" si="3"/>
        <v>421501.03600000008</v>
      </c>
      <c r="L61" s="40">
        <f t="shared" si="3"/>
        <v>12749.092000000001</v>
      </c>
      <c r="M61" s="40">
        <f t="shared" si="3"/>
        <v>5649.3640000000005</v>
      </c>
      <c r="N61" s="40">
        <f t="shared" si="3"/>
        <v>751.92600000000004</v>
      </c>
      <c r="O61" s="40">
        <f t="shared" si="3"/>
        <v>11789.142999999998</v>
      </c>
      <c r="P61" s="40">
        <f t="shared" si="3"/>
        <v>4448.6030000000001</v>
      </c>
      <c r="Q61" s="40">
        <f t="shared" si="3"/>
        <v>621.54000000000008</v>
      </c>
      <c r="R61" s="40">
        <f t="shared" si="3"/>
        <v>1184.3979999999997</v>
      </c>
      <c r="S61" s="40">
        <f t="shared" si="3"/>
        <v>719.43599999999992</v>
      </c>
      <c r="T61" s="40">
        <f t="shared" si="3"/>
        <v>0</v>
      </c>
      <c r="U61" s="40">
        <f t="shared" si="3"/>
        <v>1238.799</v>
      </c>
      <c r="V61" s="40">
        <f t="shared" si="3"/>
        <v>376.178</v>
      </c>
      <c r="W61" s="40">
        <f t="shared" si="3"/>
        <v>209.286</v>
      </c>
      <c r="X61" s="40">
        <f t="shared" si="3"/>
        <v>1007.535</v>
      </c>
      <c r="Y61" s="40">
        <f t="shared" si="3"/>
        <v>1005.359</v>
      </c>
      <c r="Z61" s="40">
        <f t="shared" si="3"/>
        <v>905.95799999999997</v>
      </c>
      <c r="AA61" s="40">
        <f t="shared" si="3"/>
        <v>1089.3490000000002</v>
      </c>
      <c r="AB61" s="40">
        <f t="shared" si="3"/>
        <v>448.42099999999999</v>
      </c>
      <c r="AC61" s="40">
        <f t="shared" si="3"/>
        <v>8413.9070000000011</v>
      </c>
      <c r="AD61" s="40">
        <f t="shared" si="3"/>
        <v>3557.1130000000003</v>
      </c>
      <c r="AE61" s="40">
        <f t="shared" si="3"/>
        <v>37912.880999999987</v>
      </c>
      <c r="AF61" s="40">
        <f t="shared" si="3"/>
        <v>2315.2060000000001</v>
      </c>
      <c r="AG61" s="40">
        <f t="shared" si="3"/>
        <v>2080.6480000000001</v>
      </c>
      <c r="AH61" s="40">
        <f t="shared" si="3"/>
        <v>7759.7669999999998</v>
      </c>
      <c r="AI61" s="40">
        <f t="shared" si="3"/>
        <v>17140.875</v>
      </c>
      <c r="AJ61" s="40">
        <f t="shared" si="3"/>
        <v>20018.290999999997</v>
      </c>
      <c r="AK61" s="40">
        <f t="shared" si="3"/>
        <v>1999.895</v>
      </c>
      <c r="AL61" s="40">
        <f t="shared" si="3"/>
        <v>6131.4610000000002</v>
      </c>
      <c r="AM61" s="40">
        <f t="shared" si="3"/>
        <v>12767.346</v>
      </c>
      <c r="AN61" s="40">
        <f t="shared" si="3"/>
        <v>295.613</v>
      </c>
      <c r="AO61" s="40">
        <f t="shared" si="3"/>
        <v>23323.797999999999</v>
      </c>
      <c r="AP61" s="40">
        <f t="shared" si="3"/>
        <v>10586.707</v>
      </c>
      <c r="AQ61" s="40">
        <f t="shared" si="3"/>
        <v>1071.57</v>
      </c>
      <c r="AR61" s="40">
        <f t="shared" si="3"/>
        <v>9790.7639999999992</v>
      </c>
      <c r="AS61" s="40">
        <f t="shared" si="3"/>
        <v>760.81200000000001</v>
      </c>
      <c r="AT61" s="40">
        <f t="shared" si="3"/>
        <v>14974.541999999999</v>
      </c>
      <c r="AU61" s="40">
        <f t="shared" si="3"/>
        <v>1533.865</v>
      </c>
      <c r="AV61" s="40">
        <f t="shared" si="3"/>
        <v>1068.0340000000001</v>
      </c>
      <c r="AW61" s="40">
        <f t="shared" si="3"/>
        <v>19895.772000000001</v>
      </c>
      <c r="AX61" s="40">
        <f t="shared" si="3"/>
        <v>3991.8449999999998</v>
      </c>
      <c r="AY61" s="40">
        <f t="shared" si="3"/>
        <v>12.951000000000001</v>
      </c>
      <c r="AZ61" s="40">
        <f t="shared" si="3"/>
        <v>973.55100000000004</v>
      </c>
      <c r="BA61" s="40">
        <f t="shared" si="3"/>
        <v>6300.6890000000003</v>
      </c>
      <c r="BB61" s="40">
        <f t="shared" si="3"/>
        <v>2672.4279999999999</v>
      </c>
      <c r="BC61" s="40">
        <f t="shared" si="3"/>
        <v>24542.077000000001</v>
      </c>
      <c r="BD61" s="40">
        <f t="shared" si="3"/>
        <v>763.6450000000001</v>
      </c>
      <c r="BE61" s="40">
        <f t="shared" si="3"/>
        <v>9806.99</v>
      </c>
      <c r="BF61" s="40">
        <f t="shared" si="3"/>
        <v>5998.68</v>
      </c>
      <c r="BG61" s="40">
        <f t="shared" si="3"/>
        <v>2983.194</v>
      </c>
      <c r="BH61" s="40">
        <f t="shared" si="3"/>
        <v>491.197</v>
      </c>
      <c r="BI61" s="40">
        <f t="shared" si="3"/>
        <v>1724.796</v>
      </c>
      <c r="BJ61" s="40">
        <f t="shared" si="3"/>
        <v>983.09299999999996</v>
      </c>
      <c r="BK61" s="40">
        <f t="shared" si="3"/>
        <v>0</v>
      </c>
      <c r="BL61" s="40">
        <f t="shared" si="3"/>
        <v>0</v>
      </c>
      <c r="BM61" s="40">
        <f t="shared" si="3"/>
        <v>308838.38999999996</v>
      </c>
      <c r="BN61" s="43">
        <f t="shared" si="3"/>
        <v>0</v>
      </c>
      <c r="BO61" s="42">
        <f t="shared" si="3"/>
        <v>112662.64599999999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9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18062.999000000003</v>
      </c>
      <c r="D67" s="30"/>
      <c r="E67" s="30"/>
      <c r="F67" s="30"/>
      <c r="G67" s="30"/>
      <c r="H67" s="30"/>
      <c r="I67" s="30"/>
      <c r="J67" s="30"/>
      <c r="K67" s="30"/>
      <c r="L67" s="32">
        <v>3221.6610000000001</v>
      </c>
      <c r="M67" s="31">
        <v>33.101999999999997</v>
      </c>
      <c r="N67" s="31">
        <v>0</v>
      </c>
      <c r="O67" s="31">
        <v>1420.13</v>
      </c>
      <c r="P67" s="31">
        <v>29.655999999999999</v>
      </c>
      <c r="Q67" s="31">
        <v>0</v>
      </c>
      <c r="R67" s="31">
        <v>0</v>
      </c>
      <c r="S67" s="31">
        <v>2.492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0.58599999999999997</v>
      </c>
      <c r="AA67" s="31">
        <v>0.16700000000000001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8.5830000000000002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808.53599999999994</v>
      </c>
      <c r="AP67" s="31">
        <v>913.98299999999995</v>
      </c>
      <c r="AQ67" s="31">
        <v>4.0000000000000001E-3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1.105</v>
      </c>
      <c r="BC67" s="31">
        <v>35.122</v>
      </c>
      <c r="BD67" s="31">
        <v>0</v>
      </c>
      <c r="BE67" s="31">
        <v>17.654</v>
      </c>
      <c r="BF67" s="31">
        <v>17.895</v>
      </c>
      <c r="BG67" s="31">
        <v>0</v>
      </c>
      <c r="BH67" s="31">
        <v>0</v>
      </c>
      <c r="BI67" s="31">
        <v>1.639</v>
      </c>
      <c r="BJ67" s="31">
        <v>0</v>
      </c>
      <c r="BK67" s="31">
        <v>0</v>
      </c>
      <c r="BL67" s="73">
        <v>0</v>
      </c>
      <c r="BM67" s="74">
        <f>SUM(L67:BL67)</f>
        <v>6512.3150000000014</v>
      </c>
      <c r="BN67" s="33"/>
      <c r="BO67" s="30">
        <v>4.4210000000000003</v>
      </c>
      <c r="BP67" s="75">
        <f>BQ67+BT67+BU67</f>
        <v>6620.1819999999998</v>
      </c>
      <c r="BQ67" s="32">
        <f>SUM(BR67:BS67)</f>
        <v>6620.1819999999998</v>
      </c>
      <c r="BR67" s="76">
        <v>648.63900000000001</v>
      </c>
      <c r="BS67" s="30">
        <v>5971.5429999999997</v>
      </c>
      <c r="BT67" s="77">
        <v>0</v>
      </c>
      <c r="BU67" s="77">
        <v>0</v>
      </c>
      <c r="BV67" s="30">
        <v>4749.692</v>
      </c>
      <c r="BW67" s="78">
        <v>176.38900000000001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7873.4000000000005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295.32600000000002</v>
      </c>
      <c r="N68" s="31">
        <v>0</v>
      </c>
      <c r="O68" s="31">
        <v>2133.38</v>
      </c>
      <c r="P68" s="31">
        <v>0</v>
      </c>
      <c r="Q68" s="31">
        <v>0</v>
      </c>
      <c r="R68" s="31">
        <v>0</v>
      </c>
      <c r="S68" s="31">
        <v>1.476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3.9E-2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4.2080000000000002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569.01400000000001</v>
      </c>
      <c r="AP68" s="31">
        <v>337.61500000000001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48.301000000000002</v>
      </c>
      <c r="BD68" s="31">
        <v>0</v>
      </c>
      <c r="BE68" s="31">
        <v>24.387</v>
      </c>
      <c r="BF68" s="31">
        <v>24.611000000000001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3438.3570000000009</v>
      </c>
      <c r="BN68" s="33"/>
      <c r="BO68" s="30">
        <v>1569.7339999999999</v>
      </c>
      <c r="BP68" s="75">
        <f t="shared" ref="BP68:BP119" si="6">BQ68+BT68+BU68</f>
        <v>2865.3090000000002</v>
      </c>
      <c r="BQ68" s="32">
        <f t="shared" ref="BQ68:BQ119" si="7">SUM(BR68:BS68)</f>
        <v>2865.3090000000002</v>
      </c>
      <c r="BR68" s="76">
        <v>109.154</v>
      </c>
      <c r="BS68" s="30">
        <v>2756.1550000000002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1247.7649999999999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0.01</v>
      </c>
      <c r="O69" s="31">
        <v>10.959</v>
      </c>
      <c r="P69" s="31">
        <v>1.883</v>
      </c>
      <c r="Q69" s="31">
        <v>0</v>
      </c>
      <c r="R69" s="31">
        <v>0</v>
      </c>
      <c r="S69" s="31">
        <v>0.32100000000000001</v>
      </c>
      <c r="T69" s="31">
        <v>0</v>
      </c>
      <c r="U69" s="31">
        <v>0</v>
      </c>
      <c r="V69" s="31">
        <v>0</v>
      </c>
      <c r="W69" s="31">
        <v>0</v>
      </c>
      <c r="X69" s="31">
        <v>99.876999999999995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677.19200000000001</v>
      </c>
      <c r="AF69" s="31">
        <v>0</v>
      </c>
      <c r="AG69" s="31">
        <v>0</v>
      </c>
      <c r="AH69" s="31">
        <v>2.4009999999999998</v>
      </c>
      <c r="AI69" s="31">
        <v>2.343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79.695999999999998</v>
      </c>
      <c r="AP69" s="31">
        <v>4.7619999999999996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3.0870000000000002</v>
      </c>
      <c r="AX69" s="31">
        <v>0</v>
      </c>
      <c r="AY69" s="31">
        <v>0</v>
      </c>
      <c r="AZ69" s="31">
        <v>1.0429999999999999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883.57399999999984</v>
      </c>
      <c r="BN69" s="33"/>
      <c r="BO69" s="30">
        <v>2.1999999999999999E-2</v>
      </c>
      <c r="BP69" s="75">
        <f t="shared" si="6"/>
        <v>200.33799999999999</v>
      </c>
      <c r="BQ69" s="32">
        <f t="shared" si="7"/>
        <v>200.33799999999999</v>
      </c>
      <c r="BR69" s="76">
        <v>0</v>
      </c>
      <c r="BS69" s="30">
        <v>200.33799999999999</v>
      </c>
      <c r="BT69" s="77">
        <v>0</v>
      </c>
      <c r="BU69" s="77">
        <v>0</v>
      </c>
      <c r="BV69" s="30">
        <v>0</v>
      </c>
      <c r="BW69" s="78">
        <v>163.83099999999999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37421.688999999998</v>
      </c>
      <c r="D70" s="30"/>
      <c r="E70" s="30"/>
      <c r="F70" s="30"/>
      <c r="G70" s="30"/>
      <c r="H70" s="30"/>
      <c r="I70" s="30"/>
      <c r="J70" s="30"/>
      <c r="K70" s="30"/>
      <c r="L70" s="32">
        <v>906.36099999999999</v>
      </c>
      <c r="M70" s="31">
        <v>252.31700000000001</v>
      </c>
      <c r="N70" s="31">
        <v>0</v>
      </c>
      <c r="O70" s="31">
        <v>1635.7560000000001</v>
      </c>
      <c r="P70" s="31">
        <v>137.768</v>
      </c>
      <c r="Q70" s="31">
        <v>0</v>
      </c>
      <c r="R70" s="31">
        <v>0</v>
      </c>
      <c r="S70" s="31">
        <v>4.79</v>
      </c>
      <c r="T70" s="31">
        <v>0</v>
      </c>
      <c r="U70" s="31">
        <v>39.359000000000002</v>
      </c>
      <c r="V70" s="31">
        <v>0.85599999999999998</v>
      </c>
      <c r="W70" s="31">
        <v>0</v>
      </c>
      <c r="X70" s="31">
        <v>0</v>
      </c>
      <c r="Y70" s="31">
        <v>0</v>
      </c>
      <c r="Z70" s="31">
        <v>2.7709999999999999</v>
      </c>
      <c r="AA70" s="31">
        <v>3.0680000000000001</v>
      </c>
      <c r="AB70" s="31">
        <v>0.21</v>
      </c>
      <c r="AC70" s="31">
        <v>0</v>
      </c>
      <c r="AD70" s="31">
        <v>0</v>
      </c>
      <c r="AE70" s="31">
        <v>5.7190000000000003</v>
      </c>
      <c r="AF70" s="31">
        <v>58.45</v>
      </c>
      <c r="AG70" s="31">
        <v>0</v>
      </c>
      <c r="AH70" s="31">
        <v>0</v>
      </c>
      <c r="AI70" s="31">
        <v>202.303</v>
      </c>
      <c r="AJ70" s="31">
        <v>0</v>
      </c>
      <c r="AK70" s="31">
        <v>2.2189999999999999</v>
      </c>
      <c r="AL70" s="31">
        <v>0</v>
      </c>
      <c r="AM70" s="31">
        <v>0</v>
      </c>
      <c r="AN70" s="31">
        <v>0</v>
      </c>
      <c r="AO70" s="31">
        <v>1692.1120000000001</v>
      </c>
      <c r="AP70" s="31">
        <v>2710.08</v>
      </c>
      <c r="AQ70" s="31">
        <v>0</v>
      </c>
      <c r="AR70" s="31">
        <v>0</v>
      </c>
      <c r="AS70" s="31">
        <v>0</v>
      </c>
      <c r="AT70" s="31">
        <v>0</v>
      </c>
      <c r="AU70" s="31">
        <v>1.0249999999999999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0.21099999999999999</v>
      </c>
      <c r="BB70" s="31">
        <v>0</v>
      </c>
      <c r="BC70" s="31">
        <v>173.99600000000001</v>
      </c>
      <c r="BD70" s="31">
        <v>0</v>
      </c>
      <c r="BE70" s="31">
        <v>32.066000000000003</v>
      </c>
      <c r="BF70" s="31">
        <v>54.134</v>
      </c>
      <c r="BG70" s="31">
        <v>2.8109999999999999</v>
      </c>
      <c r="BH70" s="31">
        <v>30.574999999999999</v>
      </c>
      <c r="BI70" s="31">
        <v>18.559999999999999</v>
      </c>
      <c r="BJ70" s="31">
        <v>0</v>
      </c>
      <c r="BK70" s="31">
        <v>0</v>
      </c>
      <c r="BL70" s="73">
        <v>0</v>
      </c>
      <c r="BM70" s="74">
        <f t="shared" si="5"/>
        <v>7967.5170000000007</v>
      </c>
      <c r="BN70" s="33"/>
      <c r="BO70" s="30">
        <v>3027.453</v>
      </c>
      <c r="BP70" s="75">
        <f t="shared" si="6"/>
        <v>26368.407999999999</v>
      </c>
      <c r="BQ70" s="32">
        <f t="shared" si="7"/>
        <v>26368.407999999999</v>
      </c>
      <c r="BR70" s="76">
        <v>232.85400000000001</v>
      </c>
      <c r="BS70" s="30">
        <v>26135.554</v>
      </c>
      <c r="BT70" s="77">
        <v>0</v>
      </c>
      <c r="BU70" s="77">
        <v>0</v>
      </c>
      <c r="BV70" s="30">
        <v>0</v>
      </c>
      <c r="BW70" s="78">
        <v>58.311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11773.639000000001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26.675999999999998</v>
      </c>
      <c r="N71" s="31">
        <v>0</v>
      </c>
      <c r="O71" s="31">
        <v>38.981999999999999</v>
      </c>
      <c r="P71" s="31">
        <v>94.878</v>
      </c>
      <c r="Q71" s="31">
        <v>0</v>
      </c>
      <c r="R71" s="31">
        <v>0</v>
      </c>
      <c r="S71" s="31">
        <v>0.47799999999999998</v>
      </c>
      <c r="T71" s="31">
        <v>0</v>
      </c>
      <c r="U71" s="31">
        <v>0</v>
      </c>
      <c r="V71" s="31">
        <v>5.569</v>
      </c>
      <c r="W71" s="31">
        <v>0.08</v>
      </c>
      <c r="X71" s="31">
        <v>0</v>
      </c>
      <c r="Y71" s="31">
        <v>1.9E-2</v>
      </c>
      <c r="Z71" s="31">
        <v>0.75700000000000001</v>
      </c>
      <c r="AA71" s="31">
        <v>9.5000000000000001E-2</v>
      </c>
      <c r="AB71" s="31">
        <v>1.22</v>
      </c>
      <c r="AC71" s="31">
        <v>0</v>
      </c>
      <c r="AD71" s="31">
        <v>0</v>
      </c>
      <c r="AE71" s="31">
        <v>3.0449999999999999</v>
      </c>
      <c r="AF71" s="31">
        <v>0</v>
      </c>
      <c r="AG71" s="31">
        <v>0</v>
      </c>
      <c r="AH71" s="31">
        <v>0</v>
      </c>
      <c r="AI71" s="31">
        <v>22.8</v>
      </c>
      <c r="AJ71" s="31">
        <v>0</v>
      </c>
      <c r="AK71" s="31">
        <v>0</v>
      </c>
      <c r="AL71" s="31">
        <v>5.9249999999999998</v>
      </c>
      <c r="AM71" s="31">
        <v>0</v>
      </c>
      <c r="AN71" s="31">
        <v>0</v>
      </c>
      <c r="AO71" s="31">
        <v>2718.5450000000001</v>
      </c>
      <c r="AP71" s="31">
        <v>978.62099999999998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0.10299999999999999</v>
      </c>
      <c r="AW71" s="31">
        <v>0</v>
      </c>
      <c r="AX71" s="31">
        <v>0</v>
      </c>
      <c r="AY71" s="31">
        <v>0</v>
      </c>
      <c r="AZ71" s="31">
        <v>0</v>
      </c>
      <c r="BA71" s="31">
        <v>4.8000000000000001E-2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841.52800000000002</v>
      </c>
      <c r="BH71" s="31">
        <v>0</v>
      </c>
      <c r="BI71" s="31">
        <v>2.0510000000000002</v>
      </c>
      <c r="BJ71" s="31">
        <v>0</v>
      </c>
      <c r="BK71" s="31">
        <v>0</v>
      </c>
      <c r="BL71" s="73">
        <v>0</v>
      </c>
      <c r="BM71" s="74">
        <f t="shared" si="5"/>
        <v>4741.42</v>
      </c>
      <c r="BN71" s="33"/>
      <c r="BO71" s="30">
        <v>65.853999999999999</v>
      </c>
      <c r="BP71" s="75">
        <f t="shared" si="6"/>
        <v>6832.4619999999995</v>
      </c>
      <c r="BQ71" s="32">
        <f t="shared" si="7"/>
        <v>6832.4619999999995</v>
      </c>
      <c r="BR71" s="76">
        <v>432.54700000000003</v>
      </c>
      <c r="BS71" s="30">
        <v>6399.915</v>
      </c>
      <c r="BT71" s="77">
        <v>0</v>
      </c>
      <c r="BU71" s="77">
        <v>0</v>
      </c>
      <c r="BV71" s="30">
        <v>0</v>
      </c>
      <c r="BW71" s="78">
        <v>133.90299999999999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1744.4190000000001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260.154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48.002000000000002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308.15600000000001</v>
      </c>
      <c r="BN72" s="33"/>
      <c r="BO72" s="30">
        <v>0</v>
      </c>
      <c r="BP72" s="75">
        <f t="shared" si="6"/>
        <v>1378.2750000000001</v>
      </c>
      <c r="BQ72" s="32">
        <f t="shared" si="7"/>
        <v>1378.2750000000001</v>
      </c>
      <c r="BR72" s="76">
        <v>0</v>
      </c>
      <c r="BS72" s="30">
        <v>1378.2750000000001</v>
      </c>
      <c r="BT72" s="77">
        <v>0</v>
      </c>
      <c r="BU72" s="77">
        <v>0</v>
      </c>
      <c r="BV72" s="30">
        <v>0</v>
      </c>
      <c r="BW72" s="78">
        <v>57.988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5079.9029999999993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18.062999999999999</v>
      </c>
      <c r="P73" s="31">
        <v>7.6109999999999998</v>
      </c>
      <c r="Q73" s="31">
        <v>0</v>
      </c>
      <c r="R73" s="31">
        <v>573.07299999999998</v>
      </c>
      <c r="S73" s="31">
        <v>35.426000000000002</v>
      </c>
      <c r="T73" s="31">
        <v>0</v>
      </c>
      <c r="U73" s="31">
        <v>5.2960000000000003</v>
      </c>
      <c r="V73" s="31">
        <v>0.45700000000000002</v>
      </c>
      <c r="W73" s="31">
        <v>0</v>
      </c>
      <c r="X73" s="31">
        <v>0</v>
      </c>
      <c r="Y73" s="31">
        <v>18.030999999999999</v>
      </c>
      <c r="Z73" s="31">
        <v>0.47799999999999998</v>
      </c>
      <c r="AA73" s="31">
        <v>158.102</v>
      </c>
      <c r="AB73" s="31">
        <v>5.2229999999999999</v>
      </c>
      <c r="AC73" s="31">
        <v>0</v>
      </c>
      <c r="AD73" s="31">
        <v>16.940000000000001</v>
      </c>
      <c r="AE73" s="31">
        <v>0</v>
      </c>
      <c r="AF73" s="31">
        <v>0.69299999999999995</v>
      </c>
      <c r="AG73" s="31">
        <v>0</v>
      </c>
      <c r="AH73" s="31">
        <v>0</v>
      </c>
      <c r="AI73" s="31">
        <v>8.8000000000000007</v>
      </c>
      <c r="AJ73" s="31">
        <v>0</v>
      </c>
      <c r="AK73" s="31">
        <v>0</v>
      </c>
      <c r="AL73" s="31">
        <v>4.5949999999999998</v>
      </c>
      <c r="AM73" s="31">
        <v>0.97499999999999998</v>
      </c>
      <c r="AN73" s="31">
        <v>0</v>
      </c>
      <c r="AO73" s="31">
        <v>41.118000000000002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3.4000000000000002E-2</v>
      </c>
      <c r="AV73" s="31">
        <v>0</v>
      </c>
      <c r="AW73" s="31">
        <v>0</v>
      </c>
      <c r="AX73" s="31">
        <v>0.42799999999999999</v>
      </c>
      <c r="AY73" s="31">
        <v>0</v>
      </c>
      <c r="AZ73" s="31">
        <v>1.3939999999999999</v>
      </c>
      <c r="BA73" s="31">
        <v>0</v>
      </c>
      <c r="BB73" s="31">
        <v>0</v>
      </c>
      <c r="BC73" s="31">
        <v>290.81700000000001</v>
      </c>
      <c r="BD73" s="31">
        <v>0.27200000000000002</v>
      </c>
      <c r="BE73" s="31">
        <v>1.2629999999999999</v>
      </c>
      <c r="BF73" s="31">
        <v>22.696999999999999</v>
      </c>
      <c r="BG73" s="31">
        <v>93.123999999999995</v>
      </c>
      <c r="BH73" s="31">
        <v>12.943</v>
      </c>
      <c r="BI73" s="31">
        <v>24.007000000000001</v>
      </c>
      <c r="BJ73" s="31">
        <v>0</v>
      </c>
      <c r="BK73" s="31">
        <v>0</v>
      </c>
      <c r="BL73" s="73">
        <v>0</v>
      </c>
      <c r="BM73" s="74">
        <f t="shared" si="5"/>
        <v>1341.86</v>
      </c>
      <c r="BN73" s="33"/>
      <c r="BO73" s="30">
        <v>1108.3789999999999</v>
      </c>
      <c r="BP73" s="75">
        <f t="shared" si="6"/>
        <v>2621.58</v>
      </c>
      <c r="BQ73" s="32">
        <f t="shared" si="7"/>
        <v>2621.58</v>
      </c>
      <c r="BR73" s="76">
        <v>0</v>
      </c>
      <c r="BS73" s="30">
        <v>2621.58</v>
      </c>
      <c r="BT73" s="77">
        <v>0</v>
      </c>
      <c r="BU73" s="77">
        <v>0</v>
      </c>
      <c r="BV73" s="30">
        <v>0</v>
      </c>
      <c r="BW73" s="78">
        <v>8.0839999999999996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2451.9699999999998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6.4909999999999997</v>
      </c>
      <c r="Q74" s="31">
        <v>0</v>
      </c>
      <c r="R74" s="31">
        <v>0</v>
      </c>
      <c r="S74" s="31">
        <v>134.64699999999999</v>
      </c>
      <c r="T74" s="31">
        <v>0</v>
      </c>
      <c r="U74" s="31">
        <v>0</v>
      </c>
      <c r="V74" s="31">
        <v>0</v>
      </c>
      <c r="W74" s="31">
        <v>0</v>
      </c>
      <c r="X74" s="31">
        <v>2.3029999999999999</v>
      </c>
      <c r="Y74" s="31">
        <v>5.0510000000000002</v>
      </c>
      <c r="Z74" s="31">
        <v>84.429000000000002</v>
      </c>
      <c r="AA74" s="31">
        <v>2.6120000000000001</v>
      </c>
      <c r="AB74" s="31">
        <v>0</v>
      </c>
      <c r="AC74" s="31">
        <v>0</v>
      </c>
      <c r="AD74" s="31">
        <v>0</v>
      </c>
      <c r="AE74" s="31">
        <v>1739.896</v>
      </c>
      <c r="AF74" s="31">
        <v>0</v>
      </c>
      <c r="AG74" s="31">
        <v>0</v>
      </c>
      <c r="AH74" s="31">
        <v>0</v>
      </c>
      <c r="AI74" s="31">
        <v>35.308999999999997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25.216000000000001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0.97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37.899000000000001</v>
      </c>
      <c r="BH74" s="31">
        <v>0</v>
      </c>
      <c r="BI74" s="31">
        <v>0.17</v>
      </c>
      <c r="BJ74" s="31">
        <v>0</v>
      </c>
      <c r="BK74" s="31">
        <v>0</v>
      </c>
      <c r="BL74" s="73">
        <v>0</v>
      </c>
      <c r="BM74" s="74">
        <f t="shared" si="5"/>
        <v>2074.9929999999999</v>
      </c>
      <c r="BN74" s="33"/>
      <c r="BO74" s="30">
        <v>0</v>
      </c>
      <c r="BP74" s="75">
        <f t="shared" si="6"/>
        <v>121.785</v>
      </c>
      <c r="BQ74" s="32">
        <f t="shared" si="7"/>
        <v>121.785</v>
      </c>
      <c r="BR74" s="76">
        <v>0</v>
      </c>
      <c r="BS74" s="30">
        <v>121.785</v>
      </c>
      <c r="BT74" s="77">
        <v>0</v>
      </c>
      <c r="BU74" s="77">
        <v>0</v>
      </c>
      <c r="BV74" s="30">
        <v>0</v>
      </c>
      <c r="BW74" s="78">
        <v>255.19200000000001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27957.500999999997</v>
      </c>
      <c r="D75" s="30"/>
      <c r="E75" s="30"/>
      <c r="F75" s="30"/>
      <c r="G75" s="30"/>
      <c r="H75" s="30"/>
      <c r="I75" s="30"/>
      <c r="J75" s="30"/>
      <c r="K75" s="30"/>
      <c r="L75" s="32">
        <v>5.9729999999999999</v>
      </c>
      <c r="M75" s="31">
        <v>1008.389</v>
      </c>
      <c r="N75" s="31">
        <v>22.396999999999998</v>
      </c>
      <c r="O75" s="31">
        <v>125.941</v>
      </c>
      <c r="P75" s="31">
        <v>48.259</v>
      </c>
      <c r="Q75" s="31">
        <v>1.6E-2</v>
      </c>
      <c r="R75" s="31">
        <v>2.9359999999999999</v>
      </c>
      <c r="S75" s="31">
        <v>17.411999999999999</v>
      </c>
      <c r="T75" s="31">
        <v>0</v>
      </c>
      <c r="U75" s="31">
        <v>17.603999999999999</v>
      </c>
      <c r="V75" s="31">
        <v>3.585</v>
      </c>
      <c r="W75" s="31">
        <v>5.0229999999999997</v>
      </c>
      <c r="X75" s="31">
        <v>69.194000000000003</v>
      </c>
      <c r="Y75" s="31">
        <v>15.702999999999999</v>
      </c>
      <c r="Z75" s="31">
        <v>0.64500000000000002</v>
      </c>
      <c r="AA75" s="31">
        <v>2.1539999999999999</v>
      </c>
      <c r="AB75" s="31">
        <v>3.419</v>
      </c>
      <c r="AC75" s="31">
        <v>3020.652</v>
      </c>
      <c r="AD75" s="31">
        <v>44.057000000000002</v>
      </c>
      <c r="AE75" s="31">
        <v>669.54200000000003</v>
      </c>
      <c r="AF75" s="31">
        <v>76.948999999999998</v>
      </c>
      <c r="AG75" s="31">
        <v>65.19</v>
      </c>
      <c r="AH75" s="31">
        <v>178.92699999999999</v>
      </c>
      <c r="AI75" s="31">
        <v>232.38399999999999</v>
      </c>
      <c r="AJ75" s="31">
        <v>3466.683</v>
      </c>
      <c r="AK75" s="31">
        <v>285.71300000000002</v>
      </c>
      <c r="AL75" s="31">
        <v>1364.8520000000001</v>
      </c>
      <c r="AM75" s="31">
        <v>204.95</v>
      </c>
      <c r="AN75" s="31">
        <v>4.633</v>
      </c>
      <c r="AO75" s="31">
        <v>378.87099999999998</v>
      </c>
      <c r="AP75" s="31">
        <v>85.153000000000006</v>
      </c>
      <c r="AQ75" s="31">
        <v>20.372</v>
      </c>
      <c r="AR75" s="31">
        <v>71.174999999999997</v>
      </c>
      <c r="AS75" s="31">
        <v>2.9260000000000002</v>
      </c>
      <c r="AT75" s="31">
        <v>42.856000000000002</v>
      </c>
      <c r="AU75" s="31">
        <v>8.6989999999999998</v>
      </c>
      <c r="AV75" s="31">
        <v>4.4269999999999996</v>
      </c>
      <c r="AW75" s="31">
        <v>9.0850000000000009</v>
      </c>
      <c r="AX75" s="31">
        <v>12.231</v>
      </c>
      <c r="AY75" s="31">
        <v>0.57599999999999996</v>
      </c>
      <c r="AZ75" s="31">
        <v>68.751999999999995</v>
      </c>
      <c r="BA75" s="31">
        <v>109.96</v>
      </c>
      <c r="BB75" s="31">
        <v>44.167000000000002</v>
      </c>
      <c r="BC75" s="31">
        <v>636.51900000000001</v>
      </c>
      <c r="BD75" s="31">
        <v>5.008</v>
      </c>
      <c r="BE75" s="31">
        <v>52.863</v>
      </c>
      <c r="BF75" s="31">
        <v>64.361000000000004</v>
      </c>
      <c r="BG75" s="31">
        <v>17.181000000000001</v>
      </c>
      <c r="BH75" s="31">
        <v>15.423</v>
      </c>
      <c r="BI75" s="31">
        <v>91.534000000000006</v>
      </c>
      <c r="BJ75" s="31">
        <v>0</v>
      </c>
      <c r="BK75" s="31">
        <v>0</v>
      </c>
      <c r="BL75" s="73">
        <v>0</v>
      </c>
      <c r="BM75" s="74">
        <f t="shared" si="5"/>
        <v>12705.320999999996</v>
      </c>
      <c r="BN75" s="33"/>
      <c r="BO75" s="30">
        <v>10331.179</v>
      </c>
      <c r="BP75" s="75">
        <f t="shared" si="6"/>
        <v>4848.8</v>
      </c>
      <c r="BQ75" s="32">
        <f t="shared" si="7"/>
        <v>4848.8</v>
      </c>
      <c r="BR75" s="76">
        <v>0</v>
      </c>
      <c r="BS75" s="30">
        <v>4848.8</v>
      </c>
      <c r="BT75" s="77">
        <v>0</v>
      </c>
      <c r="BU75" s="77">
        <v>0</v>
      </c>
      <c r="BV75" s="30">
        <v>0</v>
      </c>
      <c r="BW75" s="78">
        <v>72.200999999999993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6554.6899999999978</v>
      </c>
      <c r="D76" s="30"/>
      <c r="E76" s="30"/>
      <c r="F76" s="30"/>
      <c r="G76" s="30"/>
      <c r="H76" s="30"/>
      <c r="I76" s="30"/>
      <c r="J76" s="30"/>
      <c r="K76" s="30"/>
      <c r="L76" s="32">
        <v>463.96499999999997</v>
      </c>
      <c r="M76" s="31">
        <v>0</v>
      </c>
      <c r="N76" s="31">
        <v>0.17799999999999999</v>
      </c>
      <c r="O76" s="31">
        <v>300.02999999999997</v>
      </c>
      <c r="P76" s="31">
        <v>287.77300000000002</v>
      </c>
      <c r="Q76" s="31">
        <v>5.0000000000000001E-3</v>
      </c>
      <c r="R76" s="31">
        <v>4.3410000000000002</v>
      </c>
      <c r="S76" s="31">
        <v>9.7490000000000006</v>
      </c>
      <c r="T76" s="31">
        <v>0</v>
      </c>
      <c r="U76" s="31">
        <v>516.95799999999997</v>
      </c>
      <c r="V76" s="31">
        <v>80.33</v>
      </c>
      <c r="W76" s="31">
        <v>135.68199999999999</v>
      </c>
      <c r="X76" s="31">
        <v>0.45</v>
      </c>
      <c r="Y76" s="31">
        <v>2.62</v>
      </c>
      <c r="Z76" s="31">
        <v>4.0999999999999996</v>
      </c>
      <c r="AA76" s="31">
        <v>115.845</v>
      </c>
      <c r="AB76" s="31">
        <v>20.283000000000001</v>
      </c>
      <c r="AC76" s="31">
        <v>0.25600000000000001</v>
      </c>
      <c r="AD76" s="31">
        <v>0</v>
      </c>
      <c r="AE76" s="31">
        <v>737.66399999999999</v>
      </c>
      <c r="AF76" s="31">
        <v>52.679000000000002</v>
      </c>
      <c r="AG76" s="31">
        <v>3.3170000000000002</v>
      </c>
      <c r="AH76" s="31">
        <v>0.872</v>
      </c>
      <c r="AI76" s="31">
        <v>21.321000000000002</v>
      </c>
      <c r="AJ76" s="31">
        <v>0.55500000000000005</v>
      </c>
      <c r="AK76" s="31">
        <v>1.9339999999999999</v>
      </c>
      <c r="AL76" s="31">
        <v>4.4169999999999998</v>
      </c>
      <c r="AM76" s="31">
        <v>81.873999999999995</v>
      </c>
      <c r="AN76" s="31">
        <v>0.65800000000000003</v>
      </c>
      <c r="AO76" s="31">
        <v>324.09800000000001</v>
      </c>
      <c r="AP76" s="31">
        <v>26.466000000000001</v>
      </c>
      <c r="AQ76" s="31">
        <v>2.5999999999999999E-2</v>
      </c>
      <c r="AR76" s="31">
        <v>0</v>
      </c>
      <c r="AS76" s="31">
        <v>6.3E-2</v>
      </c>
      <c r="AT76" s="31">
        <v>0</v>
      </c>
      <c r="AU76" s="31">
        <v>0</v>
      </c>
      <c r="AV76" s="31">
        <v>9.4E-2</v>
      </c>
      <c r="AW76" s="31">
        <v>3.2450000000000001</v>
      </c>
      <c r="AX76" s="31">
        <v>1.5309999999999999</v>
      </c>
      <c r="AY76" s="31">
        <v>7.2999999999999995E-2</v>
      </c>
      <c r="AZ76" s="31">
        <v>0.35499999999999998</v>
      </c>
      <c r="BA76" s="31">
        <v>0.93899999999999995</v>
      </c>
      <c r="BB76" s="31">
        <v>412.45400000000001</v>
      </c>
      <c r="BC76" s="31">
        <v>68.343999999999994</v>
      </c>
      <c r="BD76" s="31">
        <v>5.19</v>
      </c>
      <c r="BE76" s="31">
        <v>22.376999999999999</v>
      </c>
      <c r="BF76" s="31">
        <v>235.988</v>
      </c>
      <c r="BG76" s="31">
        <v>70.677999999999997</v>
      </c>
      <c r="BH76" s="31">
        <v>0</v>
      </c>
      <c r="BI76" s="31">
        <v>84.698999999999998</v>
      </c>
      <c r="BJ76" s="31">
        <v>0</v>
      </c>
      <c r="BK76" s="31">
        <v>0</v>
      </c>
      <c r="BL76" s="73">
        <v>0</v>
      </c>
      <c r="BM76" s="74">
        <f t="shared" si="5"/>
        <v>4104.4759999999978</v>
      </c>
      <c r="BN76" s="33"/>
      <c r="BO76" s="30">
        <v>1.7190000000000001</v>
      </c>
      <c r="BP76" s="75">
        <f t="shared" si="6"/>
        <v>2285.7669999999998</v>
      </c>
      <c r="BQ76" s="32">
        <f t="shared" si="7"/>
        <v>2285.7669999999998</v>
      </c>
      <c r="BR76" s="76">
        <v>0</v>
      </c>
      <c r="BS76" s="30">
        <v>2285.7669999999998</v>
      </c>
      <c r="BT76" s="77">
        <v>0</v>
      </c>
      <c r="BU76" s="77">
        <v>0</v>
      </c>
      <c r="BV76" s="30">
        <v>0</v>
      </c>
      <c r="BW76" s="78">
        <v>162.72800000000001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2425.0360000000001</v>
      </c>
      <c r="D77" s="30"/>
      <c r="E77" s="30"/>
      <c r="F77" s="30"/>
      <c r="G77" s="30"/>
      <c r="H77" s="30"/>
      <c r="I77" s="30"/>
      <c r="J77" s="30"/>
      <c r="K77" s="30"/>
      <c r="L77" s="32">
        <v>77.447999999999993</v>
      </c>
      <c r="M77" s="31">
        <v>0</v>
      </c>
      <c r="N77" s="31">
        <v>0</v>
      </c>
      <c r="O77" s="31">
        <v>13.196</v>
      </c>
      <c r="P77" s="31">
        <v>5.8760000000000003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0.55600000000000005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7.4249999999999998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2.2639999999999998</v>
      </c>
      <c r="AZ77" s="31">
        <v>0</v>
      </c>
      <c r="BA77" s="31">
        <v>0</v>
      </c>
      <c r="BB77" s="31">
        <v>0</v>
      </c>
      <c r="BC77" s="31">
        <v>16.385999999999999</v>
      </c>
      <c r="BD77" s="31">
        <v>0</v>
      </c>
      <c r="BE77" s="31">
        <v>0.26300000000000001</v>
      </c>
      <c r="BF77" s="31">
        <v>544.96799999999996</v>
      </c>
      <c r="BG77" s="31">
        <v>0.68500000000000005</v>
      </c>
      <c r="BH77" s="31">
        <v>7.4630000000000001</v>
      </c>
      <c r="BI77" s="31">
        <v>0.24399999999999999</v>
      </c>
      <c r="BJ77" s="31">
        <v>0</v>
      </c>
      <c r="BK77" s="31">
        <v>0</v>
      </c>
      <c r="BL77" s="73">
        <v>0</v>
      </c>
      <c r="BM77" s="74">
        <f t="shared" si="5"/>
        <v>676.77399999999989</v>
      </c>
      <c r="BN77" s="33"/>
      <c r="BO77" s="30">
        <v>6.3540000000000001</v>
      </c>
      <c r="BP77" s="75">
        <f t="shared" si="6"/>
        <v>1735.65</v>
      </c>
      <c r="BQ77" s="32">
        <f t="shared" si="7"/>
        <v>1735.65</v>
      </c>
      <c r="BR77" s="76">
        <v>0</v>
      </c>
      <c r="BS77" s="30">
        <v>1735.65</v>
      </c>
      <c r="BT77" s="77">
        <v>0</v>
      </c>
      <c r="BU77" s="77">
        <v>0</v>
      </c>
      <c r="BV77" s="30">
        <v>0</v>
      </c>
      <c r="BW77" s="78">
        <v>6.258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3335.75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108.61</v>
      </c>
      <c r="P78" s="31">
        <v>210.31800000000001</v>
      </c>
      <c r="Q78" s="31">
        <v>2E-3</v>
      </c>
      <c r="R78" s="31">
        <v>3.5000000000000003E-2</v>
      </c>
      <c r="S78" s="31">
        <v>29.611000000000001</v>
      </c>
      <c r="T78" s="31">
        <v>0</v>
      </c>
      <c r="U78" s="31">
        <v>0</v>
      </c>
      <c r="V78" s="31">
        <v>0</v>
      </c>
      <c r="W78" s="31">
        <v>0</v>
      </c>
      <c r="X78" s="31">
        <v>19.998000000000001</v>
      </c>
      <c r="Y78" s="31">
        <v>20.693000000000001</v>
      </c>
      <c r="Z78" s="31">
        <v>0.28799999999999998</v>
      </c>
      <c r="AA78" s="31">
        <v>0</v>
      </c>
      <c r="AB78" s="31">
        <v>8.3699999999999992</v>
      </c>
      <c r="AC78" s="31">
        <v>0</v>
      </c>
      <c r="AD78" s="31">
        <v>1145.2619999999999</v>
      </c>
      <c r="AE78" s="31">
        <v>663.18600000000004</v>
      </c>
      <c r="AF78" s="31">
        <v>0</v>
      </c>
      <c r="AG78" s="31">
        <v>0</v>
      </c>
      <c r="AH78" s="31">
        <v>0</v>
      </c>
      <c r="AI78" s="31">
        <v>10.986000000000001</v>
      </c>
      <c r="AJ78" s="31">
        <v>610.44600000000003</v>
      </c>
      <c r="AK78" s="31">
        <v>0</v>
      </c>
      <c r="AL78" s="31">
        <v>0</v>
      </c>
      <c r="AM78" s="31">
        <v>15.03</v>
      </c>
      <c r="AN78" s="31">
        <v>0</v>
      </c>
      <c r="AO78" s="31">
        <v>87.43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0.41099999999999998</v>
      </c>
      <c r="AW78" s="31">
        <v>3.3620000000000001</v>
      </c>
      <c r="AX78" s="31">
        <v>0</v>
      </c>
      <c r="AY78" s="31">
        <v>0</v>
      </c>
      <c r="AZ78" s="31">
        <v>0</v>
      </c>
      <c r="BA78" s="31">
        <v>0</v>
      </c>
      <c r="BB78" s="31">
        <v>0.19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0.16</v>
      </c>
      <c r="BJ78" s="31">
        <v>0</v>
      </c>
      <c r="BK78" s="31">
        <v>0</v>
      </c>
      <c r="BL78" s="73">
        <v>0</v>
      </c>
      <c r="BM78" s="74">
        <f t="shared" si="5"/>
        <v>2934.3879999999999</v>
      </c>
      <c r="BN78" s="33"/>
      <c r="BO78" s="30">
        <v>0</v>
      </c>
      <c r="BP78" s="75">
        <f t="shared" si="6"/>
        <v>226.34100000000001</v>
      </c>
      <c r="BQ78" s="32">
        <f t="shared" si="7"/>
        <v>226.34100000000001</v>
      </c>
      <c r="BR78" s="76">
        <v>0</v>
      </c>
      <c r="BS78" s="30">
        <v>226.34100000000001</v>
      </c>
      <c r="BT78" s="77">
        <v>0</v>
      </c>
      <c r="BU78" s="77">
        <v>0</v>
      </c>
      <c r="BV78" s="30">
        <v>155.16900000000001</v>
      </c>
      <c r="BW78" s="78">
        <v>19.852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8072.4810000000016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6.4420000000000002</v>
      </c>
      <c r="P79" s="31">
        <v>180.089</v>
      </c>
      <c r="Q79" s="31">
        <v>1E-3</v>
      </c>
      <c r="R79" s="31">
        <v>7.8E-2</v>
      </c>
      <c r="S79" s="31">
        <v>24.646999999999998</v>
      </c>
      <c r="T79" s="31">
        <v>0</v>
      </c>
      <c r="U79" s="31">
        <v>0</v>
      </c>
      <c r="V79" s="31">
        <v>0</v>
      </c>
      <c r="W79" s="31">
        <v>0</v>
      </c>
      <c r="X79" s="31">
        <v>312.24599999999998</v>
      </c>
      <c r="Y79" s="31">
        <v>111.361</v>
      </c>
      <c r="Z79" s="31">
        <v>0.78500000000000003</v>
      </c>
      <c r="AA79" s="31">
        <v>0.33200000000000002</v>
      </c>
      <c r="AB79" s="31">
        <v>0</v>
      </c>
      <c r="AC79" s="31">
        <v>0</v>
      </c>
      <c r="AD79" s="31">
        <v>0</v>
      </c>
      <c r="AE79" s="31">
        <v>5167.0780000000004</v>
      </c>
      <c r="AF79" s="31">
        <v>0.27200000000000002</v>
      </c>
      <c r="AG79" s="31">
        <v>0</v>
      </c>
      <c r="AH79" s="31">
        <v>9.1389999999999993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799.74800000000005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28.396000000000001</v>
      </c>
      <c r="AX79" s="31">
        <v>0</v>
      </c>
      <c r="AY79" s="31">
        <v>0</v>
      </c>
      <c r="AZ79" s="31">
        <v>6.3840000000000003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0.50600000000000001</v>
      </c>
      <c r="BJ79" s="31">
        <v>0</v>
      </c>
      <c r="BK79" s="31">
        <v>0</v>
      </c>
      <c r="BL79" s="73">
        <v>0</v>
      </c>
      <c r="BM79" s="74">
        <f t="shared" si="5"/>
        <v>6647.5040000000008</v>
      </c>
      <c r="BN79" s="33"/>
      <c r="BO79" s="30">
        <v>0</v>
      </c>
      <c r="BP79" s="75">
        <f t="shared" si="6"/>
        <v>254.24299999999999</v>
      </c>
      <c r="BQ79" s="32">
        <f t="shared" si="7"/>
        <v>254.24299999999999</v>
      </c>
      <c r="BR79" s="76">
        <v>0</v>
      </c>
      <c r="BS79" s="30">
        <v>254.24299999999999</v>
      </c>
      <c r="BT79" s="77">
        <v>0</v>
      </c>
      <c r="BU79" s="77">
        <v>0</v>
      </c>
      <c r="BV79" s="30">
        <v>0</v>
      </c>
      <c r="BW79" s="78">
        <v>1170.7339999999999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8453.1209999999992</v>
      </c>
      <c r="D80" s="30"/>
      <c r="E80" s="30"/>
      <c r="F80" s="30"/>
      <c r="G80" s="30"/>
      <c r="H80" s="30"/>
      <c r="I80" s="30"/>
      <c r="J80" s="30"/>
      <c r="K80" s="30"/>
      <c r="L80" s="32">
        <v>7.5999999999999998E-2</v>
      </c>
      <c r="M80" s="31">
        <v>0</v>
      </c>
      <c r="N80" s="31">
        <v>0.193</v>
      </c>
      <c r="O80" s="31">
        <v>510.92700000000002</v>
      </c>
      <c r="P80" s="31">
        <v>45.128</v>
      </c>
      <c r="Q80" s="31">
        <v>3.0000000000000001E-3</v>
      </c>
      <c r="R80" s="31">
        <v>4.0739999999999998</v>
      </c>
      <c r="S80" s="31">
        <v>40.582000000000001</v>
      </c>
      <c r="T80" s="31">
        <v>0</v>
      </c>
      <c r="U80" s="31">
        <v>40.926000000000002</v>
      </c>
      <c r="V80" s="31">
        <v>9.6449999999999996</v>
      </c>
      <c r="W80" s="31">
        <v>0.58399999999999996</v>
      </c>
      <c r="X80" s="31">
        <v>1.133</v>
      </c>
      <c r="Y80" s="31">
        <v>388.28800000000001</v>
      </c>
      <c r="Z80" s="31">
        <v>2.319</v>
      </c>
      <c r="AA80" s="31">
        <v>6.6239999999999997</v>
      </c>
      <c r="AB80" s="31">
        <v>53.847000000000001</v>
      </c>
      <c r="AC80" s="31">
        <v>0.69899999999999995</v>
      </c>
      <c r="AD80" s="31">
        <v>4.2000000000000003E-2</v>
      </c>
      <c r="AE80" s="31">
        <v>1539.904</v>
      </c>
      <c r="AF80" s="31">
        <v>14.295</v>
      </c>
      <c r="AG80" s="31">
        <v>10.013</v>
      </c>
      <c r="AH80" s="31">
        <v>44.753999999999998</v>
      </c>
      <c r="AI80" s="31">
        <v>20.515000000000001</v>
      </c>
      <c r="AJ80" s="31">
        <v>28.635999999999999</v>
      </c>
      <c r="AK80" s="31">
        <v>0.79</v>
      </c>
      <c r="AL80" s="31">
        <v>44.503999999999998</v>
      </c>
      <c r="AM80" s="31">
        <v>12.98</v>
      </c>
      <c r="AN80" s="31">
        <v>1E-3</v>
      </c>
      <c r="AO80" s="31">
        <v>436.13</v>
      </c>
      <c r="AP80" s="31">
        <v>55.41</v>
      </c>
      <c r="AQ80" s="31">
        <v>3.391</v>
      </c>
      <c r="AR80" s="31">
        <v>2.2080000000000002</v>
      </c>
      <c r="AS80" s="31">
        <v>0.56499999999999995</v>
      </c>
      <c r="AT80" s="31">
        <v>0</v>
      </c>
      <c r="AU80" s="31">
        <v>0</v>
      </c>
      <c r="AV80" s="31">
        <v>1.089</v>
      </c>
      <c r="AW80" s="31">
        <v>8.4290000000000003</v>
      </c>
      <c r="AX80" s="31">
        <v>53.061</v>
      </c>
      <c r="AY80" s="31">
        <v>0.11899999999999999</v>
      </c>
      <c r="AZ80" s="31">
        <v>0.43</v>
      </c>
      <c r="BA80" s="31">
        <v>2.3719999999999999</v>
      </c>
      <c r="BB80" s="31">
        <v>1.99</v>
      </c>
      <c r="BC80" s="31">
        <v>33.945999999999998</v>
      </c>
      <c r="BD80" s="31">
        <v>4.9000000000000002E-2</v>
      </c>
      <c r="BE80" s="31">
        <v>10.741</v>
      </c>
      <c r="BF80" s="31">
        <v>20.056000000000001</v>
      </c>
      <c r="BG80" s="31">
        <v>1.399</v>
      </c>
      <c r="BH80" s="31">
        <v>0</v>
      </c>
      <c r="BI80" s="31">
        <v>13.131</v>
      </c>
      <c r="BJ80" s="31">
        <v>0</v>
      </c>
      <c r="BK80" s="31">
        <v>0</v>
      </c>
      <c r="BL80" s="73">
        <v>0</v>
      </c>
      <c r="BM80" s="74">
        <f t="shared" si="5"/>
        <v>3465.9979999999996</v>
      </c>
      <c r="BN80" s="33"/>
      <c r="BO80" s="30">
        <v>0</v>
      </c>
      <c r="BP80" s="75">
        <f t="shared" si="6"/>
        <v>176.58500000000001</v>
      </c>
      <c r="BQ80" s="32">
        <f t="shared" si="7"/>
        <v>176.58500000000001</v>
      </c>
      <c r="BR80" s="76">
        <v>0</v>
      </c>
      <c r="BS80" s="30">
        <v>176.58500000000001</v>
      </c>
      <c r="BT80" s="77">
        <v>0</v>
      </c>
      <c r="BU80" s="77">
        <v>0</v>
      </c>
      <c r="BV80" s="30">
        <v>4646.4070000000002</v>
      </c>
      <c r="BW80" s="78">
        <v>164.131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2692.8119999999999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196.137</v>
      </c>
      <c r="Q81" s="31">
        <v>0</v>
      </c>
      <c r="R81" s="31">
        <v>3.113</v>
      </c>
      <c r="S81" s="31">
        <v>130.31</v>
      </c>
      <c r="T81" s="31">
        <v>0</v>
      </c>
      <c r="U81" s="31">
        <v>0.745</v>
      </c>
      <c r="V81" s="31">
        <v>0</v>
      </c>
      <c r="W81" s="31">
        <v>0</v>
      </c>
      <c r="X81" s="31">
        <v>0.38</v>
      </c>
      <c r="Y81" s="31">
        <v>0</v>
      </c>
      <c r="Z81" s="31">
        <v>411.29199999999997</v>
      </c>
      <c r="AA81" s="31">
        <v>17.420999999999999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83.811999999999998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14.121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15.628</v>
      </c>
      <c r="BJ81" s="31">
        <v>0</v>
      </c>
      <c r="BK81" s="31">
        <v>0</v>
      </c>
      <c r="BL81" s="73">
        <v>0</v>
      </c>
      <c r="BM81" s="74">
        <f t="shared" si="5"/>
        <v>872.95900000000006</v>
      </c>
      <c r="BN81" s="33"/>
      <c r="BO81" s="30">
        <v>0</v>
      </c>
      <c r="BP81" s="75">
        <f t="shared" si="6"/>
        <v>1321.5119999999999</v>
      </c>
      <c r="BQ81" s="32">
        <f t="shared" si="7"/>
        <v>1321.5119999999999</v>
      </c>
      <c r="BR81" s="76">
        <v>0</v>
      </c>
      <c r="BS81" s="30">
        <v>1321.5119999999999</v>
      </c>
      <c r="BT81" s="77">
        <v>0</v>
      </c>
      <c r="BU81" s="77">
        <v>0</v>
      </c>
      <c r="BV81" s="30">
        <v>491.65499999999997</v>
      </c>
      <c r="BW81" s="78">
        <v>6.6859999999999999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30020.866000000002</v>
      </c>
      <c r="D82" s="30"/>
      <c r="E82" s="30"/>
      <c r="F82" s="30"/>
      <c r="G82" s="30"/>
      <c r="H82" s="30"/>
      <c r="I82" s="30"/>
      <c r="J82" s="30"/>
      <c r="K82" s="30"/>
      <c r="L82" s="32">
        <v>0.83799999999999997</v>
      </c>
      <c r="M82" s="31">
        <v>3.9609999999999999</v>
      </c>
      <c r="N82" s="31">
        <v>1.5880000000000001</v>
      </c>
      <c r="O82" s="31">
        <v>183.10300000000001</v>
      </c>
      <c r="P82" s="31">
        <v>319.62700000000001</v>
      </c>
      <c r="Q82" s="31">
        <v>2.1000000000000001E-2</v>
      </c>
      <c r="R82" s="31">
        <v>4.335</v>
      </c>
      <c r="S82" s="31">
        <v>1.2470000000000001</v>
      </c>
      <c r="T82" s="31">
        <v>0</v>
      </c>
      <c r="U82" s="31">
        <v>55.442999999999998</v>
      </c>
      <c r="V82" s="31">
        <v>11.787000000000001</v>
      </c>
      <c r="W82" s="31">
        <v>0.82599999999999996</v>
      </c>
      <c r="X82" s="31">
        <v>15.294</v>
      </c>
      <c r="Y82" s="31">
        <v>1.4039999999999999</v>
      </c>
      <c r="Z82" s="31">
        <v>1.0069999999999999</v>
      </c>
      <c r="AA82" s="31">
        <v>118.068</v>
      </c>
      <c r="AB82" s="31">
        <v>5.1239999999999997</v>
      </c>
      <c r="AC82" s="31">
        <v>279.32100000000003</v>
      </c>
      <c r="AD82" s="31">
        <v>434.64299999999997</v>
      </c>
      <c r="AE82" s="31">
        <v>441.60700000000003</v>
      </c>
      <c r="AF82" s="31">
        <v>62.536999999999999</v>
      </c>
      <c r="AG82" s="31">
        <v>30.725999999999999</v>
      </c>
      <c r="AH82" s="31">
        <v>285.23099999999999</v>
      </c>
      <c r="AI82" s="31">
        <v>160.84800000000001</v>
      </c>
      <c r="AJ82" s="31">
        <v>2715.0970000000002</v>
      </c>
      <c r="AK82" s="31">
        <v>6.2560000000000002</v>
      </c>
      <c r="AL82" s="31">
        <v>10.007999999999999</v>
      </c>
      <c r="AM82" s="31">
        <v>97.977000000000004</v>
      </c>
      <c r="AN82" s="31">
        <v>17.248999999999999</v>
      </c>
      <c r="AO82" s="31">
        <v>372.25099999999998</v>
      </c>
      <c r="AP82" s="31">
        <v>67.058999999999997</v>
      </c>
      <c r="AQ82" s="31">
        <v>70.361000000000004</v>
      </c>
      <c r="AR82" s="31">
        <v>541.423</v>
      </c>
      <c r="AS82" s="31">
        <v>396.39699999999999</v>
      </c>
      <c r="AT82" s="31">
        <v>300.55200000000002</v>
      </c>
      <c r="AU82" s="31">
        <v>44.174999999999997</v>
      </c>
      <c r="AV82" s="31">
        <v>24.059000000000001</v>
      </c>
      <c r="AW82" s="31">
        <v>3.887</v>
      </c>
      <c r="AX82" s="31">
        <v>134.054</v>
      </c>
      <c r="AY82" s="31">
        <v>0.26</v>
      </c>
      <c r="AZ82" s="31">
        <v>136.82400000000001</v>
      </c>
      <c r="BA82" s="31">
        <v>142.352</v>
      </c>
      <c r="BB82" s="31">
        <v>26.143999999999998</v>
      </c>
      <c r="BC82" s="31">
        <v>440.56</v>
      </c>
      <c r="BD82" s="31">
        <v>8.6880000000000006</v>
      </c>
      <c r="BE82" s="31">
        <v>120.315</v>
      </c>
      <c r="BF82" s="31">
        <v>209.72399999999999</v>
      </c>
      <c r="BG82" s="31">
        <v>17.489999999999998</v>
      </c>
      <c r="BH82" s="31">
        <v>14.16</v>
      </c>
      <c r="BI82" s="31">
        <v>46.945999999999998</v>
      </c>
      <c r="BJ82" s="31">
        <v>0</v>
      </c>
      <c r="BK82" s="31">
        <v>0</v>
      </c>
      <c r="BL82" s="73">
        <v>0</v>
      </c>
      <c r="BM82" s="74">
        <f t="shared" si="5"/>
        <v>8382.8539999999994</v>
      </c>
      <c r="BN82" s="33"/>
      <c r="BO82" s="30">
        <v>111.401</v>
      </c>
      <c r="BP82" s="75">
        <f t="shared" si="6"/>
        <v>6870.4840000000004</v>
      </c>
      <c r="BQ82" s="32">
        <f t="shared" si="7"/>
        <v>6870.4840000000004</v>
      </c>
      <c r="BR82" s="76">
        <v>0</v>
      </c>
      <c r="BS82" s="30">
        <v>6870.4840000000004</v>
      </c>
      <c r="BT82" s="77">
        <v>0</v>
      </c>
      <c r="BU82" s="77">
        <v>0</v>
      </c>
      <c r="BV82" s="30">
        <v>14617.828</v>
      </c>
      <c r="BW82" s="78">
        <v>38.298999999999999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1419.6130000000003</v>
      </c>
      <c r="D83" s="30"/>
      <c r="E83" s="30"/>
      <c r="F83" s="30"/>
      <c r="G83" s="30"/>
      <c r="H83" s="30"/>
      <c r="I83" s="30"/>
      <c r="J83" s="30"/>
      <c r="K83" s="30"/>
      <c r="L83" s="32">
        <v>8.6039999999999992</v>
      </c>
      <c r="M83" s="31">
        <v>137.25800000000001</v>
      </c>
      <c r="N83" s="31">
        <v>20.091000000000001</v>
      </c>
      <c r="O83" s="31">
        <v>32.49</v>
      </c>
      <c r="P83" s="31">
        <v>2.59</v>
      </c>
      <c r="Q83" s="31">
        <v>2.5999999999999999E-2</v>
      </c>
      <c r="R83" s="31">
        <v>1.9390000000000001</v>
      </c>
      <c r="S83" s="31">
        <v>2.09</v>
      </c>
      <c r="T83" s="31">
        <v>0</v>
      </c>
      <c r="U83" s="31">
        <v>5.8540000000000001</v>
      </c>
      <c r="V83" s="31">
        <v>9.8249999999999993</v>
      </c>
      <c r="W83" s="31">
        <v>1.595</v>
      </c>
      <c r="X83" s="31">
        <v>43.725000000000001</v>
      </c>
      <c r="Y83" s="31">
        <v>7.6420000000000003</v>
      </c>
      <c r="Z83" s="31">
        <v>0.56299999999999994</v>
      </c>
      <c r="AA83" s="31">
        <v>0</v>
      </c>
      <c r="AB83" s="31">
        <v>0.628</v>
      </c>
      <c r="AC83" s="31">
        <v>17.795999999999999</v>
      </c>
      <c r="AD83" s="31">
        <v>37.573999999999998</v>
      </c>
      <c r="AE83" s="31">
        <v>22.15</v>
      </c>
      <c r="AF83" s="31">
        <v>13.021000000000001</v>
      </c>
      <c r="AG83" s="31">
        <v>11.741</v>
      </c>
      <c r="AH83" s="31">
        <v>12.920999999999999</v>
      </c>
      <c r="AI83" s="31">
        <v>16.420999999999999</v>
      </c>
      <c r="AJ83" s="31">
        <v>0</v>
      </c>
      <c r="AK83" s="31">
        <v>173.1</v>
      </c>
      <c r="AL83" s="31">
        <v>329.767</v>
      </c>
      <c r="AM83" s="31">
        <v>37.277000000000001</v>
      </c>
      <c r="AN83" s="31">
        <v>0.70799999999999996</v>
      </c>
      <c r="AO83" s="31">
        <v>25.706</v>
      </c>
      <c r="AP83" s="31">
        <v>17.901</v>
      </c>
      <c r="AQ83" s="31">
        <v>3.4340000000000002</v>
      </c>
      <c r="AR83" s="31">
        <v>62.616</v>
      </c>
      <c r="AS83" s="31">
        <v>4.5129999999999999</v>
      </c>
      <c r="AT83" s="31">
        <v>0</v>
      </c>
      <c r="AU83" s="31">
        <v>10.648</v>
      </c>
      <c r="AV83" s="31">
        <v>5.2709999999999999</v>
      </c>
      <c r="AW83" s="31">
        <v>4.5839999999999996</v>
      </c>
      <c r="AX83" s="31">
        <v>2.0920000000000001</v>
      </c>
      <c r="AY83" s="31">
        <v>0</v>
      </c>
      <c r="AZ83" s="31">
        <v>32.048000000000002</v>
      </c>
      <c r="BA83" s="31">
        <v>12.308</v>
      </c>
      <c r="BB83" s="31">
        <v>2.2170000000000001</v>
      </c>
      <c r="BC83" s="31">
        <v>71.39</v>
      </c>
      <c r="BD83" s="31">
        <v>1.9630000000000001</v>
      </c>
      <c r="BE83" s="31">
        <v>14.776999999999999</v>
      </c>
      <c r="BF83" s="31">
        <v>19.907</v>
      </c>
      <c r="BG83" s="31">
        <v>8.5920000000000005</v>
      </c>
      <c r="BH83" s="31">
        <v>0</v>
      </c>
      <c r="BI83" s="31">
        <v>12.659000000000001</v>
      </c>
      <c r="BJ83" s="31">
        <v>0</v>
      </c>
      <c r="BK83" s="31">
        <v>0</v>
      </c>
      <c r="BL83" s="73">
        <v>0</v>
      </c>
      <c r="BM83" s="74">
        <f t="shared" si="5"/>
        <v>1260.0220000000004</v>
      </c>
      <c r="BN83" s="33"/>
      <c r="BO83" s="30">
        <v>159.59100000000001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9177.353000000001</v>
      </c>
      <c r="D84" s="30"/>
      <c r="E84" s="30"/>
      <c r="F84" s="30"/>
      <c r="G84" s="30"/>
      <c r="H84" s="30"/>
      <c r="I84" s="30"/>
      <c r="J84" s="30"/>
      <c r="K84" s="30"/>
      <c r="L84" s="32">
        <v>5.6180000000000003</v>
      </c>
      <c r="M84" s="31">
        <v>188.267</v>
      </c>
      <c r="N84" s="31">
        <v>44.999000000000002</v>
      </c>
      <c r="O84" s="31">
        <v>168.636</v>
      </c>
      <c r="P84" s="31">
        <v>32.145000000000003</v>
      </c>
      <c r="Q84" s="31">
        <v>2.9000000000000001E-2</v>
      </c>
      <c r="R84" s="31">
        <v>10.111000000000001</v>
      </c>
      <c r="S84" s="31">
        <v>10.054</v>
      </c>
      <c r="T84" s="31">
        <v>0</v>
      </c>
      <c r="U84" s="31">
        <v>15.699</v>
      </c>
      <c r="V84" s="31">
        <v>16.260000000000002</v>
      </c>
      <c r="W84" s="31">
        <v>5.8380000000000001</v>
      </c>
      <c r="X84" s="31">
        <v>4.8019999999999996</v>
      </c>
      <c r="Y84" s="31">
        <v>3.302</v>
      </c>
      <c r="Z84" s="31">
        <v>1.903</v>
      </c>
      <c r="AA84" s="31">
        <v>3.72</v>
      </c>
      <c r="AB84" s="31">
        <v>13.23</v>
      </c>
      <c r="AC84" s="31">
        <v>252.06100000000001</v>
      </c>
      <c r="AD84" s="31">
        <v>59.045000000000002</v>
      </c>
      <c r="AE84" s="31">
        <v>393.05799999999999</v>
      </c>
      <c r="AF84" s="31">
        <v>23.303000000000001</v>
      </c>
      <c r="AG84" s="31">
        <v>38.793999999999997</v>
      </c>
      <c r="AH84" s="31">
        <v>67.977000000000004</v>
      </c>
      <c r="AI84" s="31">
        <v>205.584</v>
      </c>
      <c r="AJ84" s="31">
        <v>40.75</v>
      </c>
      <c r="AK84" s="31">
        <v>2.0779999999999998</v>
      </c>
      <c r="AL84" s="31">
        <v>10.067</v>
      </c>
      <c r="AM84" s="31">
        <v>228.471</v>
      </c>
      <c r="AN84" s="31">
        <v>4.4820000000000002</v>
      </c>
      <c r="AO84" s="31">
        <v>986.75300000000004</v>
      </c>
      <c r="AP84" s="31">
        <v>212.81800000000001</v>
      </c>
      <c r="AQ84" s="31">
        <v>24.120999999999999</v>
      </c>
      <c r="AR84" s="31">
        <v>243.56700000000001</v>
      </c>
      <c r="AS84" s="31">
        <v>1.619</v>
      </c>
      <c r="AT84" s="31">
        <v>177.30699999999999</v>
      </c>
      <c r="AU84" s="31">
        <v>17.989999999999998</v>
      </c>
      <c r="AV84" s="31">
        <v>8.9380000000000006</v>
      </c>
      <c r="AW84" s="31">
        <v>10.794</v>
      </c>
      <c r="AX84" s="31">
        <v>10.667999999999999</v>
      </c>
      <c r="AY84" s="31">
        <v>0.192</v>
      </c>
      <c r="AZ84" s="31">
        <v>2.02</v>
      </c>
      <c r="BA84" s="31">
        <v>8.1050000000000004</v>
      </c>
      <c r="BB84" s="31">
        <v>4.0590000000000002</v>
      </c>
      <c r="BC84" s="31">
        <v>324.66199999999998</v>
      </c>
      <c r="BD84" s="31">
        <v>14.153</v>
      </c>
      <c r="BE84" s="31">
        <v>51.308</v>
      </c>
      <c r="BF84" s="31">
        <v>48.801000000000002</v>
      </c>
      <c r="BG84" s="31">
        <v>5.8769999999999998</v>
      </c>
      <c r="BH84" s="31">
        <v>6.492</v>
      </c>
      <c r="BI84" s="31">
        <v>69.861000000000004</v>
      </c>
      <c r="BJ84" s="31">
        <v>0</v>
      </c>
      <c r="BK84" s="31">
        <v>0</v>
      </c>
      <c r="BL84" s="73">
        <v>0</v>
      </c>
      <c r="BM84" s="74">
        <f t="shared" si="5"/>
        <v>4080.3880000000004</v>
      </c>
      <c r="BN84" s="33"/>
      <c r="BO84" s="30">
        <v>0</v>
      </c>
      <c r="BP84" s="75">
        <f t="shared" si="6"/>
        <v>5096.9650000000001</v>
      </c>
      <c r="BQ84" s="32">
        <f t="shared" si="7"/>
        <v>5096.9650000000001</v>
      </c>
      <c r="BR84" s="76">
        <v>0</v>
      </c>
      <c r="BS84" s="30">
        <v>5096.9650000000001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3532.2350000000001</v>
      </c>
      <c r="D85" s="30"/>
      <c r="E85" s="30"/>
      <c r="F85" s="30"/>
      <c r="G85" s="30"/>
      <c r="H85" s="30"/>
      <c r="I85" s="30"/>
      <c r="J85" s="30"/>
      <c r="K85" s="30"/>
      <c r="L85" s="32">
        <v>272.31200000000001</v>
      </c>
      <c r="M85" s="31">
        <v>13.361000000000001</v>
      </c>
      <c r="N85" s="31">
        <v>0.20899999999999999</v>
      </c>
      <c r="O85" s="31">
        <v>58.808999999999997</v>
      </c>
      <c r="P85" s="31">
        <v>1.8009999999999999</v>
      </c>
      <c r="Q85" s="31">
        <v>3.0000000000000001E-3</v>
      </c>
      <c r="R85" s="31">
        <v>0.64300000000000002</v>
      </c>
      <c r="S85" s="31">
        <v>2.4319999999999999</v>
      </c>
      <c r="T85" s="31">
        <v>0</v>
      </c>
      <c r="U85" s="31">
        <v>2.8580000000000001</v>
      </c>
      <c r="V85" s="31">
        <v>0.54900000000000004</v>
      </c>
      <c r="W85" s="31">
        <v>0.23</v>
      </c>
      <c r="X85" s="31">
        <v>12.349</v>
      </c>
      <c r="Y85" s="31">
        <v>1.06</v>
      </c>
      <c r="Z85" s="31">
        <v>0.10100000000000001</v>
      </c>
      <c r="AA85" s="31">
        <v>1.333</v>
      </c>
      <c r="AB85" s="31">
        <v>2.4740000000000002</v>
      </c>
      <c r="AC85" s="31">
        <v>5.8419999999999996</v>
      </c>
      <c r="AD85" s="31">
        <v>0</v>
      </c>
      <c r="AE85" s="31">
        <v>173.48</v>
      </c>
      <c r="AF85" s="31">
        <v>19.527999999999999</v>
      </c>
      <c r="AG85" s="31">
        <v>13.747</v>
      </c>
      <c r="AH85" s="31">
        <v>26.994</v>
      </c>
      <c r="AI85" s="31">
        <v>103.497</v>
      </c>
      <c r="AJ85" s="31">
        <v>8.1869999999999994</v>
      </c>
      <c r="AK85" s="31">
        <v>2.6909999999999998</v>
      </c>
      <c r="AL85" s="31">
        <v>1.746</v>
      </c>
      <c r="AM85" s="31">
        <v>86.271000000000001</v>
      </c>
      <c r="AN85" s="31">
        <v>1.554</v>
      </c>
      <c r="AO85" s="31">
        <v>612.86400000000003</v>
      </c>
      <c r="AP85" s="31">
        <v>79.13</v>
      </c>
      <c r="AQ85" s="31">
        <v>3.137</v>
      </c>
      <c r="AR85" s="31">
        <v>6.6459999999999999</v>
      </c>
      <c r="AS85" s="31">
        <v>0.443</v>
      </c>
      <c r="AT85" s="31">
        <v>18.803999999999998</v>
      </c>
      <c r="AU85" s="31">
        <v>1.843</v>
      </c>
      <c r="AV85" s="31">
        <v>0.46</v>
      </c>
      <c r="AW85" s="31">
        <v>3.238</v>
      </c>
      <c r="AX85" s="31">
        <v>4.0110000000000001</v>
      </c>
      <c r="AY85" s="31">
        <v>4.2000000000000003E-2</v>
      </c>
      <c r="AZ85" s="31">
        <v>1.1399999999999999</v>
      </c>
      <c r="BA85" s="31">
        <v>4.78</v>
      </c>
      <c r="BB85" s="31">
        <v>1.4610000000000001</v>
      </c>
      <c r="BC85" s="31">
        <v>113.473</v>
      </c>
      <c r="BD85" s="31">
        <v>3.0790000000000002</v>
      </c>
      <c r="BE85" s="31">
        <v>28.091999999999999</v>
      </c>
      <c r="BF85" s="31">
        <v>23.039000000000001</v>
      </c>
      <c r="BG85" s="31">
        <v>3.2360000000000002</v>
      </c>
      <c r="BH85" s="31">
        <v>5.33</v>
      </c>
      <c r="BI85" s="31">
        <v>55.228000000000002</v>
      </c>
      <c r="BJ85" s="31">
        <v>0</v>
      </c>
      <c r="BK85" s="31">
        <v>0</v>
      </c>
      <c r="BL85" s="73">
        <v>0</v>
      </c>
      <c r="BM85" s="74">
        <f t="shared" si="5"/>
        <v>1783.537</v>
      </c>
      <c r="BN85" s="33"/>
      <c r="BO85" s="30">
        <v>0</v>
      </c>
      <c r="BP85" s="75">
        <f t="shared" si="6"/>
        <v>1748.6980000000001</v>
      </c>
      <c r="BQ85" s="32">
        <f t="shared" si="7"/>
        <v>1748.6980000000001</v>
      </c>
      <c r="BR85" s="76">
        <v>0</v>
      </c>
      <c r="BS85" s="30">
        <v>1748.6980000000001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38814.572</v>
      </c>
      <c r="D86" s="30"/>
      <c r="E86" s="30"/>
      <c r="F86" s="30"/>
      <c r="G86" s="30"/>
      <c r="H86" s="30"/>
      <c r="I86" s="30"/>
      <c r="J86" s="30"/>
      <c r="K86" s="30"/>
      <c r="L86" s="32">
        <v>0.22900000000000001</v>
      </c>
      <c r="M86" s="31">
        <v>0</v>
      </c>
      <c r="N86" s="31">
        <v>0</v>
      </c>
      <c r="O86" s="31">
        <v>51.201000000000001</v>
      </c>
      <c r="P86" s="31">
        <v>30.803000000000001</v>
      </c>
      <c r="Q86" s="31">
        <v>7.0000000000000001E-3</v>
      </c>
      <c r="R86" s="31">
        <v>1.31</v>
      </c>
      <c r="S86" s="31">
        <v>3.9580000000000002</v>
      </c>
      <c r="T86" s="31">
        <v>0</v>
      </c>
      <c r="U86" s="31">
        <v>6.359</v>
      </c>
      <c r="V86" s="31">
        <v>4.2039999999999997</v>
      </c>
      <c r="W86" s="31">
        <v>0.59799999999999998</v>
      </c>
      <c r="X86" s="31">
        <v>0.85699999999999998</v>
      </c>
      <c r="Y86" s="31">
        <v>7.9009999999999998</v>
      </c>
      <c r="Z86" s="31">
        <v>1.234</v>
      </c>
      <c r="AA86" s="31">
        <v>6.726</v>
      </c>
      <c r="AB86" s="31">
        <v>12.92</v>
      </c>
      <c r="AC86" s="31">
        <v>0</v>
      </c>
      <c r="AD86" s="31">
        <v>10.958</v>
      </c>
      <c r="AE86" s="31">
        <v>10456.848</v>
      </c>
      <c r="AF86" s="31">
        <v>6.68</v>
      </c>
      <c r="AG86" s="31">
        <v>20.853000000000002</v>
      </c>
      <c r="AH86" s="31">
        <v>71.375</v>
      </c>
      <c r="AI86" s="31">
        <v>65.638000000000005</v>
      </c>
      <c r="AJ86" s="31">
        <v>0.77300000000000002</v>
      </c>
      <c r="AK86" s="31">
        <v>0</v>
      </c>
      <c r="AL86" s="31">
        <v>3.1930000000000001</v>
      </c>
      <c r="AM86" s="31">
        <v>0.01</v>
      </c>
      <c r="AN86" s="31">
        <v>3.1760000000000002</v>
      </c>
      <c r="AO86" s="31">
        <v>1175.527</v>
      </c>
      <c r="AP86" s="31">
        <v>67.930999999999997</v>
      </c>
      <c r="AQ86" s="31">
        <v>12.707000000000001</v>
      </c>
      <c r="AR86" s="31">
        <v>85.043000000000006</v>
      </c>
      <c r="AS86" s="31">
        <v>0.95699999999999996</v>
      </c>
      <c r="AT86" s="31">
        <v>0</v>
      </c>
      <c r="AU86" s="31">
        <v>8.6110000000000007</v>
      </c>
      <c r="AV86" s="31">
        <v>3.4830000000000001</v>
      </c>
      <c r="AW86" s="31">
        <v>116.89400000000001</v>
      </c>
      <c r="AX86" s="31">
        <v>758.69200000000001</v>
      </c>
      <c r="AY86" s="31">
        <v>0.83799999999999997</v>
      </c>
      <c r="AZ86" s="31">
        <v>18.007000000000001</v>
      </c>
      <c r="BA86" s="31">
        <v>76.132000000000005</v>
      </c>
      <c r="BB86" s="31">
        <v>9.9250000000000007</v>
      </c>
      <c r="BC86" s="31">
        <v>56.718000000000004</v>
      </c>
      <c r="BD86" s="31">
        <v>3.2</v>
      </c>
      <c r="BE86" s="31">
        <v>23.817</v>
      </c>
      <c r="BF86" s="31">
        <v>25.786999999999999</v>
      </c>
      <c r="BG86" s="31">
        <v>19.382999999999999</v>
      </c>
      <c r="BH86" s="31">
        <v>38.164999999999999</v>
      </c>
      <c r="BI86" s="31">
        <v>3.21</v>
      </c>
      <c r="BJ86" s="31">
        <v>0</v>
      </c>
      <c r="BK86" s="31">
        <v>0</v>
      </c>
      <c r="BL86" s="73">
        <v>0</v>
      </c>
      <c r="BM86" s="74">
        <f t="shared" si="5"/>
        <v>13272.837999999998</v>
      </c>
      <c r="BN86" s="33"/>
      <c r="BO86" s="30">
        <v>129.54400000000001</v>
      </c>
      <c r="BP86" s="75">
        <f t="shared" si="6"/>
        <v>189.34700000000001</v>
      </c>
      <c r="BQ86" s="32">
        <f t="shared" si="7"/>
        <v>189.34700000000001</v>
      </c>
      <c r="BR86" s="76">
        <v>0</v>
      </c>
      <c r="BS86" s="30">
        <v>189.34700000000001</v>
      </c>
      <c r="BT86" s="77">
        <v>0</v>
      </c>
      <c r="BU86" s="77">
        <v>0</v>
      </c>
      <c r="BV86" s="30">
        <v>28388.28</v>
      </c>
      <c r="BW86" s="78">
        <v>-3165.4369999999999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1120.9609999999998</v>
      </c>
      <c r="D87" s="30"/>
      <c r="E87" s="30"/>
      <c r="F87" s="30"/>
      <c r="G87" s="30"/>
      <c r="H87" s="30"/>
      <c r="I87" s="30"/>
      <c r="J87" s="30"/>
      <c r="K87" s="30"/>
      <c r="L87" s="32">
        <v>0.128</v>
      </c>
      <c r="M87" s="31">
        <v>0</v>
      </c>
      <c r="N87" s="31">
        <v>4.0679999999999996</v>
      </c>
      <c r="O87" s="31">
        <v>5.915</v>
      </c>
      <c r="P87" s="31">
        <v>26.274000000000001</v>
      </c>
      <c r="Q87" s="31">
        <v>0.01</v>
      </c>
      <c r="R87" s="31">
        <v>2.1640000000000001</v>
      </c>
      <c r="S87" s="31">
        <v>0.20799999999999999</v>
      </c>
      <c r="T87" s="31">
        <v>0</v>
      </c>
      <c r="U87" s="31">
        <v>5.5369999999999999</v>
      </c>
      <c r="V87" s="31">
        <v>1.496</v>
      </c>
      <c r="W87" s="31">
        <v>0.26800000000000002</v>
      </c>
      <c r="X87" s="31">
        <v>9.875</v>
      </c>
      <c r="Y87" s="31">
        <v>5.6159999999999997</v>
      </c>
      <c r="Z87" s="31">
        <v>9.8000000000000004E-2</v>
      </c>
      <c r="AA87" s="31">
        <v>0.745</v>
      </c>
      <c r="AB87" s="31">
        <v>1.8460000000000001</v>
      </c>
      <c r="AC87" s="31">
        <v>4.181</v>
      </c>
      <c r="AD87" s="31">
        <v>4.7270000000000003</v>
      </c>
      <c r="AE87" s="31">
        <v>26.768999999999998</v>
      </c>
      <c r="AF87" s="31">
        <v>43.863999999999997</v>
      </c>
      <c r="AG87" s="31">
        <v>21.327999999999999</v>
      </c>
      <c r="AH87" s="31">
        <v>31.440999999999999</v>
      </c>
      <c r="AI87" s="31">
        <v>38.975000000000001</v>
      </c>
      <c r="AJ87" s="31">
        <v>299.41899999999998</v>
      </c>
      <c r="AK87" s="31">
        <v>0.16500000000000001</v>
      </c>
      <c r="AL87" s="31">
        <v>0</v>
      </c>
      <c r="AM87" s="31">
        <v>15.738</v>
      </c>
      <c r="AN87" s="31">
        <v>0.379</v>
      </c>
      <c r="AO87" s="31">
        <v>27.706</v>
      </c>
      <c r="AP87" s="31">
        <v>0.19600000000000001</v>
      </c>
      <c r="AQ87" s="31">
        <v>2.6280000000000001</v>
      </c>
      <c r="AR87" s="31">
        <v>35.829000000000001</v>
      </c>
      <c r="AS87" s="31">
        <v>1.5</v>
      </c>
      <c r="AT87" s="31">
        <v>10.676</v>
      </c>
      <c r="AU87" s="31">
        <v>6.5</v>
      </c>
      <c r="AV87" s="31">
        <v>3.41</v>
      </c>
      <c r="AW87" s="31">
        <v>2.0590000000000002</v>
      </c>
      <c r="AX87" s="31">
        <v>3.2250000000000001</v>
      </c>
      <c r="AY87" s="31">
        <v>0</v>
      </c>
      <c r="AZ87" s="31">
        <v>12.853</v>
      </c>
      <c r="BA87" s="31">
        <v>19.983000000000001</v>
      </c>
      <c r="BB87" s="31">
        <v>20.305</v>
      </c>
      <c r="BC87" s="31">
        <v>35.790999999999997</v>
      </c>
      <c r="BD87" s="31">
        <v>2.9590000000000001</v>
      </c>
      <c r="BE87" s="31">
        <v>7.4870000000000001</v>
      </c>
      <c r="BF87" s="31">
        <v>6.6139999999999999</v>
      </c>
      <c r="BG87" s="31">
        <v>2.0579999999999998</v>
      </c>
      <c r="BH87" s="31">
        <v>0</v>
      </c>
      <c r="BI87" s="31">
        <v>0.25700000000000001</v>
      </c>
      <c r="BJ87" s="31">
        <v>0</v>
      </c>
      <c r="BK87" s="31">
        <v>0</v>
      </c>
      <c r="BL87" s="73">
        <v>0</v>
      </c>
      <c r="BM87" s="74">
        <f t="shared" si="5"/>
        <v>753.26999999999987</v>
      </c>
      <c r="BN87" s="33"/>
      <c r="BO87" s="30">
        <v>0</v>
      </c>
      <c r="BP87" s="75">
        <f t="shared" si="6"/>
        <v>367.69099999999997</v>
      </c>
      <c r="BQ87" s="32">
        <f t="shared" si="7"/>
        <v>367.69099999999997</v>
      </c>
      <c r="BR87" s="76">
        <v>0</v>
      </c>
      <c r="BS87" s="30">
        <v>367.69099999999997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19598.419999999998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125.83499999999999</v>
      </c>
      <c r="N91" s="31">
        <v>134.72399999999999</v>
      </c>
      <c r="O91" s="31">
        <v>150.06399999999999</v>
      </c>
      <c r="P91" s="31">
        <v>250.01300000000001</v>
      </c>
      <c r="Q91" s="31">
        <v>5.3999999999999999E-2</v>
      </c>
      <c r="R91" s="31">
        <v>9.5190000000000001</v>
      </c>
      <c r="S91" s="31">
        <v>6.7519999999999998</v>
      </c>
      <c r="T91" s="31">
        <v>0</v>
      </c>
      <c r="U91" s="31">
        <v>43.131999999999998</v>
      </c>
      <c r="V91" s="31">
        <v>4.274</v>
      </c>
      <c r="W91" s="31">
        <v>2.4420000000000002</v>
      </c>
      <c r="X91" s="31">
        <v>3.8290000000000002</v>
      </c>
      <c r="Y91" s="31">
        <v>1.014</v>
      </c>
      <c r="Z91" s="31">
        <v>4.2370000000000001</v>
      </c>
      <c r="AA91" s="31">
        <v>4.6109999999999998</v>
      </c>
      <c r="AB91" s="31">
        <v>1.5269999999999999</v>
      </c>
      <c r="AC91" s="31">
        <v>7.7210000000000001</v>
      </c>
      <c r="AD91" s="31">
        <v>22.042000000000002</v>
      </c>
      <c r="AE91" s="31">
        <v>1863.2080000000001</v>
      </c>
      <c r="AF91" s="31">
        <v>23.36</v>
      </c>
      <c r="AG91" s="31">
        <v>59.509</v>
      </c>
      <c r="AH91" s="31">
        <v>408.84100000000001</v>
      </c>
      <c r="AI91" s="31">
        <v>799.27300000000002</v>
      </c>
      <c r="AJ91" s="31">
        <v>11.919</v>
      </c>
      <c r="AK91" s="31">
        <v>1.643</v>
      </c>
      <c r="AL91" s="31">
        <v>170.84200000000001</v>
      </c>
      <c r="AM91" s="31">
        <v>74.326999999999998</v>
      </c>
      <c r="AN91" s="31">
        <v>9.9459999999999997</v>
      </c>
      <c r="AO91" s="31">
        <v>800.46100000000001</v>
      </c>
      <c r="AP91" s="31">
        <v>125.639</v>
      </c>
      <c r="AQ91" s="31">
        <v>19.491</v>
      </c>
      <c r="AR91" s="31">
        <v>11.815</v>
      </c>
      <c r="AS91" s="31">
        <v>5.69</v>
      </c>
      <c r="AT91" s="31">
        <v>555.89400000000001</v>
      </c>
      <c r="AU91" s="31">
        <v>0.45300000000000001</v>
      </c>
      <c r="AV91" s="31">
        <v>5.3999999999999999E-2</v>
      </c>
      <c r="AW91" s="31">
        <v>7.2140000000000004</v>
      </c>
      <c r="AX91" s="31">
        <v>42.168999999999997</v>
      </c>
      <c r="AY91" s="31">
        <v>0</v>
      </c>
      <c r="AZ91" s="31">
        <v>11.503</v>
      </c>
      <c r="BA91" s="31">
        <v>266.03500000000003</v>
      </c>
      <c r="BB91" s="31">
        <v>23.251999999999999</v>
      </c>
      <c r="BC91" s="31">
        <v>336.31299999999999</v>
      </c>
      <c r="BD91" s="31">
        <v>8.8309999999999995</v>
      </c>
      <c r="BE91" s="31">
        <v>33.929000000000002</v>
      </c>
      <c r="BF91" s="31">
        <v>35.470999999999997</v>
      </c>
      <c r="BG91" s="31">
        <v>27.302</v>
      </c>
      <c r="BH91" s="31">
        <v>0</v>
      </c>
      <c r="BI91" s="31">
        <v>50.753999999999998</v>
      </c>
      <c r="BJ91" s="31">
        <v>0</v>
      </c>
      <c r="BK91" s="31">
        <v>0</v>
      </c>
      <c r="BL91" s="73">
        <v>0</v>
      </c>
      <c r="BM91" s="74">
        <f t="shared" si="5"/>
        <v>6556.9279999999999</v>
      </c>
      <c r="BN91" s="33"/>
      <c r="BO91" s="30">
        <v>0</v>
      </c>
      <c r="BP91" s="75">
        <f t="shared" si="6"/>
        <v>13041.492</v>
      </c>
      <c r="BQ91" s="32">
        <f t="shared" si="7"/>
        <v>13041.492</v>
      </c>
      <c r="BR91" s="76">
        <v>0</v>
      </c>
      <c r="BS91" s="30">
        <v>13041.492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2373.3299999999995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9.1150000000000002</v>
      </c>
      <c r="N92" s="31">
        <v>0</v>
      </c>
      <c r="O92" s="31">
        <v>5.4059999999999997</v>
      </c>
      <c r="P92" s="31">
        <v>120.054</v>
      </c>
      <c r="Q92" s="31">
        <v>3.3000000000000002E-2</v>
      </c>
      <c r="R92" s="31">
        <v>0.214</v>
      </c>
      <c r="S92" s="31">
        <v>0</v>
      </c>
      <c r="T92" s="31">
        <v>0</v>
      </c>
      <c r="U92" s="31">
        <v>0</v>
      </c>
      <c r="V92" s="31">
        <v>0.67700000000000005</v>
      </c>
      <c r="W92" s="31">
        <v>2.419</v>
      </c>
      <c r="X92" s="31">
        <v>2.6709999999999998</v>
      </c>
      <c r="Y92" s="31">
        <v>11.88</v>
      </c>
      <c r="Z92" s="31">
        <v>0</v>
      </c>
      <c r="AA92" s="31">
        <v>0.27900000000000003</v>
      </c>
      <c r="AB92" s="31">
        <v>0.41199999999999998</v>
      </c>
      <c r="AC92" s="31">
        <v>5.2789999999999999</v>
      </c>
      <c r="AD92" s="31">
        <v>0</v>
      </c>
      <c r="AE92" s="31">
        <v>1.4370000000000001</v>
      </c>
      <c r="AF92" s="31">
        <v>14.551</v>
      </c>
      <c r="AG92" s="31">
        <v>37.073</v>
      </c>
      <c r="AH92" s="31">
        <v>740.68299999999999</v>
      </c>
      <c r="AI92" s="31">
        <v>169.03299999999999</v>
      </c>
      <c r="AJ92" s="31">
        <v>0.37</v>
      </c>
      <c r="AK92" s="31">
        <v>22.263000000000002</v>
      </c>
      <c r="AL92" s="31">
        <v>3.274</v>
      </c>
      <c r="AM92" s="31">
        <v>2.3969999999999998</v>
      </c>
      <c r="AN92" s="31">
        <v>0.19500000000000001</v>
      </c>
      <c r="AO92" s="31">
        <v>113.02200000000001</v>
      </c>
      <c r="AP92" s="31">
        <v>0</v>
      </c>
      <c r="AQ92" s="31">
        <v>2.52</v>
      </c>
      <c r="AR92" s="31">
        <v>12.919</v>
      </c>
      <c r="AS92" s="31">
        <v>0</v>
      </c>
      <c r="AT92" s="31">
        <v>0</v>
      </c>
      <c r="AU92" s="31">
        <v>0</v>
      </c>
      <c r="AV92" s="31">
        <v>0.18</v>
      </c>
      <c r="AW92" s="31">
        <v>6.0000000000000001E-3</v>
      </c>
      <c r="AX92" s="31">
        <v>25.114000000000001</v>
      </c>
      <c r="AY92" s="31">
        <v>0</v>
      </c>
      <c r="AZ92" s="31">
        <v>1.3879999999999999</v>
      </c>
      <c r="BA92" s="31">
        <v>5.9550000000000001</v>
      </c>
      <c r="BB92" s="31">
        <v>8.0329999999999995</v>
      </c>
      <c r="BC92" s="31">
        <v>156.084</v>
      </c>
      <c r="BD92" s="31">
        <v>0</v>
      </c>
      <c r="BE92" s="31">
        <v>18.577999999999999</v>
      </c>
      <c r="BF92" s="31">
        <v>30.942</v>
      </c>
      <c r="BG92" s="31">
        <v>2.8000000000000001E-2</v>
      </c>
      <c r="BH92" s="31">
        <v>0</v>
      </c>
      <c r="BI92" s="31">
        <v>0.249</v>
      </c>
      <c r="BJ92" s="31">
        <v>0</v>
      </c>
      <c r="BK92" s="31">
        <v>0</v>
      </c>
      <c r="BL92" s="73">
        <v>0</v>
      </c>
      <c r="BM92" s="74">
        <f t="shared" si="5"/>
        <v>1524.7329999999995</v>
      </c>
      <c r="BN92" s="33"/>
      <c r="BO92" s="30">
        <v>0</v>
      </c>
      <c r="BP92" s="75">
        <f t="shared" si="6"/>
        <v>848.59699999999998</v>
      </c>
      <c r="BQ92" s="32">
        <f t="shared" si="7"/>
        <v>848.59699999999998</v>
      </c>
      <c r="BR92" s="76">
        <v>0</v>
      </c>
      <c r="BS92" s="30">
        <v>848.59699999999998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8459.9429999999993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7.1909999999999998</v>
      </c>
      <c r="N93" s="31">
        <v>0</v>
      </c>
      <c r="O93" s="31">
        <v>27.966999999999999</v>
      </c>
      <c r="P93" s="31">
        <v>2.532</v>
      </c>
      <c r="Q93" s="31">
        <v>6.0000000000000001E-3</v>
      </c>
      <c r="R93" s="31">
        <v>1.089</v>
      </c>
      <c r="S93" s="31">
        <v>0.93899999999999995</v>
      </c>
      <c r="T93" s="31">
        <v>0</v>
      </c>
      <c r="U93" s="31">
        <v>4.3150000000000004</v>
      </c>
      <c r="V93" s="31">
        <v>1.0209999999999999</v>
      </c>
      <c r="W93" s="31">
        <v>0</v>
      </c>
      <c r="X93" s="31">
        <v>0.57799999999999996</v>
      </c>
      <c r="Y93" s="31">
        <v>4.8470000000000004</v>
      </c>
      <c r="Z93" s="31">
        <v>0.20899999999999999</v>
      </c>
      <c r="AA93" s="31">
        <v>0</v>
      </c>
      <c r="AB93" s="31">
        <v>0.97499999999999998</v>
      </c>
      <c r="AC93" s="31">
        <v>3.157</v>
      </c>
      <c r="AD93" s="31">
        <v>10.851000000000001</v>
      </c>
      <c r="AE93" s="31">
        <v>30.353999999999999</v>
      </c>
      <c r="AF93" s="31">
        <v>16.585999999999999</v>
      </c>
      <c r="AG93" s="31">
        <v>9.3520000000000003</v>
      </c>
      <c r="AH93" s="31">
        <v>25.901</v>
      </c>
      <c r="AI93" s="31">
        <v>86.093999999999994</v>
      </c>
      <c r="AJ93" s="31">
        <v>3.1120000000000001</v>
      </c>
      <c r="AK93" s="31">
        <v>1.379</v>
      </c>
      <c r="AL93" s="31">
        <v>564.947</v>
      </c>
      <c r="AM93" s="31">
        <v>31.113</v>
      </c>
      <c r="AN93" s="31">
        <v>12.146000000000001</v>
      </c>
      <c r="AO93" s="31">
        <v>31.047000000000001</v>
      </c>
      <c r="AP93" s="31">
        <v>8.8030000000000008</v>
      </c>
      <c r="AQ93" s="31">
        <v>37.036000000000001</v>
      </c>
      <c r="AR93" s="31">
        <v>27.434999999999999</v>
      </c>
      <c r="AS93" s="31">
        <v>8.859</v>
      </c>
      <c r="AT93" s="31">
        <v>46.877000000000002</v>
      </c>
      <c r="AU93" s="31">
        <v>6.1609999999999996</v>
      </c>
      <c r="AV93" s="31">
        <v>13.717000000000001</v>
      </c>
      <c r="AW93" s="31">
        <v>0.127</v>
      </c>
      <c r="AX93" s="31">
        <v>36.265000000000001</v>
      </c>
      <c r="AY93" s="31">
        <v>0</v>
      </c>
      <c r="AZ93" s="31">
        <v>1.2370000000000001</v>
      </c>
      <c r="BA93" s="31">
        <v>403.416</v>
      </c>
      <c r="BB93" s="31">
        <v>22.978000000000002</v>
      </c>
      <c r="BC93" s="31">
        <v>121.636</v>
      </c>
      <c r="BD93" s="31">
        <v>0</v>
      </c>
      <c r="BE93" s="31">
        <v>12.513999999999999</v>
      </c>
      <c r="BF93" s="31">
        <v>25.263999999999999</v>
      </c>
      <c r="BG93" s="31">
        <v>6.0780000000000003</v>
      </c>
      <c r="BH93" s="31">
        <v>0</v>
      </c>
      <c r="BI93" s="31">
        <v>3.9260000000000002</v>
      </c>
      <c r="BJ93" s="31">
        <v>0</v>
      </c>
      <c r="BK93" s="31">
        <v>0</v>
      </c>
      <c r="BL93" s="73">
        <v>0</v>
      </c>
      <c r="BM93" s="74">
        <f t="shared" si="5"/>
        <v>1660.0369999999998</v>
      </c>
      <c r="BN93" s="33"/>
      <c r="BO93" s="30">
        <v>2344.0219999999999</v>
      </c>
      <c r="BP93" s="75">
        <f t="shared" si="6"/>
        <v>4455.884</v>
      </c>
      <c r="BQ93" s="32">
        <f t="shared" si="7"/>
        <v>4455.884</v>
      </c>
      <c r="BR93" s="76">
        <v>0</v>
      </c>
      <c r="BS93" s="30">
        <v>4455.884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16087.428000000002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260.315</v>
      </c>
      <c r="N94" s="31">
        <v>0</v>
      </c>
      <c r="O94" s="31">
        <v>670.81799999999998</v>
      </c>
      <c r="P94" s="31">
        <v>105.00700000000001</v>
      </c>
      <c r="Q94" s="31">
        <v>0</v>
      </c>
      <c r="R94" s="31">
        <v>7.0869999999999997</v>
      </c>
      <c r="S94" s="31">
        <v>0</v>
      </c>
      <c r="T94" s="31">
        <v>0</v>
      </c>
      <c r="U94" s="31">
        <v>4.3869999999999996</v>
      </c>
      <c r="V94" s="31">
        <v>0</v>
      </c>
      <c r="W94" s="31">
        <v>0</v>
      </c>
      <c r="X94" s="31">
        <v>34.731999999999999</v>
      </c>
      <c r="Y94" s="31">
        <v>2.141</v>
      </c>
      <c r="Z94" s="31">
        <v>0</v>
      </c>
      <c r="AA94" s="31">
        <v>0.61599999999999999</v>
      </c>
      <c r="AB94" s="31">
        <v>0</v>
      </c>
      <c r="AC94" s="31">
        <v>269.97300000000001</v>
      </c>
      <c r="AD94" s="31">
        <v>163.11000000000001</v>
      </c>
      <c r="AE94" s="31">
        <v>537.14599999999996</v>
      </c>
      <c r="AF94" s="31">
        <v>10</v>
      </c>
      <c r="AG94" s="31">
        <v>17.077000000000002</v>
      </c>
      <c r="AH94" s="31">
        <v>1118.9269999999999</v>
      </c>
      <c r="AI94" s="31">
        <v>334.15100000000001</v>
      </c>
      <c r="AJ94" s="31">
        <v>236.876</v>
      </c>
      <c r="AK94" s="31">
        <v>413.54199999999997</v>
      </c>
      <c r="AL94" s="31">
        <v>2283.9650000000001</v>
      </c>
      <c r="AM94" s="31">
        <v>1528.3969999999999</v>
      </c>
      <c r="AN94" s="31">
        <v>0</v>
      </c>
      <c r="AO94" s="31">
        <v>233.042</v>
      </c>
      <c r="AP94" s="31">
        <v>22.501000000000001</v>
      </c>
      <c r="AQ94" s="31">
        <v>1.5069999999999999</v>
      </c>
      <c r="AR94" s="31">
        <v>384.92099999999999</v>
      </c>
      <c r="AS94" s="31">
        <v>0</v>
      </c>
      <c r="AT94" s="31">
        <v>140.93199999999999</v>
      </c>
      <c r="AU94" s="31">
        <v>0</v>
      </c>
      <c r="AV94" s="31">
        <v>2.3E-2</v>
      </c>
      <c r="AW94" s="31">
        <v>0.38</v>
      </c>
      <c r="AX94" s="31">
        <v>11.494999999999999</v>
      </c>
      <c r="AY94" s="31">
        <v>0</v>
      </c>
      <c r="AZ94" s="31">
        <v>40.232999999999997</v>
      </c>
      <c r="BA94" s="31">
        <v>77.641999999999996</v>
      </c>
      <c r="BB94" s="31">
        <v>0</v>
      </c>
      <c r="BC94" s="31">
        <v>98.486999999999995</v>
      </c>
      <c r="BD94" s="31">
        <v>0</v>
      </c>
      <c r="BE94" s="31">
        <v>20.678999999999998</v>
      </c>
      <c r="BF94" s="31">
        <v>30.213999999999999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9060.3230000000003</v>
      </c>
      <c r="BN94" s="33"/>
      <c r="BO94" s="30">
        <v>6668.38</v>
      </c>
      <c r="BP94" s="75">
        <f t="shared" si="6"/>
        <v>358.72500000000002</v>
      </c>
      <c r="BQ94" s="32">
        <f t="shared" si="7"/>
        <v>358.72500000000002</v>
      </c>
      <c r="BR94" s="76">
        <v>0</v>
      </c>
      <c r="BS94" s="30">
        <v>358.72500000000002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315.54799999999994</v>
      </c>
      <c r="D95" s="30"/>
      <c r="E95" s="30"/>
      <c r="F95" s="30"/>
      <c r="G95" s="30"/>
      <c r="H95" s="30"/>
      <c r="I95" s="30"/>
      <c r="J95" s="30"/>
      <c r="K95" s="30"/>
      <c r="L95" s="32">
        <v>1.2999999999999999E-2</v>
      </c>
      <c r="M95" s="31">
        <v>0</v>
      </c>
      <c r="N95" s="31">
        <v>0</v>
      </c>
      <c r="O95" s="31">
        <v>0.46100000000000002</v>
      </c>
      <c r="P95" s="31">
        <v>0.25900000000000001</v>
      </c>
      <c r="Q95" s="31">
        <v>1E-3</v>
      </c>
      <c r="R95" s="31">
        <v>8.0000000000000002E-3</v>
      </c>
      <c r="S95" s="31">
        <v>1.7000000000000001E-2</v>
      </c>
      <c r="T95" s="31">
        <v>0</v>
      </c>
      <c r="U95" s="31">
        <v>0.48299999999999998</v>
      </c>
      <c r="V95" s="31">
        <v>3.1E-2</v>
      </c>
      <c r="W95" s="31">
        <v>1.4999999999999999E-2</v>
      </c>
      <c r="X95" s="31">
        <v>0.41799999999999998</v>
      </c>
      <c r="Y95" s="31">
        <v>2.9000000000000001E-2</v>
      </c>
      <c r="Z95" s="31">
        <v>0.13100000000000001</v>
      </c>
      <c r="AA95" s="31">
        <v>2E-3</v>
      </c>
      <c r="AB95" s="31">
        <v>1.2E-2</v>
      </c>
      <c r="AC95" s="31">
        <v>0.29299999999999998</v>
      </c>
      <c r="AD95" s="31">
        <v>1.2999999999999999E-2</v>
      </c>
      <c r="AE95" s="31">
        <v>11.433</v>
      </c>
      <c r="AF95" s="31">
        <v>1.2829999999999999</v>
      </c>
      <c r="AG95" s="31">
        <v>2.9849999999999999</v>
      </c>
      <c r="AH95" s="31">
        <v>1.738</v>
      </c>
      <c r="AI95" s="31">
        <v>2.2919999999999998</v>
      </c>
      <c r="AJ95" s="31">
        <v>8.0000000000000002E-3</v>
      </c>
      <c r="AK95" s="31">
        <v>0</v>
      </c>
      <c r="AL95" s="31">
        <v>0.40200000000000002</v>
      </c>
      <c r="AM95" s="31">
        <v>0.13400000000000001</v>
      </c>
      <c r="AN95" s="31">
        <v>7.0060000000000002</v>
      </c>
      <c r="AO95" s="31">
        <v>2.4079999999999999</v>
      </c>
      <c r="AP95" s="31">
        <v>0.67300000000000004</v>
      </c>
      <c r="AQ95" s="31">
        <v>0.115</v>
      </c>
      <c r="AR95" s="31">
        <v>1.5609999999999999</v>
      </c>
      <c r="AS95" s="31">
        <v>8.5000000000000006E-2</v>
      </c>
      <c r="AT95" s="31">
        <v>0</v>
      </c>
      <c r="AU95" s="31">
        <v>0.98899999999999999</v>
      </c>
      <c r="AV95" s="31">
        <v>1.258</v>
      </c>
      <c r="AW95" s="31">
        <v>4.7E-2</v>
      </c>
      <c r="AX95" s="31">
        <v>0.255</v>
      </c>
      <c r="AY95" s="31">
        <v>0</v>
      </c>
      <c r="AZ95" s="31">
        <v>1.4999999999999999E-2</v>
      </c>
      <c r="BA95" s="31">
        <v>0.15</v>
      </c>
      <c r="BB95" s="31">
        <v>0.11700000000000001</v>
      </c>
      <c r="BC95" s="31">
        <v>136.09800000000001</v>
      </c>
      <c r="BD95" s="31">
        <v>1.851</v>
      </c>
      <c r="BE95" s="31">
        <v>16.896999999999998</v>
      </c>
      <c r="BF95" s="31">
        <v>9.9979999999999993</v>
      </c>
      <c r="BG95" s="31">
        <v>0.42099999999999999</v>
      </c>
      <c r="BH95" s="31">
        <v>0.78</v>
      </c>
      <c r="BI95" s="31">
        <v>0.433</v>
      </c>
      <c r="BJ95" s="31">
        <v>0</v>
      </c>
      <c r="BK95" s="31">
        <v>0</v>
      </c>
      <c r="BL95" s="73">
        <v>0</v>
      </c>
      <c r="BM95" s="74">
        <f t="shared" si="5"/>
        <v>203.61799999999997</v>
      </c>
      <c r="BN95" s="33"/>
      <c r="BO95" s="30">
        <v>19.123999999999999</v>
      </c>
      <c r="BP95" s="75">
        <f t="shared" si="6"/>
        <v>92.805999999999997</v>
      </c>
      <c r="BQ95" s="32">
        <f t="shared" si="7"/>
        <v>92.805999999999997</v>
      </c>
      <c r="BR95" s="76">
        <v>0</v>
      </c>
      <c r="BS95" s="30">
        <v>92.805999999999997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23440.814999999999</v>
      </c>
      <c r="D96" s="30"/>
      <c r="E96" s="30"/>
      <c r="F96" s="30"/>
      <c r="G96" s="30"/>
      <c r="H96" s="30"/>
      <c r="I96" s="30"/>
      <c r="J96" s="30"/>
      <c r="K96" s="30"/>
      <c r="L96" s="32">
        <v>1.8859999999999999</v>
      </c>
      <c r="M96" s="31">
        <v>7.9749999999999996</v>
      </c>
      <c r="N96" s="31">
        <v>0.28399999999999997</v>
      </c>
      <c r="O96" s="31">
        <v>10.416</v>
      </c>
      <c r="P96" s="31">
        <v>0.94299999999999995</v>
      </c>
      <c r="Q96" s="31">
        <v>4.0000000000000001E-3</v>
      </c>
      <c r="R96" s="31">
        <v>2.6960000000000002</v>
      </c>
      <c r="S96" s="31">
        <v>0</v>
      </c>
      <c r="T96" s="31">
        <v>0</v>
      </c>
      <c r="U96" s="31">
        <v>1.5960000000000001</v>
      </c>
      <c r="V96" s="31">
        <v>0.377</v>
      </c>
      <c r="W96" s="31">
        <v>0</v>
      </c>
      <c r="X96" s="31">
        <v>0.68300000000000005</v>
      </c>
      <c r="Y96" s="31">
        <v>2.4990000000000001</v>
      </c>
      <c r="Z96" s="31">
        <v>0</v>
      </c>
      <c r="AA96" s="31">
        <v>0</v>
      </c>
      <c r="AB96" s="31">
        <v>0.72</v>
      </c>
      <c r="AC96" s="31">
        <v>0.39900000000000002</v>
      </c>
      <c r="AD96" s="31">
        <v>4.01</v>
      </c>
      <c r="AE96" s="31">
        <v>50.35</v>
      </c>
      <c r="AF96" s="31">
        <v>9.5440000000000005</v>
      </c>
      <c r="AG96" s="31">
        <v>10.37</v>
      </c>
      <c r="AH96" s="31">
        <v>13.192</v>
      </c>
      <c r="AI96" s="31">
        <v>23.004999999999999</v>
      </c>
      <c r="AJ96" s="31">
        <v>0.41699999999999998</v>
      </c>
      <c r="AK96" s="31">
        <v>0.76300000000000001</v>
      </c>
      <c r="AL96" s="31">
        <v>2.827</v>
      </c>
      <c r="AM96" s="31">
        <v>69.44</v>
      </c>
      <c r="AN96" s="31">
        <v>0.55300000000000005</v>
      </c>
      <c r="AO96" s="31">
        <v>99.025999999999996</v>
      </c>
      <c r="AP96" s="31">
        <v>7.5940000000000003</v>
      </c>
      <c r="AQ96" s="31">
        <v>7.3230000000000004</v>
      </c>
      <c r="AR96" s="31">
        <v>16.420999999999999</v>
      </c>
      <c r="AS96" s="31">
        <v>6.5190000000000001</v>
      </c>
      <c r="AT96" s="31">
        <v>12.374000000000001</v>
      </c>
      <c r="AU96" s="31">
        <v>4.032</v>
      </c>
      <c r="AV96" s="31">
        <v>4.4530000000000003</v>
      </c>
      <c r="AW96" s="31">
        <v>2.7429999999999999</v>
      </c>
      <c r="AX96" s="31">
        <v>11.573</v>
      </c>
      <c r="AY96" s="31">
        <v>0.04</v>
      </c>
      <c r="AZ96" s="31">
        <v>1.6379999999999999</v>
      </c>
      <c r="BA96" s="31">
        <v>1281.441</v>
      </c>
      <c r="BB96" s="31">
        <v>8.5090000000000003</v>
      </c>
      <c r="BC96" s="31">
        <v>123.303</v>
      </c>
      <c r="BD96" s="31">
        <v>4.4160000000000004</v>
      </c>
      <c r="BE96" s="31">
        <v>8.1460000000000008</v>
      </c>
      <c r="BF96" s="31">
        <v>13.504</v>
      </c>
      <c r="BG96" s="31">
        <v>1.597</v>
      </c>
      <c r="BH96" s="31">
        <v>1.8129999999999999</v>
      </c>
      <c r="BI96" s="31">
        <v>0.47099999999999997</v>
      </c>
      <c r="BJ96" s="31">
        <v>0</v>
      </c>
      <c r="BK96" s="31">
        <v>0</v>
      </c>
      <c r="BL96" s="73">
        <v>0</v>
      </c>
      <c r="BM96" s="74">
        <f t="shared" si="5"/>
        <v>1831.885</v>
      </c>
      <c r="BN96" s="33"/>
      <c r="BO96" s="30">
        <v>0</v>
      </c>
      <c r="BP96" s="75">
        <f t="shared" si="6"/>
        <v>21608.93</v>
      </c>
      <c r="BQ96" s="32">
        <f t="shared" si="7"/>
        <v>21608.93</v>
      </c>
      <c r="BR96" s="76">
        <v>6.39</v>
      </c>
      <c r="BS96" s="30">
        <v>21602.54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13479.197</v>
      </c>
      <c r="D97" s="30"/>
      <c r="E97" s="30"/>
      <c r="F97" s="30"/>
      <c r="G97" s="30"/>
      <c r="H97" s="30"/>
      <c r="I97" s="30"/>
      <c r="J97" s="30"/>
      <c r="K97" s="30"/>
      <c r="L97" s="32">
        <v>1.752</v>
      </c>
      <c r="M97" s="31">
        <v>69.411000000000001</v>
      </c>
      <c r="N97" s="31">
        <v>0.36399999999999999</v>
      </c>
      <c r="O97" s="31">
        <v>15.324999999999999</v>
      </c>
      <c r="P97" s="31">
        <v>0.56899999999999995</v>
      </c>
      <c r="Q97" s="31">
        <v>4.0000000000000001E-3</v>
      </c>
      <c r="R97" s="31">
        <v>1.054</v>
      </c>
      <c r="S97" s="31">
        <v>0.40200000000000002</v>
      </c>
      <c r="T97" s="31">
        <v>0</v>
      </c>
      <c r="U97" s="31">
        <v>1.6679999999999999</v>
      </c>
      <c r="V97" s="31">
        <v>0.13500000000000001</v>
      </c>
      <c r="W97" s="31">
        <v>0</v>
      </c>
      <c r="X97" s="31">
        <v>0.85299999999999998</v>
      </c>
      <c r="Y97" s="31">
        <v>3.379</v>
      </c>
      <c r="Z97" s="31">
        <v>0.52900000000000003</v>
      </c>
      <c r="AA97" s="31">
        <v>0.22</v>
      </c>
      <c r="AB97" s="31">
        <v>1.1499999999999999</v>
      </c>
      <c r="AC97" s="31">
        <v>0.97899999999999998</v>
      </c>
      <c r="AD97" s="31">
        <v>2.1160000000000001</v>
      </c>
      <c r="AE97" s="31">
        <v>11.621</v>
      </c>
      <c r="AF97" s="31">
        <v>5.835</v>
      </c>
      <c r="AG97" s="31">
        <v>29.222000000000001</v>
      </c>
      <c r="AH97" s="31">
        <v>6.9889999999999999</v>
      </c>
      <c r="AI97" s="31">
        <v>356.74400000000003</v>
      </c>
      <c r="AJ97" s="31">
        <v>0.53500000000000003</v>
      </c>
      <c r="AK97" s="31">
        <v>5.7080000000000002</v>
      </c>
      <c r="AL97" s="31">
        <v>116.40900000000001</v>
      </c>
      <c r="AM97" s="31">
        <v>24.760999999999999</v>
      </c>
      <c r="AN97" s="31">
        <v>0.253</v>
      </c>
      <c r="AO97" s="31">
        <v>6.5190000000000001</v>
      </c>
      <c r="AP97" s="31">
        <v>102.453</v>
      </c>
      <c r="AQ97" s="31">
        <v>4.4660000000000002</v>
      </c>
      <c r="AR97" s="31">
        <v>4.6059999999999999</v>
      </c>
      <c r="AS97" s="31">
        <v>2.238</v>
      </c>
      <c r="AT97" s="31">
        <v>31.882999999999999</v>
      </c>
      <c r="AU97" s="31">
        <v>5.6970000000000001</v>
      </c>
      <c r="AV97" s="31">
        <v>1.5549999999999999</v>
      </c>
      <c r="AW97" s="31">
        <v>5.0999999999999997E-2</v>
      </c>
      <c r="AX97" s="31">
        <v>7.4409999999999998</v>
      </c>
      <c r="AY97" s="31">
        <v>3.5999999999999997E-2</v>
      </c>
      <c r="AZ97" s="31">
        <v>0.92200000000000004</v>
      </c>
      <c r="BA97" s="31">
        <v>11.185</v>
      </c>
      <c r="BB97" s="31">
        <v>1.774</v>
      </c>
      <c r="BC97" s="31">
        <v>156.30600000000001</v>
      </c>
      <c r="BD97" s="31">
        <v>4.4850000000000003</v>
      </c>
      <c r="BE97" s="31">
        <v>10.71</v>
      </c>
      <c r="BF97" s="31">
        <v>16.486000000000001</v>
      </c>
      <c r="BG97" s="31">
        <v>1.6919999999999999</v>
      </c>
      <c r="BH97" s="31">
        <v>9.3680000000000003</v>
      </c>
      <c r="BI97" s="31">
        <v>1.5920000000000001</v>
      </c>
      <c r="BJ97" s="31">
        <v>0</v>
      </c>
      <c r="BK97" s="31">
        <v>0</v>
      </c>
      <c r="BL97" s="73">
        <v>0</v>
      </c>
      <c r="BM97" s="74">
        <f t="shared" si="5"/>
        <v>1039.4520000000002</v>
      </c>
      <c r="BN97" s="33"/>
      <c r="BO97" s="30">
        <v>4637.8050000000003</v>
      </c>
      <c r="BP97" s="75">
        <f t="shared" si="6"/>
        <v>7801.94</v>
      </c>
      <c r="BQ97" s="32">
        <f t="shared" si="7"/>
        <v>7801.94</v>
      </c>
      <c r="BR97" s="76">
        <v>0</v>
      </c>
      <c r="BS97" s="30">
        <v>7801.94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1565.9669999999996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1.0999999999999999E-2</v>
      </c>
      <c r="O98" s="31">
        <v>4.6920000000000002</v>
      </c>
      <c r="P98" s="31">
        <v>0.13100000000000001</v>
      </c>
      <c r="Q98" s="31">
        <v>1E-3</v>
      </c>
      <c r="R98" s="31">
        <v>0</v>
      </c>
      <c r="S98" s="31">
        <v>0.74199999999999999</v>
      </c>
      <c r="T98" s="31">
        <v>0</v>
      </c>
      <c r="U98" s="31">
        <v>5.2999999999999999E-2</v>
      </c>
      <c r="V98" s="31">
        <v>0.17299999999999999</v>
      </c>
      <c r="W98" s="31">
        <v>1.6E-2</v>
      </c>
      <c r="X98" s="31">
        <v>1.4999999999999999E-2</v>
      </c>
      <c r="Y98" s="31">
        <v>8.9999999999999993E-3</v>
      </c>
      <c r="Z98" s="31">
        <v>1E-3</v>
      </c>
      <c r="AA98" s="31">
        <v>2.9000000000000001E-2</v>
      </c>
      <c r="AB98" s="31">
        <v>4.5999999999999999E-2</v>
      </c>
      <c r="AC98" s="31">
        <v>5.2999999999999999E-2</v>
      </c>
      <c r="AD98" s="31">
        <v>2.7E-2</v>
      </c>
      <c r="AE98" s="31">
        <v>2.0960000000000001</v>
      </c>
      <c r="AF98" s="31">
        <v>0.40200000000000002</v>
      </c>
      <c r="AG98" s="31">
        <v>0.17</v>
      </c>
      <c r="AH98" s="31">
        <v>2.5339999999999998</v>
      </c>
      <c r="AI98" s="31">
        <v>0.746</v>
      </c>
      <c r="AJ98" s="31">
        <v>7.0000000000000001E-3</v>
      </c>
      <c r="AK98" s="31">
        <v>0.48199999999999998</v>
      </c>
      <c r="AL98" s="31">
        <v>17.259</v>
      </c>
      <c r="AM98" s="31">
        <v>1.58</v>
      </c>
      <c r="AN98" s="31">
        <v>0</v>
      </c>
      <c r="AO98" s="31">
        <v>1.8919999999999999</v>
      </c>
      <c r="AP98" s="31">
        <v>1.7050000000000001</v>
      </c>
      <c r="AQ98" s="31">
        <v>68.944999999999993</v>
      </c>
      <c r="AR98" s="31">
        <v>480.46699999999998</v>
      </c>
      <c r="AS98" s="31">
        <v>1.2E-2</v>
      </c>
      <c r="AT98" s="31">
        <v>66.858000000000004</v>
      </c>
      <c r="AU98" s="31">
        <v>0.314</v>
      </c>
      <c r="AV98" s="31">
        <v>0.19800000000000001</v>
      </c>
      <c r="AW98" s="31">
        <v>0.01</v>
      </c>
      <c r="AX98" s="31">
        <v>2.7879999999999998</v>
      </c>
      <c r="AY98" s="31">
        <v>1.2E-2</v>
      </c>
      <c r="AZ98" s="31">
        <v>0</v>
      </c>
      <c r="BA98" s="31">
        <v>3.7999999999999999E-2</v>
      </c>
      <c r="BB98" s="31">
        <v>0.33300000000000002</v>
      </c>
      <c r="BC98" s="31">
        <v>4.8330000000000002</v>
      </c>
      <c r="BD98" s="31">
        <v>0</v>
      </c>
      <c r="BE98" s="31">
        <v>26.606000000000002</v>
      </c>
      <c r="BF98" s="31">
        <v>0.68899999999999995</v>
      </c>
      <c r="BG98" s="31">
        <v>0.129</v>
      </c>
      <c r="BH98" s="31">
        <v>1.413</v>
      </c>
      <c r="BI98" s="31">
        <v>20.131</v>
      </c>
      <c r="BJ98" s="31">
        <v>0</v>
      </c>
      <c r="BK98" s="31">
        <v>0</v>
      </c>
      <c r="BL98" s="73">
        <v>0</v>
      </c>
      <c r="BM98" s="74">
        <f t="shared" si="5"/>
        <v>708.64999999999975</v>
      </c>
      <c r="BN98" s="33"/>
      <c r="BO98" s="30">
        <v>80.266999999999996</v>
      </c>
      <c r="BP98" s="75">
        <f t="shared" si="6"/>
        <v>777.05</v>
      </c>
      <c r="BQ98" s="32">
        <f t="shared" si="7"/>
        <v>777.05</v>
      </c>
      <c r="BR98" s="76">
        <v>72.468000000000004</v>
      </c>
      <c r="BS98" s="30">
        <v>704.58199999999999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11045.366</v>
      </c>
      <c r="D99" s="30"/>
      <c r="E99" s="30"/>
      <c r="F99" s="30"/>
      <c r="G99" s="30"/>
      <c r="H99" s="30"/>
      <c r="I99" s="30"/>
      <c r="J99" s="30"/>
      <c r="K99" s="30"/>
      <c r="L99" s="32">
        <v>0.63600000000000001</v>
      </c>
      <c r="M99" s="31">
        <v>174.29400000000001</v>
      </c>
      <c r="N99" s="31">
        <v>0.126</v>
      </c>
      <c r="O99" s="31">
        <v>38.075000000000003</v>
      </c>
      <c r="P99" s="31">
        <v>13.637</v>
      </c>
      <c r="Q99" s="31">
        <v>0.01</v>
      </c>
      <c r="R99" s="31">
        <v>1.59</v>
      </c>
      <c r="S99" s="31">
        <v>0.88700000000000001</v>
      </c>
      <c r="T99" s="31">
        <v>0</v>
      </c>
      <c r="U99" s="31">
        <v>0.33600000000000002</v>
      </c>
      <c r="V99" s="31">
        <v>1.0169999999999999</v>
      </c>
      <c r="W99" s="31">
        <v>0.85399999999999998</v>
      </c>
      <c r="X99" s="31">
        <v>3.589</v>
      </c>
      <c r="Y99" s="31">
        <v>4.3070000000000004</v>
      </c>
      <c r="Z99" s="31">
        <v>0.90300000000000002</v>
      </c>
      <c r="AA99" s="31">
        <v>1.625</v>
      </c>
      <c r="AB99" s="31">
        <v>0.85299999999999998</v>
      </c>
      <c r="AC99" s="31">
        <v>28.3</v>
      </c>
      <c r="AD99" s="31">
        <v>9.1319999999999997</v>
      </c>
      <c r="AE99" s="31">
        <v>81.602999999999994</v>
      </c>
      <c r="AF99" s="31">
        <v>27.291</v>
      </c>
      <c r="AG99" s="31">
        <v>33.633000000000003</v>
      </c>
      <c r="AH99" s="31">
        <v>42.680999999999997</v>
      </c>
      <c r="AI99" s="31">
        <v>268.50400000000002</v>
      </c>
      <c r="AJ99" s="31">
        <v>78.155000000000001</v>
      </c>
      <c r="AK99" s="31">
        <v>3.7050000000000001</v>
      </c>
      <c r="AL99" s="31">
        <v>239.61699999999999</v>
      </c>
      <c r="AM99" s="31">
        <v>59.082999999999998</v>
      </c>
      <c r="AN99" s="31">
        <v>5.1269999999999998</v>
      </c>
      <c r="AO99" s="31">
        <v>93.102000000000004</v>
      </c>
      <c r="AP99" s="31">
        <v>37.905000000000001</v>
      </c>
      <c r="AQ99" s="31">
        <v>31.347000000000001</v>
      </c>
      <c r="AR99" s="31">
        <v>2290.4920000000002</v>
      </c>
      <c r="AS99" s="31">
        <v>7.5350000000000001</v>
      </c>
      <c r="AT99" s="31">
        <v>162.072</v>
      </c>
      <c r="AU99" s="31">
        <v>25.687999999999999</v>
      </c>
      <c r="AV99" s="31">
        <v>32.466000000000001</v>
      </c>
      <c r="AW99" s="31">
        <v>0.72099999999999997</v>
      </c>
      <c r="AX99" s="31">
        <v>153.655</v>
      </c>
      <c r="AY99" s="31">
        <v>0.28699999999999998</v>
      </c>
      <c r="AZ99" s="31">
        <v>3.21</v>
      </c>
      <c r="BA99" s="31">
        <v>67.635000000000005</v>
      </c>
      <c r="BB99" s="31">
        <v>17.619</v>
      </c>
      <c r="BC99" s="31">
        <v>136.566</v>
      </c>
      <c r="BD99" s="31">
        <v>5.4470000000000001</v>
      </c>
      <c r="BE99" s="31">
        <v>28.295000000000002</v>
      </c>
      <c r="BF99" s="31">
        <v>19.096</v>
      </c>
      <c r="BG99" s="31">
        <v>2.9359999999999999</v>
      </c>
      <c r="BH99" s="31">
        <v>7.3550000000000004</v>
      </c>
      <c r="BI99" s="31">
        <v>16.431999999999999</v>
      </c>
      <c r="BJ99" s="31">
        <v>0</v>
      </c>
      <c r="BK99" s="31">
        <v>0</v>
      </c>
      <c r="BL99" s="73">
        <v>0</v>
      </c>
      <c r="BM99" s="74">
        <f t="shared" si="5"/>
        <v>4259.4309999999996</v>
      </c>
      <c r="BN99" s="33"/>
      <c r="BO99" s="30">
        <v>1182.9169999999999</v>
      </c>
      <c r="BP99" s="75">
        <f t="shared" si="6"/>
        <v>5603.018</v>
      </c>
      <c r="BQ99" s="32">
        <f t="shared" si="7"/>
        <v>5603.018</v>
      </c>
      <c r="BR99" s="76">
        <v>0</v>
      </c>
      <c r="BS99" s="30">
        <v>5603.018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1973.982</v>
      </c>
      <c r="D100" s="30"/>
      <c r="E100" s="30"/>
      <c r="F100" s="30"/>
      <c r="G100" s="30"/>
      <c r="H100" s="30"/>
      <c r="I100" s="30"/>
      <c r="J100" s="30"/>
      <c r="K100" s="30"/>
      <c r="L100" s="32">
        <v>1.2999999999999999E-2</v>
      </c>
      <c r="M100" s="31">
        <v>0</v>
      </c>
      <c r="N100" s="31">
        <v>0.219</v>
      </c>
      <c r="O100" s="31">
        <v>2.931</v>
      </c>
      <c r="P100" s="31">
        <v>6.13</v>
      </c>
      <c r="Q100" s="31">
        <v>3.0000000000000001E-3</v>
      </c>
      <c r="R100" s="31">
        <v>0.61899999999999999</v>
      </c>
      <c r="S100" s="31">
        <v>4.4999999999999998E-2</v>
      </c>
      <c r="T100" s="31">
        <v>0</v>
      </c>
      <c r="U100" s="31">
        <v>3.1880000000000002</v>
      </c>
      <c r="V100" s="31">
        <v>1.52</v>
      </c>
      <c r="W100" s="31">
        <v>9.8000000000000004E-2</v>
      </c>
      <c r="X100" s="31">
        <v>1.482</v>
      </c>
      <c r="Y100" s="31">
        <v>0.79900000000000004</v>
      </c>
      <c r="Z100" s="31">
        <v>7.0000000000000001E-3</v>
      </c>
      <c r="AA100" s="31">
        <v>0.11</v>
      </c>
      <c r="AB100" s="31">
        <v>0.14299999999999999</v>
      </c>
      <c r="AC100" s="31">
        <v>1.196</v>
      </c>
      <c r="AD100" s="31">
        <v>10.423</v>
      </c>
      <c r="AE100" s="31">
        <v>36.171999999999997</v>
      </c>
      <c r="AF100" s="31">
        <v>4.7789999999999999</v>
      </c>
      <c r="AG100" s="31">
        <v>8.0259999999999998</v>
      </c>
      <c r="AH100" s="31">
        <v>17.943000000000001</v>
      </c>
      <c r="AI100" s="31">
        <v>22.603999999999999</v>
      </c>
      <c r="AJ100" s="31">
        <v>1.2370000000000001</v>
      </c>
      <c r="AK100" s="31">
        <v>1.7529999999999999</v>
      </c>
      <c r="AL100" s="31">
        <v>109.21599999999999</v>
      </c>
      <c r="AM100" s="31">
        <v>42.38</v>
      </c>
      <c r="AN100" s="31">
        <v>1.1519999999999999</v>
      </c>
      <c r="AO100" s="31">
        <v>29.446000000000002</v>
      </c>
      <c r="AP100" s="31">
        <v>7.2619999999999996</v>
      </c>
      <c r="AQ100" s="31">
        <v>2.93</v>
      </c>
      <c r="AR100" s="31">
        <v>0.32200000000000001</v>
      </c>
      <c r="AS100" s="31">
        <v>23.126000000000001</v>
      </c>
      <c r="AT100" s="31">
        <v>0</v>
      </c>
      <c r="AU100" s="31">
        <v>0</v>
      </c>
      <c r="AV100" s="31">
        <v>9.7059999999999995</v>
      </c>
      <c r="AW100" s="31">
        <v>0.25</v>
      </c>
      <c r="AX100" s="31">
        <v>10.259</v>
      </c>
      <c r="AY100" s="31">
        <v>0.111</v>
      </c>
      <c r="AZ100" s="31">
        <v>0</v>
      </c>
      <c r="BA100" s="31">
        <v>7.1180000000000003</v>
      </c>
      <c r="BB100" s="31">
        <v>3.0630000000000002</v>
      </c>
      <c r="BC100" s="31">
        <v>73.870999999999995</v>
      </c>
      <c r="BD100" s="31">
        <v>0.36099999999999999</v>
      </c>
      <c r="BE100" s="31">
        <v>4.4039999999999999</v>
      </c>
      <c r="BF100" s="31">
        <v>3.3439999999999999</v>
      </c>
      <c r="BG100" s="31">
        <v>1.1779999999999999</v>
      </c>
      <c r="BH100" s="31">
        <v>0</v>
      </c>
      <c r="BI100" s="31">
        <v>6.3E-2</v>
      </c>
      <c r="BJ100" s="31">
        <v>0</v>
      </c>
      <c r="BK100" s="31">
        <v>0</v>
      </c>
      <c r="BL100" s="73">
        <v>0</v>
      </c>
      <c r="BM100" s="74">
        <f t="shared" si="5"/>
        <v>451.00199999999995</v>
      </c>
      <c r="BN100" s="33"/>
      <c r="BO100" s="30">
        <v>239.54300000000001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1283.4369999999999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16102.351000000002</v>
      </c>
      <c r="D101" s="30"/>
      <c r="E101" s="30"/>
      <c r="F101" s="30"/>
      <c r="G101" s="30"/>
      <c r="H101" s="30"/>
      <c r="I101" s="30"/>
      <c r="J101" s="30"/>
      <c r="K101" s="30"/>
      <c r="L101" s="32">
        <v>1.0580000000000001</v>
      </c>
      <c r="M101" s="31">
        <v>10.433</v>
      </c>
      <c r="N101" s="31">
        <v>1.7849999999999999</v>
      </c>
      <c r="O101" s="31">
        <v>80</v>
      </c>
      <c r="P101" s="31">
        <v>50.529000000000003</v>
      </c>
      <c r="Q101" s="31">
        <v>0.13300000000000001</v>
      </c>
      <c r="R101" s="31">
        <v>1.8129999999999999</v>
      </c>
      <c r="S101" s="31">
        <v>1.1100000000000001</v>
      </c>
      <c r="T101" s="31">
        <v>0</v>
      </c>
      <c r="U101" s="31">
        <v>47.466999999999999</v>
      </c>
      <c r="V101" s="31">
        <v>20.677</v>
      </c>
      <c r="W101" s="31">
        <v>1.972</v>
      </c>
      <c r="X101" s="31">
        <v>18.602</v>
      </c>
      <c r="Y101" s="31">
        <v>25.733000000000001</v>
      </c>
      <c r="Z101" s="31">
        <v>4.4999999999999998E-2</v>
      </c>
      <c r="AA101" s="31">
        <v>3.5489999999999999</v>
      </c>
      <c r="AB101" s="31">
        <v>1.51</v>
      </c>
      <c r="AC101" s="31">
        <v>234.535</v>
      </c>
      <c r="AD101" s="31">
        <v>105.703</v>
      </c>
      <c r="AE101" s="31">
        <v>999.96799999999996</v>
      </c>
      <c r="AF101" s="31">
        <v>62.442999999999998</v>
      </c>
      <c r="AG101" s="31">
        <v>106.41500000000001</v>
      </c>
      <c r="AH101" s="31">
        <v>131.495</v>
      </c>
      <c r="AI101" s="31">
        <v>357.34100000000001</v>
      </c>
      <c r="AJ101" s="31">
        <v>12.347</v>
      </c>
      <c r="AK101" s="31">
        <v>72.183000000000007</v>
      </c>
      <c r="AL101" s="31">
        <v>22.01</v>
      </c>
      <c r="AM101" s="31">
        <v>236.75899999999999</v>
      </c>
      <c r="AN101" s="31">
        <v>6.1669999999999998</v>
      </c>
      <c r="AO101" s="31">
        <v>498.62700000000001</v>
      </c>
      <c r="AP101" s="31">
        <v>119.511</v>
      </c>
      <c r="AQ101" s="31">
        <v>7.4080000000000004</v>
      </c>
      <c r="AR101" s="31">
        <v>374.18200000000002</v>
      </c>
      <c r="AS101" s="31">
        <v>5.2889999999999997</v>
      </c>
      <c r="AT101" s="31">
        <v>863.779</v>
      </c>
      <c r="AU101" s="31">
        <v>44.386000000000003</v>
      </c>
      <c r="AV101" s="31">
        <v>256.51600000000002</v>
      </c>
      <c r="AW101" s="31">
        <v>410.91899999999998</v>
      </c>
      <c r="AX101" s="31">
        <v>20.466999999999999</v>
      </c>
      <c r="AY101" s="31">
        <v>0.23400000000000001</v>
      </c>
      <c r="AZ101" s="31">
        <v>13.942</v>
      </c>
      <c r="BA101" s="31">
        <v>19.905000000000001</v>
      </c>
      <c r="BB101" s="31">
        <v>22.837</v>
      </c>
      <c r="BC101" s="31">
        <v>557.69799999999998</v>
      </c>
      <c r="BD101" s="31">
        <v>0</v>
      </c>
      <c r="BE101" s="31">
        <v>25.405000000000001</v>
      </c>
      <c r="BF101" s="31">
        <v>2.2610000000000001</v>
      </c>
      <c r="BG101" s="31">
        <v>3.2120000000000002</v>
      </c>
      <c r="BH101" s="31">
        <v>1.8009999999999999</v>
      </c>
      <c r="BI101" s="31">
        <v>9.7509999999999994</v>
      </c>
      <c r="BJ101" s="31">
        <v>0</v>
      </c>
      <c r="BK101" s="31">
        <v>0</v>
      </c>
      <c r="BL101" s="73">
        <v>0</v>
      </c>
      <c r="BM101" s="74">
        <f t="shared" si="5"/>
        <v>5871.9120000000021</v>
      </c>
      <c r="BN101" s="33"/>
      <c r="BO101" s="30">
        <v>4854.4359999999997</v>
      </c>
      <c r="BP101" s="75">
        <f t="shared" si="6"/>
        <v>5376.0030000000006</v>
      </c>
      <c r="BQ101" s="32">
        <f t="shared" si="7"/>
        <v>4811.3370000000004</v>
      </c>
      <c r="BR101" s="76">
        <v>0</v>
      </c>
      <c r="BS101" s="30">
        <v>4811.3370000000004</v>
      </c>
      <c r="BT101" s="77">
        <v>564.66600000000005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2409.4439999999995</v>
      </c>
      <c r="D102" s="30"/>
      <c r="E102" s="30"/>
      <c r="F102" s="30"/>
      <c r="G102" s="30"/>
      <c r="H102" s="30"/>
      <c r="I102" s="30"/>
      <c r="J102" s="30"/>
      <c r="K102" s="30"/>
      <c r="L102" s="32">
        <v>0.40699999999999997</v>
      </c>
      <c r="M102" s="31">
        <v>30.672000000000001</v>
      </c>
      <c r="N102" s="31">
        <v>0.46</v>
      </c>
      <c r="O102" s="31">
        <v>18.760999999999999</v>
      </c>
      <c r="P102" s="31">
        <v>14.151</v>
      </c>
      <c r="Q102" s="31">
        <v>1.4999999999999999E-2</v>
      </c>
      <c r="R102" s="31">
        <v>1.113</v>
      </c>
      <c r="S102" s="31">
        <v>6.6319999999999997</v>
      </c>
      <c r="T102" s="31">
        <v>0</v>
      </c>
      <c r="U102" s="31">
        <v>7.9850000000000003</v>
      </c>
      <c r="V102" s="31">
        <v>1.1479999999999999</v>
      </c>
      <c r="W102" s="31">
        <v>0.35799999999999998</v>
      </c>
      <c r="X102" s="31">
        <v>4.1959999999999997</v>
      </c>
      <c r="Y102" s="31">
        <v>1.7969999999999999</v>
      </c>
      <c r="Z102" s="31">
        <v>3.3000000000000002E-2</v>
      </c>
      <c r="AA102" s="31">
        <v>0.878</v>
      </c>
      <c r="AB102" s="31">
        <v>0.54900000000000004</v>
      </c>
      <c r="AC102" s="31">
        <v>24.111000000000001</v>
      </c>
      <c r="AD102" s="31">
        <v>29.815999999999999</v>
      </c>
      <c r="AE102" s="31">
        <v>211.684</v>
      </c>
      <c r="AF102" s="31">
        <v>15.224</v>
      </c>
      <c r="AG102" s="31">
        <v>14.159000000000001</v>
      </c>
      <c r="AH102" s="31">
        <v>114.95099999999999</v>
      </c>
      <c r="AI102" s="31">
        <v>41.698</v>
      </c>
      <c r="AJ102" s="31">
        <v>38.308</v>
      </c>
      <c r="AK102" s="31">
        <v>19.561</v>
      </c>
      <c r="AL102" s="31">
        <v>63.12</v>
      </c>
      <c r="AM102" s="31">
        <v>94.915000000000006</v>
      </c>
      <c r="AN102" s="31">
        <v>1.1060000000000001</v>
      </c>
      <c r="AO102" s="31">
        <v>139.392</v>
      </c>
      <c r="AP102" s="31">
        <v>7.0140000000000002</v>
      </c>
      <c r="AQ102" s="31">
        <v>5.1769999999999996</v>
      </c>
      <c r="AR102" s="31">
        <v>22.745000000000001</v>
      </c>
      <c r="AS102" s="31">
        <v>5.8369999999999997</v>
      </c>
      <c r="AT102" s="31">
        <v>31.428999999999998</v>
      </c>
      <c r="AU102" s="31">
        <v>493.89699999999999</v>
      </c>
      <c r="AV102" s="31">
        <v>1.859</v>
      </c>
      <c r="AW102" s="31">
        <v>5.4269999999999996</v>
      </c>
      <c r="AX102" s="31">
        <v>23.984999999999999</v>
      </c>
      <c r="AY102" s="31">
        <v>1E-3</v>
      </c>
      <c r="AZ102" s="31">
        <v>21.728999999999999</v>
      </c>
      <c r="BA102" s="31">
        <v>27.83</v>
      </c>
      <c r="BB102" s="31">
        <v>6.351</v>
      </c>
      <c r="BC102" s="31">
        <v>0.17199999999999999</v>
      </c>
      <c r="BD102" s="31">
        <v>21.347999999999999</v>
      </c>
      <c r="BE102" s="31">
        <v>4.8449999999999998</v>
      </c>
      <c r="BF102" s="31">
        <v>3.7650000000000001</v>
      </c>
      <c r="BG102" s="31">
        <v>2.0379999999999998</v>
      </c>
      <c r="BH102" s="31">
        <v>0</v>
      </c>
      <c r="BI102" s="31">
        <v>4.7590000000000003</v>
      </c>
      <c r="BJ102" s="31">
        <v>0</v>
      </c>
      <c r="BK102" s="31">
        <v>0</v>
      </c>
      <c r="BL102" s="73">
        <v>0</v>
      </c>
      <c r="BM102" s="74">
        <f t="shared" si="5"/>
        <v>1587.4079999999997</v>
      </c>
      <c r="BN102" s="33"/>
      <c r="BO102" s="30">
        <v>0</v>
      </c>
      <c r="BP102" s="75">
        <f t="shared" si="6"/>
        <v>822.03599999999994</v>
      </c>
      <c r="BQ102" s="32">
        <f t="shared" si="7"/>
        <v>822.03599999999994</v>
      </c>
      <c r="BR102" s="76">
        <v>0</v>
      </c>
      <c r="BS102" s="30">
        <v>822.03599999999994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1109.854</v>
      </c>
      <c r="D103" s="30"/>
      <c r="E103" s="30"/>
      <c r="F103" s="30"/>
      <c r="G103" s="30"/>
      <c r="H103" s="30"/>
      <c r="I103" s="30"/>
      <c r="J103" s="30"/>
      <c r="K103" s="30"/>
      <c r="L103" s="32">
        <v>1.357</v>
      </c>
      <c r="M103" s="31">
        <v>0</v>
      </c>
      <c r="N103" s="31">
        <v>8.2000000000000003E-2</v>
      </c>
      <c r="O103" s="31">
        <v>1.1160000000000001</v>
      </c>
      <c r="P103" s="31">
        <v>0</v>
      </c>
      <c r="Q103" s="31">
        <v>5.0000000000000001E-3</v>
      </c>
      <c r="R103" s="31">
        <v>0</v>
      </c>
      <c r="S103" s="31">
        <v>6.1310000000000002</v>
      </c>
      <c r="T103" s="31">
        <v>0</v>
      </c>
      <c r="U103" s="31">
        <v>0</v>
      </c>
      <c r="V103" s="31">
        <v>0</v>
      </c>
      <c r="W103" s="31">
        <v>0</v>
      </c>
      <c r="X103" s="31">
        <v>1.845</v>
      </c>
      <c r="Y103" s="31">
        <v>0.161</v>
      </c>
      <c r="Z103" s="31">
        <v>0</v>
      </c>
      <c r="AA103" s="31">
        <v>0.42299999999999999</v>
      </c>
      <c r="AB103" s="31">
        <v>3.5000000000000003E-2</v>
      </c>
      <c r="AC103" s="31">
        <v>20</v>
      </c>
      <c r="AD103" s="31">
        <v>0</v>
      </c>
      <c r="AE103" s="31">
        <v>0</v>
      </c>
      <c r="AF103" s="31">
        <v>0</v>
      </c>
      <c r="AG103" s="31">
        <v>0</v>
      </c>
      <c r="AH103" s="31">
        <v>40</v>
      </c>
      <c r="AI103" s="31">
        <v>20</v>
      </c>
      <c r="AJ103" s="31">
        <v>0.22</v>
      </c>
      <c r="AK103" s="31">
        <v>0</v>
      </c>
      <c r="AL103" s="31">
        <v>13.24</v>
      </c>
      <c r="AM103" s="31">
        <v>7.5369999999999999</v>
      </c>
      <c r="AN103" s="31">
        <v>0</v>
      </c>
      <c r="AO103" s="31">
        <v>0</v>
      </c>
      <c r="AP103" s="31">
        <v>0</v>
      </c>
      <c r="AQ103" s="31">
        <v>2.7309999999999999</v>
      </c>
      <c r="AR103" s="31">
        <v>4.1970000000000001</v>
      </c>
      <c r="AS103" s="31">
        <v>0.33</v>
      </c>
      <c r="AT103" s="31">
        <v>416.36799999999999</v>
      </c>
      <c r="AU103" s="31">
        <v>71.531000000000006</v>
      </c>
      <c r="AV103" s="31">
        <v>30.925000000000001</v>
      </c>
      <c r="AW103" s="31">
        <v>0</v>
      </c>
      <c r="AX103" s="31">
        <v>6.8730000000000002</v>
      </c>
      <c r="AY103" s="31">
        <v>0</v>
      </c>
      <c r="AZ103" s="31">
        <v>0</v>
      </c>
      <c r="BA103" s="31">
        <v>1.883</v>
      </c>
      <c r="BB103" s="31">
        <v>0</v>
      </c>
      <c r="BC103" s="31">
        <v>167.49100000000001</v>
      </c>
      <c r="BD103" s="31">
        <v>12.098000000000001</v>
      </c>
      <c r="BE103" s="31">
        <v>112.749</v>
      </c>
      <c r="BF103" s="31">
        <v>119.393</v>
      </c>
      <c r="BG103" s="31">
        <v>0.24299999999999999</v>
      </c>
      <c r="BH103" s="31">
        <v>0</v>
      </c>
      <c r="BI103" s="31">
        <v>3.246</v>
      </c>
      <c r="BJ103" s="31">
        <v>0</v>
      </c>
      <c r="BK103" s="31">
        <v>0</v>
      </c>
      <c r="BL103" s="73">
        <v>0</v>
      </c>
      <c r="BM103" s="74">
        <f t="shared" si="5"/>
        <v>1062.21</v>
      </c>
      <c r="BN103" s="33"/>
      <c r="BO103" s="30">
        <v>0</v>
      </c>
      <c r="BP103" s="75">
        <f t="shared" si="6"/>
        <v>47.643999999999998</v>
      </c>
      <c r="BQ103" s="32">
        <f t="shared" si="7"/>
        <v>47.643999999999998</v>
      </c>
      <c r="BR103" s="76">
        <v>0</v>
      </c>
      <c r="BS103" s="30">
        <v>47.643999999999998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19545.733000000004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7.9000000000000001E-2</v>
      </c>
      <c r="N104" s="31">
        <v>0.72499999999999998</v>
      </c>
      <c r="O104" s="31">
        <v>35.267000000000003</v>
      </c>
      <c r="P104" s="31">
        <v>22.67</v>
      </c>
      <c r="Q104" s="31">
        <v>6.0000000000000001E-3</v>
      </c>
      <c r="R104" s="31">
        <v>3.2829999999999999</v>
      </c>
      <c r="S104" s="31">
        <v>1.1060000000000001</v>
      </c>
      <c r="T104" s="31">
        <v>0</v>
      </c>
      <c r="U104" s="31">
        <v>8.6359999999999992</v>
      </c>
      <c r="V104" s="31">
        <v>0</v>
      </c>
      <c r="W104" s="31">
        <v>0</v>
      </c>
      <c r="X104" s="31">
        <v>4.5049999999999999</v>
      </c>
      <c r="Y104" s="31">
        <v>4.4960000000000004</v>
      </c>
      <c r="Z104" s="31">
        <v>0.57999999999999996</v>
      </c>
      <c r="AA104" s="31">
        <v>0.58899999999999997</v>
      </c>
      <c r="AB104" s="31">
        <v>0.251</v>
      </c>
      <c r="AC104" s="31">
        <v>6.4210000000000003</v>
      </c>
      <c r="AD104" s="31">
        <v>5.4889999999999999</v>
      </c>
      <c r="AE104" s="31">
        <v>201.34700000000001</v>
      </c>
      <c r="AF104" s="31">
        <v>51.295999999999999</v>
      </c>
      <c r="AG104" s="31">
        <v>67.966999999999999</v>
      </c>
      <c r="AH104" s="31">
        <v>32.643999999999998</v>
      </c>
      <c r="AI104" s="31">
        <v>218.63800000000001</v>
      </c>
      <c r="AJ104" s="31">
        <v>18.52</v>
      </c>
      <c r="AK104" s="31">
        <v>5.3490000000000002</v>
      </c>
      <c r="AL104" s="31">
        <v>12.162000000000001</v>
      </c>
      <c r="AM104" s="31">
        <v>47.893000000000001</v>
      </c>
      <c r="AN104" s="31">
        <v>0.61399999999999999</v>
      </c>
      <c r="AO104" s="31">
        <v>387.87299999999999</v>
      </c>
      <c r="AP104" s="31">
        <v>132.946</v>
      </c>
      <c r="AQ104" s="31">
        <v>9.4459999999999997</v>
      </c>
      <c r="AR104" s="31">
        <v>50.316000000000003</v>
      </c>
      <c r="AS104" s="31">
        <v>4.7519999999999998</v>
      </c>
      <c r="AT104" s="31">
        <v>121.931</v>
      </c>
      <c r="AU104" s="31">
        <v>6.4909999999999997</v>
      </c>
      <c r="AV104" s="31">
        <v>3.3170000000000002</v>
      </c>
      <c r="AW104" s="31">
        <v>30.946000000000002</v>
      </c>
      <c r="AX104" s="31">
        <v>15.779</v>
      </c>
      <c r="AY104" s="31">
        <v>0.50900000000000001</v>
      </c>
      <c r="AZ104" s="31">
        <v>5.0519999999999996</v>
      </c>
      <c r="BA104" s="31">
        <v>27.861000000000001</v>
      </c>
      <c r="BB104" s="31">
        <v>10.731999999999999</v>
      </c>
      <c r="BC104" s="31">
        <v>62.67</v>
      </c>
      <c r="BD104" s="31">
        <v>0.70799999999999996</v>
      </c>
      <c r="BE104" s="31">
        <v>34.726999999999997</v>
      </c>
      <c r="BF104" s="31">
        <v>16.251000000000001</v>
      </c>
      <c r="BG104" s="31">
        <v>24.510999999999999</v>
      </c>
      <c r="BH104" s="31">
        <v>6.3520000000000003</v>
      </c>
      <c r="BI104" s="31">
        <v>57.000999999999998</v>
      </c>
      <c r="BJ104" s="31">
        <v>0</v>
      </c>
      <c r="BK104" s="31">
        <v>0</v>
      </c>
      <c r="BL104" s="73">
        <v>0</v>
      </c>
      <c r="BM104" s="74">
        <f t="shared" si="5"/>
        <v>1760.7040000000002</v>
      </c>
      <c r="BN104" s="33"/>
      <c r="BO104" s="30">
        <v>0</v>
      </c>
      <c r="BP104" s="75">
        <f t="shared" si="6"/>
        <v>17785.029000000002</v>
      </c>
      <c r="BQ104" s="32">
        <f t="shared" si="7"/>
        <v>17785.029000000002</v>
      </c>
      <c r="BR104" s="76">
        <v>12259.94</v>
      </c>
      <c r="BS104" s="30">
        <v>5525.0889999999999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9585.8630000000012</v>
      </c>
      <c r="D105" s="30"/>
      <c r="E105" s="30"/>
      <c r="F105" s="30"/>
      <c r="G105" s="30"/>
      <c r="H105" s="30"/>
      <c r="I105" s="30"/>
      <c r="J105" s="30"/>
      <c r="K105" s="30"/>
      <c r="L105" s="32">
        <v>3.3740000000000001</v>
      </c>
      <c r="M105" s="31">
        <v>38.335999999999999</v>
      </c>
      <c r="N105" s="31">
        <v>5.8979999999999997</v>
      </c>
      <c r="O105" s="31">
        <v>76.73</v>
      </c>
      <c r="P105" s="31">
        <v>33.750999999999998</v>
      </c>
      <c r="Q105" s="31">
        <v>3.6999999999999998E-2</v>
      </c>
      <c r="R105" s="31">
        <v>5.3559999999999999</v>
      </c>
      <c r="S105" s="31">
        <v>2.274</v>
      </c>
      <c r="T105" s="31">
        <v>0</v>
      </c>
      <c r="U105" s="31">
        <v>24.933</v>
      </c>
      <c r="V105" s="31">
        <v>1.1910000000000001</v>
      </c>
      <c r="W105" s="31">
        <v>2.125</v>
      </c>
      <c r="X105" s="31">
        <v>12.178000000000001</v>
      </c>
      <c r="Y105" s="31">
        <v>3.87</v>
      </c>
      <c r="Z105" s="31">
        <v>0.254</v>
      </c>
      <c r="AA105" s="31">
        <v>3.0139999999999998</v>
      </c>
      <c r="AB105" s="31">
        <v>2.2109999999999999</v>
      </c>
      <c r="AC105" s="31">
        <v>140.773</v>
      </c>
      <c r="AD105" s="31">
        <v>154.624</v>
      </c>
      <c r="AE105" s="31">
        <v>339.245</v>
      </c>
      <c r="AF105" s="31">
        <v>65.506</v>
      </c>
      <c r="AG105" s="31">
        <v>109.30800000000001</v>
      </c>
      <c r="AH105" s="31">
        <v>180.37700000000001</v>
      </c>
      <c r="AI105" s="31">
        <v>39.475000000000001</v>
      </c>
      <c r="AJ105" s="31">
        <v>212.36500000000001</v>
      </c>
      <c r="AK105" s="31">
        <v>70.334000000000003</v>
      </c>
      <c r="AL105" s="31">
        <v>154.91</v>
      </c>
      <c r="AM105" s="31">
        <v>206.07400000000001</v>
      </c>
      <c r="AN105" s="31">
        <v>10.837999999999999</v>
      </c>
      <c r="AO105" s="31">
        <v>264.16199999999998</v>
      </c>
      <c r="AP105" s="31">
        <v>40.904000000000003</v>
      </c>
      <c r="AQ105" s="31">
        <v>101.252</v>
      </c>
      <c r="AR105" s="31">
        <v>564.56500000000005</v>
      </c>
      <c r="AS105" s="31">
        <v>34.689</v>
      </c>
      <c r="AT105" s="31">
        <v>124.12</v>
      </c>
      <c r="AU105" s="31">
        <v>89.474999999999994</v>
      </c>
      <c r="AV105" s="31">
        <v>47.954000000000001</v>
      </c>
      <c r="AW105" s="31">
        <v>4.593</v>
      </c>
      <c r="AX105" s="31">
        <v>348.03399999999999</v>
      </c>
      <c r="AY105" s="31">
        <v>0.39500000000000002</v>
      </c>
      <c r="AZ105" s="31">
        <v>6.1639999999999997</v>
      </c>
      <c r="BA105" s="31">
        <v>145.654</v>
      </c>
      <c r="BB105" s="31">
        <v>26.027999999999999</v>
      </c>
      <c r="BC105" s="31">
        <v>960.80700000000002</v>
      </c>
      <c r="BD105" s="31">
        <v>33.314999999999998</v>
      </c>
      <c r="BE105" s="31">
        <v>222.39400000000001</v>
      </c>
      <c r="BF105" s="31">
        <v>136.292</v>
      </c>
      <c r="BG105" s="31">
        <v>8.7040000000000006</v>
      </c>
      <c r="BH105" s="31">
        <v>1.79</v>
      </c>
      <c r="BI105" s="31">
        <v>10.068</v>
      </c>
      <c r="BJ105" s="31">
        <v>0</v>
      </c>
      <c r="BK105" s="31">
        <v>0</v>
      </c>
      <c r="BL105" s="73">
        <v>0</v>
      </c>
      <c r="BM105" s="74">
        <f t="shared" si="5"/>
        <v>5070.72</v>
      </c>
      <c r="BN105" s="33"/>
      <c r="BO105" s="30">
        <v>3742.6379999999999</v>
      </c>
      <c r="BP105" s="75">
        <f t="shared" si="6"/>
        <v>549.72400000000005</v>
      </c>
      <c r="BQ105" s="32">
        <f t="shared" si="7"/>
        <v>549.72400000000005</v>
      </c>
      <c r="BR105" s="76">
        <v>0</v>
      </c>
      <c r="BS105" s="30">
        <v>549.72400000000005</v>
      </c>
      <c r="BT105" s="77">
        <v>0</v>
      </c>
      <c r="BU105" s="77">
        <v>0</v>
      </c>
      <c r="BV105" s="30">
        <v>222.78100000000001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13.762</v>
      </c>
      <c r="D106" s="30"/>
      <c r="E106" s="30"/>
      <c r="F106" s="30"/>
      <c r="G106" s="30"/>
      <c r="H106" s="30"/>
      <c r="I106" s="30"/>
      <c r="J106" s="30"/>
      <c r="K106" s="30"/>
      <c r="L106" s="32">
        <v>9.4169999999999998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0.89600000000000002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10.313000000000001</v>
      </c>
      <c r="BN106" s="33"/>
      <c r="BO106" s="30">
        <v>0</v>
      </c>
      <c r="BP106" s="75">
        <f t="shared" si="6"/>
        <v>3.4489999999999998</v>
      </c>
      <c r="BQ106" s="32">
        <f t="shared" si="7"/>
        <v>3.4489999999999998</v>
      </c>
      <c r="BR106" s="76">
        <v>0</v>
      </c>
      <c r="BS106" s="30">
        <v>3.4489999999999998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5312.2750000000005</v>
      </c>
      <c r="D107" s="30"/>
      <c r="E107" s="30"/>
      <c r="F107" s="30"/>
      <c r="G107" s="30"/>
      <c r="H107" s="30"/>
      <c r="I107" s="30"/>
      <c r="J107" s="30"/>
      <c r="K107" s="30"/>
      <c r="L107" s="32">
        <v>1.5289999999999999</v>
      </c>
      <c r="M107" s="31">
        <v>507.19799999999998</v>
      </c>
      <c r="N107" s="31">
        <v>6.3239999999999998</v>
      </c>
      <c r="O107" s="31">
        <v>13.744999999999999</v>
      </c>
      <c r="P107" s="31">
        <v>16.257000000000001</v>
      </c>
      <c r="Q107" s="31">
        <v>0.33100000000000002</v>
      </c>
      <c r="R107" s="31">
        <v>2.1999999999999999E-2</v>
      </c>
      <c r="S107" s="31">
        <v>0.308</v>
      </c>
      <c r="T107" s="31">
        <v>0</v>
      </c>
      <c r="U107" s="31">
        <v>0.86699999999999999</v>
      </c>
      <c r="V107" s="31">
        <v>4.0000000000000001E-3</v>
      </c>
      <c r="W107" s="31">
        <v>2.8000000000000001E-2</v>
      </c>
      <c r="X107" s="31">
        <v>4.0069999999999997</v>
      </c>
      <c r="Y107" s="31">
        <v>1.621</v>
      </c>
      <c r="Z107" s="31">
        <v>1.2529999999999999</v>
      </c>
      <c r="AA107" s="31">
        <v>1.4999999999999999E-2</v>
      </c>
      <c r="AB107" s="31">
        <v>0.26500000000000001</v>
      </c>
      <c r="AC107" s="31">
        <v>11.164999999999999</v>
      </c>
      <c r="AD107" s="31">
        <v>47.421999999999997</v>
      </c>
      <c r="AE107" s="31">
        <v>667.58799999999997</v>
      </c>
      <c r="AF107" s="31">
        <v>42.676000000000002</v>
      </c>
      <c r="AG107" s="31">
        <v>4.7850000000000001</v>
      </c>
      <c r="AH107" s="31">
        <v>44.972999999999999</v>
      </c>
      <c r="AI107" s="31">
        <v>270.95800000000003</v>
      </c>
      <c r="AJ107" s="31">
        <v>258.09500000000003</v>
      </c>
      <c r="AK107" s="31">
        <v>11.269</v>
      </c>
      <c r="AL107" s="31">
        <v>1135.5070000000001</v>
      </c>
      <c r="AM107" s="31">
        <v>11.259</v>
      </c>
      <c r="AN107" s="31">
        <v>0</v>
      </c>
      <c r="AO107" s="31">
        <v>182.03200000000001</v>
      </c>
      <c r="AP107" s="31">
        <v>14.954000000000001</v>
      </c>
      <c r="AQ107" s="31">
        <v>6.5190000000000001</v>
      </c>
      <c r="AR107" s="31">
        <v>22.375</v>
      </c>
      <c r="AS107" s="31">
        <v>0.81</v>
      </c>
      <c r="AT107" s="31">
        <v>0</v>
      </c>
      <c r="AU107" s="31">
        <v>0.89800000000000002</v>
      </c>
      <c r="AV107" s="31">
        <v>2.1999999999999999E-2</v>
      </c>
      <c r="AW107" s="31">
        <v>6.1340000000000003</v>
      </c>
      <c r="AX107" s="31">
        <v>32.023000000000003</v>
      </c>
      <c r="AY107" s="31">
        <v>0</v>
      </c>
      <c r="AZ107" s="31">
        <v>6.71</v>
      </c>
      <c r="BA107" s="31">
        <v>17.065999999999999</v>
      </c>
      <c r="BB107" s="31">
        <v>18.591000000000001</v>
      </c>
      <c r="BC107" s="31">
        <v>131.07400000000001</v>
      </c>
      <c r="BD107" s="31">
        <v>6.76</v>
      </c>
      <c r="BE107" s="31">
        <v>7.415</v>
      </c>
      <c r="BF107" s="31">
        <v>5.976</v>
      </c>
      <c r="BG107" s="31">
        <v>34.744</v>
      </c>
      <c r="BH107" s="31">
        <v>1.2509999999999999</v>
      </c>
      <c r="BI107" s="31">
        <v>4.9530000000000003</v>
      </c>
      <c r="BJ107" s="31">
        <v>0</v>
      </c>
      <c r="BK107" s="31">
        <v>0</v>
      </c>
      <c r="BL107" s="73">
        <v>0</v>
      </c>
      <c r="BM107" s="74">
        <f t="shared" si="5"/>
        <v>3559.7780000000007</v>
      </c>
      <c r="BN107" s="33"/>
      <c r="BO107" s="30">
        <v>158.643</v>
      </c>
      <c r="BP107" s="75">
        <f t="shared" si="6"/>
        <v>1589.4259999999999</v>
      </c>
      <c r="BQ107" s="32">
        <f t="shared" si="7"/>
        <v>1589.4259999999999</v>
      </c>
      <c r="BR107" s="76">
        <v>0</v>
      </c>
      <c r="BS107" s="30">
        <v>1589.4259999999999</v>
      </c>
      <c r="BT107" s="77">
        <v>0</v>
      </c>
      <c r="BU107" s="77">
        <v>0</v>
      </c>
      <c r="BV107" s="30">
        <v>4.4279999999999999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6842.7570000000005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4.202</v>
      </c>
      <c r="AG108" s="31">
        <v>3.7650000000000001</v>
      </c>
      <c r="AH108" s="31">
        <v>27.032</v>
      </c>
      <c r="AI108" s="31">
        <v>41.121000000000002</v>
      </c>
      <c r="AJ108" s="31">
        <v>0</v>
      </c>
      <c r="AK108" s="31">
        <v>0</v>
      </c>
      <c r="AL108" s="31">
        <v>55.357999999999997</v>
      </c>
      <c r="AM108" s="31">
        <v>0</v>
      </c>
      <c r="AN108" s="31">
        <v>0</v>
      </c>
      <c r="AO108" s="31">
        <v>1000.208</v>
      </c>
      <c r="AP108" s="31">
        <v>0</v>
      </c>
      <c r="AQ108" s="31">
        <v>1.085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1399.239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2532.0100000000002</v>
      </c>
      <c r="BN108" s="33"/>
      <c r="BO108" s="30">
        <v>0</v>
      </c>
      <c r="BP108" s="75">
        <f t="shared" si="6"/>
        <v>4310.7470000000003</v>
      </c>
      <c r="BQ108" s="32">
        <f t="shared" si="7"/>
        <v>4310.7470000000003</v>
      </c>
      <c r="BR108" s="76">
        <v>0</v>
      </c>
      <c r="BS108" s="30">
        <v>4310.7470000000003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2785.5320000000002</v>
      </c>
      <c r="D109" s="30"/>
      <c r="E109" s="30"/>
      <c r="F109" s="30"/>
      <c r="G109" s="30"/>
      <c r="H109" s="30"/>
      <c r="I109" s="30"/>
      <c r="J109" s="30"/>
      <c r="K109" s="30"/>
      <c r="L109" s="32">
        <v>0.371</v>
      </c>
      <c r="M109" s="31">
        <v>25.015999999999998</v>
      </c>
      <c r="N109" s="31">
        <v>0</v>
      </c>
      <c r="O109" s="31">
        <v>19.771000000000001</v>
      </c>
      <c r="P109" s="31">
        <v>18.379000000000001</v>
      </c>
      <c r="Q109" s="31">
        <v>2.7E-2</v>
      </c>
      <c r="R109" s="31">
        <v>0.98</v>
      </c>
      <c r="S109" s="31">
        <v>0.161</v>
      </c>
      <c r="T109" s="31">
        <v>0</v>
      </c>
      <c r="U109" s="31">
        <v>14.816000000000001</v>
      </c>
      <c r="V109" s="31">
        <v>3.5640000000000001</v>
      </c>
      <c r="W109" s="31">
        <v>9.0999999999999998E-2</v>
      </c>
      <c r="X109" s="31">
        <v>11.101000000000001</v>
      </c>
      <c r="Y109" s="31">
        <v>5.9349999999999996</v>
      </c>
      <c r="Z109" s="31">
        <v>0.105</v>
      </c>
      <c r="AA109" s="31">
        <v>0.36</v>
      </c>
      <c r="AB109" s="31">
        <v>0.439</v>
      </c>
      <c r="AC109" s="31">
        <v>138.48500000000001</v>
      </c>
      <c r="AD109" s="31">
        <v>14.355</v>
      </c>
      <c r="AE109" s="31">
        <v>805.89400000000001</v>
      </c>
      <c r="AF109" s="31">
        <v>12.727</v>
      </c>
      <c r="AG109" s="31">
        <v>8.6479999999999997</v>
      </c>
      <c r="AH109" s="31">
        <v>45.225000000000001</v>
      </c>
      <c r="AI109" s="31">
        <v>44.692999999999998</v>
      </c>
      <c r="AJ109" s="31">
        <v>103.501</v>
      </c>
      <c r="AK109" s="31">
        <v>11.289</v>
      </c>
      <c r="AL109" s="31">
        <v>55.884</v>
      </c>
      <c r="AM109" s="31">
        <v>206.94399999999999</v>
      </c>
      <c r="AN109" s="31">
        <v>4.976</v>
      </c>
      <c r="AO109" s="31">
        <v>369.64800000000002</v>
      </c>
      <c r="AP109" s="31">
        <v>58.070999999999998</v>
      </c>
      <c r="AQ109" s="31">
        <v>9.1039999999999992</v>
      </c>
      <c r="AR109" s="31">
        <v>120.709</v>
      </c>
      <c r="AS109" s="31">
        <v>6.8479999999999999</v>
      </c>
      <c r="AT109" s="31">
        <v>86.611000000000004</v>
      </c>
      <c r="AU109" s="31">
        <v>24.100999999999999</v>
      </c>
      <c r="AV109" s="31">
        <v>9.0120000000000005</v>
      </c>
      <c r="AW109" s="31">
        <v>13.250999999999999</v>
      </c>
      <c r="AX109" s="31">
        <v>43.332000000000001</v>
      </c>
      <c r="AY109" s="31">
        <v>0</v>
      </c>
      <c r="AZ109" s="31">
        <v>58.362000000000002</v>
      </c>
      <c r="BA109" s="31">
        <v>17.344000000000001</v>
      </c>
      <c r="BB109" s="31">
        <v>7.702</v>
      </c>
      <c r="BC109" s="31">
        <v>121.85899999999999</v>
      </c>
      <c r="BD109" s="31">
        <v>22.163</v>
      </c>
      <c r="BE109" s="31">
        <v>46.503999999999998</v>
      </c>
      <c r="BF109" s="31">
        <v>15.414</v>
      </c>
      <c r="BG109" s="31">
        <v>20.213999999999999</v>
      </c>
      <c r="BH109" s="31">
        <v>7.8159999999999998</v>
      </c>
      <c r="BI109" s="31">
        <v>5.3959999999999999</v>
      </c>
      <c r="BJ109" s="31">
        <v>0</v>
      </c>
      <c r="BK109" s="31">
        <v>0</v>
      </c>
      <c r="BL109" s="73">
        <v>0</v>
      </c>
      <c r="BM109" s="74">
        <f t="shared" si="5"/>
        <v>2617.1980000000003</v>
      </c>
      <c r="BN109" s="33"/>
      <c r="BO109" s="30">
        <v>0</v>
      </c>
      <c r="BP109" s="75">
        <f t="shared" si="6"/>
        <v>168.334</v>
      </c>
      <c r="BQ109" s="32">
        <f t="shared" si="7"/>
        <v>168.334</v>
      </c>
      <c r="BR109" s="76">
        <v>0</v>
      </c>
      <c r="BS109" s="30">
        <v>168.334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23435.603999999999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23435.603999999999</v>
      </c>
      <c r="BQ110" s="32">
        <f t="shared" si="7"/>
        <v>2971.1120000000001</v>
      </c>
      <c r="BR110" s="76">
        <v>2971.1120000000001</v>
      </c>
      <c r="BS110" s="30">
        <v>0</v>
      </c>
      <c r="BT110" s="77">
        <v>20464.491999999998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760.93100000000004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760.93100000000004</v>
      </c>
      <c r="BQ111" s="32">
        <f t="shared" si="7"/>
        <v>0</v>
      </c>
      <c r="BR111" s="76">
        <v>0</v>
      </c>
      <c r="BS111" s="30">
        <v>0</v>
      </c>
      <c r="BT111" s="77">
        <v>760.93100000000004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9868.4069999999992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12.949</v>
      </c>
      <c r="AV112" s="31">
        <v>0</v>
      </c>
      <c r="AW112" s="31">
        <v>0</v>
      </c>
      <c r="AX112" s="31">
        <v>10.672000000000001</v>
      </c>
      <c r="AY112" s="31">
        <v>0</v>
      </c>
      <c r="AZ112" s="31">
        <v>0</v>
      </c>
      <c r="BA112" s="31">
        <v>0</v>
      </c>
      <c r="BB112" s="31">
        <v>0</v>
      </c>
      <c r="BC112" s="31">
        <v>97.156000000000006</v>
      </c>
      <c r="BD112" s="31">
        <v>4.03</v>
      </c>
      <c r="BE112" s="31">
        <v>8.5139999999999993</v>
      </c>
      <c r="BF112" s="31">
        <v>6.4219999999999997</v>
      </c>
      <c r="BG112" s="31">
        <v>0</v>
      </c>
      <c r="BH112" s="31">
        <v>0</v>
      </c>
      <c r="BI112" s="31">
        <v>0.17699999999999999</v>
      </c>
      <c r="BJ112" s="31">
        <v>0</v>
      </c>
      <c r="BK112" s="31">
        <v>0</v>
      </c>
      <c r="BL112" s="73">
        <v>0</v>
      </c>
      <c r="BM112" s="74">
        <f t="shared" si="5"/>
        <v>139.92000000000002</v>
      </c>
      <c r="BN112" s="33"/>
      <c r="BO112" s="30">
        <v>0</v>
      </c>
      <c r="BP112" s="75">
        <f t="shared" si="6"/>
        <v>9728.4869999999992</v>
      </c>
      <c r="BQ112" s="32">
        <f t="shared" si="7"/>
        <v>1424.665</v>
      </c>
      <c r="BR112" s="76">
        <v>0.85599999999999998</v>
      </c>
      <c r="BS112" s="30">
        <v>1423.809</v>
      </c>
      <c r="BT112" s="77">
        <v>8296.2919999999995</v>
      </c>
      <c r="BU112" s="77">
        <v>7.53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5758.8349999999991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1.91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0.14499999999999999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6.0750000000000002</v>
      </c>
      <c r="AP113" s="31">
        <v>9.9949999999999992</v>
      </c>
      <c r="AQ113" s="31">
        <v>1.5629999999999999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1.4999999999999999E-2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247.649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267.35199999999998</v>
      </c>
      <c r="BN113" s="33"/>
      <c r="BO113" s="30">
        <v>0</v>
      </c>
      <c r="BP113" s="75">
        <f t="shared" si="6"/>
        <v>5491.4829999999993</v>
      </c>
      <c r="BQ113" s="32">
        <f t="shared" si="7"/>
        <v>2006.463</v>
      </c>
      <c r="BR113" s="76">
        <v>839.21900000000005</v>
      </c>
      <c r="BS113" s="30">
        <v>1167.2439999999999</v>
      </c>
      <c r="BT113" s="77">
        <v>3466.0569999999998</v>
      </c>
      <c r="BU113" s="77">
        <v>18.963000000000001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2926.8559999999998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57.186999999999998</v>
      </c>
      <c r="AP114" s="31">
        <v>6.6790000000000003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15.605</v>
      </c>
      <c r="BD114" s="31">
        <v>0</v>
      </c>
      <c r="BE114" s="31">
        <v>6.923</v>
      </c>
      <c r="BF114" s="31">
        <v>2.1000000000000001E-2</v>
      </c>
      <c r="BG114" s="31">
        <v>7.9649999999999999</v>
      </c>
      <c r="BH114" s="31">
        <v>0</v>
      </c>
      <c r="BI114" s="31">
        <v>0.14599999999999999</v>
      </c>
      <c r="BJ114" s="31">
        <v>0</v>
      </c>
      <c r="BK114" s="31">
        <v>0</v>
      </c>
      <c r="BL114" s="73">
        <v>0</v>
      </c>
      <c r="BM114" s="74">
        <f t="shared" si="5"/>
        <v>94.52600000000001</v>
      </c>
      <c r="BN114" s="33"/>
      <c r="BO114" s="30">
        <v>0</v>
      </c>
      <c r="BP114" s="75">
        <f t="shared" si="6"/>
        <v>2832.33</v>
      </c>
      <c r="BQ114" s="32">
        <f t="shared" si="7"/>
        <v>2700.39</v>
      </c>
      <c r="BR114" s="76">
        <v>0</v>
      </c>
      <c r="BS114" s="30">
        <v>2700.39</v>
      </c>
      <c r="BT114" s="77">
        <v>0</v>
      </c>
      <c r="BU114" s="77">
        <v>131.94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491.197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0.627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0.91500000000000004</v>
      </c>
      <c r="AV115" s="31">
        <v>6.8000000000000005E-2</v>
      </c>
      <c r="AW115" s="31">
        <v>0</v>
      </c>
      <c r="AX115" s="31">
        <v>9.2850000000000001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10.895</v>
      </c>
      <c r="BN115" s="33"/>
      <c r="BO115" s="30">
        <v>0</v>
      </c>
      <c r="BP115" s="75">
        <f t="shared" si="6"/>
        <v>480.30200000000002</v>
      </c>
      <c r="BQ115" s="32">
        <f t="shared" si="7"/>
        <v>135.66999999999999</v>
      </c>
      <c r="BR115" s="76">
        <v>0</v>
      </c>
      <c r="BS115" s="30">
        <v>135.66999999999999</v>
      </c>
      <c r="BT115" s="77">
        <v>0</v>
      </c>
      <c r="BU115" s="77">
        <v>344.63200000000001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2189.4560000000001</v>
      </c>
      <c r="D116" s="30"/>
      <c r="E116" s="30"/>
      <c r="F116" s="30"/>
      <c r="G116" s="30"/>
      <c r="H116" s="30"/>
      <c r="I116" s="30"/>
      <c r="J116" s="30"/>
      <c r="K116" s="30"/>
      <c r="L116" s="32">
        <v>2.629</v>
      </c>
      <c r="M116" s="31">
        <v>0</v>
      </c>
      <c r="N116" s="31">
        <v>10.67</v>
      </c>
      <c r="O116" s="31">
        <v>35.872</v>
      </c>
      <c r="P116" s="31">
        <v>31.181000000000001</v>
      </c>
      <c r="Q116" s="31">
        <v>1.6E-2</v>
      </c>
      <c r="R116" s="31">
        <v>1.22</v>
      </c>
      <c r="S116" s="31">
        <v>1.4019999999999999</v>
      </c>
      <c r="T116" s="31">
        <v>0</v>
      </c>
      <c r="U116" s="31">
        <v>2.8719999999999999</v>
      </c>
      <c r="V116" s="31">
        <v>1.4E-2</v>
      </c>
      <c r="W116" s="31">
        <v>0.29299999999999998</v>
      </c>
      <c r="X116" s="31">
        <v>1.2829999999999999</v>
      </c>
      <c r="Y116" s="31">
        <v>0.90800000000000003</v>
      </c>
      <c r="Z116" s="31">
        <v>2.0950000000000002</v>
      </c>
      <c r="AA116" s="31">
        <v>4.3780000000000001</v>
      </c>
      <c r="AB116" s="31">
        <v>2.1509999999999998</v>
      </c>
      <c r="AC116" s="31">
        <v>3.4039999999999999</v>
      </c>
      <c r="AD116" s="31">
        <v>30.46</v>
      </c>
      <c r="AE116" s="31">
        <v>36.954000000000001</v>
      </c>
      <c r="AF116" s="31">
        <v>4.6539999999999999</v>
      </c>
      <c r="AG116" s="31">
        <v>13.19</v>
      </c>
      <c r="AH116" s="31">
        <v>8.4309999999999992</v>
      </c>
      <c r="AI116" s="31">
        <v>10.24</v>
      </c>
      <c r="AJ116" s="31">
        <v>23.95</v>
      </c>
      <c r="AK116" s="31">
        <v>5.7770000000000001</v>
      </c>
      <c r="AL116" s="31">
        <v>24.292999999999999</v>
      </c>
      <c r="AM116" s="31">
        <v>43.552</v>
      </c>
      <c r="AN116" s="31">
        <v>4.0549999999999997</v>
      </c>
      <c r="AO116" s="31">
        <v>121.15300000000001</v>
      </c>
      <c r="AP116" s="31">
        <v>52.557000000000002</v>
      </c>
      <c r="AQ116" s="31">
        <v>8.2409999999999997</v>
      </c>
      <c r="AR116" s="31">
        <v>37.665999999999997</v>
      </c>
      <c r="AS116" s="31">
        <v>3.44</v>
      </c>
      <c r="AT116" s="31">
        <v>42.326000000000001</v>
      </c>
      <c r="AU116" s="31">
        <v>3.6739999999999999</v>
      </c>
      <c r="AV116" s="31">
        <v>39.106000000000002</v>
      </c>
      <c r="AW116" s="31">
        <v>1.821</v>
      </c>
      <c r="AX116" s="31">
        <v>16.422999999999998</v>
      </c>
      <c r="AY116" s="31">
        <v>1.1599999999999999</v>
      </c>
      <c r="AZ116" s="31">
        <v>8.6189999999999998</v>
      </c>
      <c r="BA116" s="31">
        <v>7.1079999999999997</v>
      </c>
      <c r="BB116" s="31">
        <v>36.732999999999997</v>
      </c>
      <c r="BC116" s="31">
        <v>0.63</v>
      </c>
      <c r="BD116" s="31">
        <v>12.137</v>
      </c>
      <c r="BE116" s="31">
        <v>5.0339999999999998</v>
      </c>
      <c r="BF116" s="31">
        <v>17.475000000000001</v>
      </c>
      <c r="BG116" s="31">
        <v>4.4470000000000001</v>
      </c>
      <c r="BH116" s="31">
        <v>11.452999999999999</v>
      </c>
      <c r="BI116" s="31">
        <v>37.395000000000003</v>
      </c>
      <c r="BJ116" s="31">
        <v>0</v>
      </c>
      <c r="BK116" s="31">
        <v>0</v>
      </c>
      <c r="BL116" s="73">
        <v>0</v>
      </c>
      <c r="BM116" s="74">
        <f t="shared" si="5"/>
        <v>774.54200000000003</v>
      </c>
      <c r="BN116" s="33"/>
      <c r="BO116" s="30">
        <v>0</v>
      </c>
      <c r="BP116" s="75">
        <f t="shared" si="6"/>
        <v>1414.914</v>
      </c>
      <c r="BQ116" s="32">
        <f t="shared" si="7"/>
        <v>1414.914</v>
      </c>
      <c r="BR116" s="76">
        <v>0</v>
      </c>
      <c r="BS116" s="30">
        <v>1414.914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983.09299999999996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983.09299999999996</v>
      </c>
      <c r="BQ117" s="32">
        <f t="shared" si="7"/>
        <v>983.09299999999996</v>
      </c>
      <c r="BR117" s="76">
        <v>983.09299999999996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8626.7869999999966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43505.311999999998</v>
      </c>
      <c r="BP118" s="75">
        <f t="shared" si="6"/>
        <v>-34878.525000000001</v>
      </c>
      <c r="BQ118" s="32">
        <f t="shared" si="7"/>
        <v>-34878.525000000001</v>
      </c>
      <c r="BR118" s="76">
        <v>0</v>
      </c>
      <c r="BS118" s="30">
        <v>-34878.525000000001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446321.50800000009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4987.6550000000025</v>
      </c>
      <c r="M120" s="40">
        <f t="shared" si="8"/>
        <v>3224.5289999999995</v>
      </c>
      <c r="N120" s="40">
        <f t="shared" si="8"/>
        <v>255.40499999999997</v>
      </c>
      <c r="O120" s="40">
        <f t="shared" si="8"/>
        <v>8029.9869999999992</v>
      </c>
      <c r="P120" s="40">
        <f t="shared" si="8"/>
        <v>2351.2999999999997</v>
      </c>
      <c r="Q120" s="40">
        <f t="shared" si="8"/>
        <v>260.96299999999985</v>
      </c>
      <c r="R120" s="40">
        <f t="shared" si="8"/>
        <v>647.72500000000025</v>
      </c>
      <c r="S120" s="40">
        <f t="shared" si="8"/>
        <v>480.83800000000008</v>
      </c>
      <c r="T120" s="40">
        <f t="shared" si="8"/>
        <v>0</v>
      </c>
      <c r="U120" s="40">
        <f t="shared" si="8"/>
        <v>879.37199999999984</v>
      </c>
      <c r="V120" s="40">
        <f t="shared" si="8"/>
        <v>180.94200000000001</v>
      </c>
      <c r="W120" s="40">
        <f t="shared" si="8"/>
        <v>161.43500000000003</v>
      </c>
      <c r="X120" s="40">
        <f t="shared" si="8"/>
        <v>700.57299999999987</v>
      </c>
      <c r="Y120" s="40">
        <f t="shared" si="8"/>
        <v>664.26099999999985</v>
      </c>
      <c r="Z120" s="40">
        <f t="shared" si="8"/>
        <v>523.77699999999993</v>
      </c>
      <c r="AA120" s="40">
        <f t="shared" si="8"/>
        <v>457.71000000000004</v>
      </c>
      <c r="AB120" s="40">
        <f t="shared" si="8"/>
        <v>142.04300000000001</v>
      </c>
      <c r="AC120" s="40">
        <f t="shared" si="8"/>
        <v>4484.4770000000008</v>
      </c>
      <c r="AD120" s="40">
        <f t="shared" si="8"/>
        <v>2362.8409999999999</v>
      </c>
      <c r="AE120" s="40">
        <f t="shared" si="8"/>
        <v>28605.238000000001</v>
      </c>
      <c r="AF120" s="40">
        <f t="shared" si="8"/>
        <v>744.63</v>
      </c>
      <c r="AG120" s="40">
        <f t="shared" si="8"/>
        <v>751.36299999999994</v>
      </c>
      <c r="AH120" s="40">
        <f t="shared" si="8"/>
        <v>3820.4009999999998</v>
      </c>
      <c r="AI120" s="40">
        <f t="shared" si="8"/>
        <v>4315.1269999999995</v>
      </c>
      <c r="AJ120" s="40">
        <f t="shared" si="8"/>
        <v>8170.4879999999994</v>
      </c>
      <c r="AK120" s="40">
        <f t="shared" si="8"/>
        <v>1121.9460000000001</v>
      </c>
      <c r="AL120" s="40">
        <f t="shared" si="8"/>
        <v>6824.3160000000007</v>
      </c>
      <c r="AM120" s="40">
        <f t="shared" si="8"/>
        <v>3470.098</v>
      </c>
      <c r="AN120" s="40">
        <f t="shared" si="8"/>
        <v>96.97399999999999</v>
      </c>
      <c r="AO120" s="40">
        <f t="shared" si="8"/>
        <v>15597.643000000002</v>
      </c>
      <c r="AP120" s="40">
        <f t="shared" si="8"/>
        <v>6314.2910000000002</v>
      </c>
      <c r="AQ120" s="40">
        <f t="shared" si="8"/>
        <v>468.387</v>
      </c>
      <c r="AR120" s="40">
        <f t="shared" si="8"/>
        <v>5476.2209999999995</v>
      </c>
      <c r="AS120" s="40">
        <f t="shared" si="8"/>
        <v>525.0419999999998</v>
      </c>
      <c r="AT120" s="40">
        <f t="shared" si="8"/>
        <v>3253.6489999999999</v>
      </c>
      <c r="AU120" s="40">
        <f t="shared" si="8"/>
        <v>891.17599999999993</v>
      </c>
      <c r="AV120" s="40">
        <f t="shared" si="8"/>
        <v>504.13400000000001</v>
      </c>
      <c r="AW120" s="40">
        <f t="shared" si="8"/>
        <v>682.67</v>
      </c>
      <c r="AX120" s="40">
        <f t="shared" si="8"/>
        <v>1822.0160000000008</v>
      </c>
      <c r="AY120" s="40">
        <f t="shared" si="8"/>
        <v>7.1489999999999991</v>
      </c>
      <c r="AZ120" s="40">
        <f t="shared" si="8"/>
        <v>461.97399999999993</v>
      </c>
      <c r="BA120" s="40">
        <f t="shared" si="8"/>
        <v>4161.6950000000006</v>
      </c>
      <c r="BB120" s="40">
        <f t="shared" si="8"/>
        <v>738.66899999999987</v>
      </c>
      <c r="BC120" s="40">
        <f t="shared" si="8"/>
        <v>5804.6839999999993</v>
      </c>
      <c r="BD120" s="40">
        <f t="shared" si="8"/>
        <v>182.511</v>
      </c>
      <c r="BE120" s="40">
        <f t="shared" si="8"/>
        <v>1062.6779999999999</v>
      </c>
      <c r="BF120" s="40">
        <f t="shared" si="8"/>
        <v>2074.509</v>
      </c>
      <c r="BG120" s="40">
        <f t="shared" si="8"/>
        <v>1269.3799999999994</v>
      </c>
      <c r="BH120" s="40">
        <f t="shared" si="8"/>
        <v>181.74299999999997</v>
      </c>
      <c r="BI120" s="40">
        <f t="shared" si="8"/>
        <v>667.43299999999977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140864.068</v>
      </c>
      <c r="BN120" s="79">
        <f t="shared" si="8"/>
        <v>0</v>
      </c>
      <c r="BO120" s="80">
        <f t="shared" si="8"/>
        <v>83948.737999999998</v>
      </c>
      <c r="BP120" s="80">
        <f t="shared" si="8"/>
        <v>167619.875</v>
      </c>
      <c r="BQ120" s="40">
        <f t="shared" si="8"/>
        <v>133564.37200000003</v>
      </c>
      <c r="BR120" s="40">
        <f t="shared" si="8"/>
        <v>18556.272000000001</v>
      </c>
      <c r="BS120" s="81">
        <f t="shared" ref="BS120:BX120" si="9">SUM(BS67:BS119)</f>
        <v>115008.10000000003</v>
      </c>
      <c r="BT120" s="81">
        <f t="shared" si="9"/>
        <v>33552.438000000002</v>
      </c>
      <c r="BU120" s="81">
        <f t="shared" si="9"/>
        <v>503.065</v>
      </c>
      <c r="BV120" s="40">
        <f t="shared" si="9"/>
        <v>54559.677000000003</v>
      </c>
      <c r="BW120" s="40">
        <f t="shared" si="9"/>
        <v>-670.84999999999991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12499.849999999997</v>
      </c>
      <c r="G121" s="85">
        <f>G61</f>
        <v>0</v>
      </c>
      <c r="H121" s="85">
        <f>H61</f>
        <v>2077.6599999999994</v>
      </c>
      <c r="I121" s="85">
        <f>I61</f>
        <v>0</v>
      </c>
      <c r="J121" s="85">
        <f>J61</f>
        <v>10242.962000000001</v>
      </c>
      <c r="K121" s="85"/>
      <c r="L121" s="84">
        <v>7761.4369999999999</v>
      </c>
      <c r="M121" s="86">
        <v>2424.835</v>
      </c>
      <c r="N121" s="86">
        <v>496.52100000000002</v>
      </c>
      <c r="O121" s="86">
        <v>3759.1559999999999</v>
      </c>
      <c r="P121" s="86">
        <v>2097.3029999999999</v>
      </c>
      <c r="Q121" s="86">
        <v>360.577</v>
      </c>
      <c r="R121" s="86">
        <v>536.673</v>
      </c>
      <c r="S121" s="86">
        <v>238.59800000000001</v>
      </c>
      <c r="T121" s="86">
        <v>0</v>
      </c>
      <c r="U121" s="86">
        <v>359.42700000000002</v>
      </c>
      <c r="V121" s="86">
        <v>195.23599999999999</v>
      </c>
      <c r="W121" s="86">
        <v>47.850999999999999</v>
      </c>
      <c r="X121" s="86">
        <v>306.96199999999999</v>
      </c>
      <c r="Y121" s="86">
        <v>341.09800000000001</v>
      </c>
      <c r="Z121" s="86">
        <v>382.18099999999998</v>
      </c>
      <c r="AA121" s="86">
        <v>631.63900000000001</v>
      </c>
      <c r="AB121" s="86">
        <v>306.37799999999999</v>
      </c>
      <c r="AC121" s="86">
        <v>3929.43</v>
      </c>
      <c r="AD121" s="86">
        <v>1194.2719999999999</v>
      </c>
      <c r="AE121" s="86">
        <v>9307.643</v>
      </c>
      <c r="AF121" s="86">
        <v>1570.576</v>
      </c>
      <c r="AG121" s="86">
        <v>1329.2850000000001</v>
      </c>
      <c r="AH121" s="86">
        <v>3939.366</v>
      </c>
      <c r="AI121" s="86">
        <v>12825.748</v>
      </c>
      <c r="AJ121" s="86">
        <v>11847.803</v>
      </c>
      <c r="AK121" s="86">
        <v>877.94899999999996</v>
      </c>
      <c r="AL121" s="86">
        <v>-692.85500000000002</v>
      </c>
      <c r="AM121" s="86">
        <v>9297.2479999999996</v>
      </c>
      <c r="AN121" s="86">
        <v>198.63900000000001</v>
      </c>
      <c r="AO121" s="86">
        <v>7726.1549999999997</v>
      </c>
      <c r="AP121" s="86">
        <v>4272.4160000000002</v>
      </c>
      <c r="AQ121" s="86">
        <v>603.18299999999999</v>
      </c>
      <c r="AR121" s="86">
        <v>4314.5429999999997</v>
      </c>
      <c r="AS121" s="86">
        <v>235.77</v>
      </c>
      <c r="AT121" s="86">
        <v>11720.893</v>
      </c>
      <c r="AU121" s="86">
        <v>642.68899999999996</v>
      </c>
      <c r="AV121" s="86">
        <v>563.9</v>
      </c>
      <c r="AW121" s="86">
        <v>19213.101999999999</v>
      </c>
      <c r="AX121" s="86">
        <v>2169.8290000000002</v>
      </c>
      <c r="AY121" s="86">
        <v>5.8019999999999996</v>
      </c>
      <c r="AZ121" s="86">
        <v>511.577</v>
      </c>
      <c r="BA121" s="86">
        <v>2138.9940000000001</v>
      </c>
      <c r="BB121" s="86">
        <v>1933.759</v>
      </c>
      <c r="BC121" s="86">
        <v>18737.393</v>
      </c>
      <c r="BD121" s="86">
        <v>581.13400000000001</v>
      </c>
      <c r="BE121" s="86">
        <v>8744.3119999999999</v>
      </c>
      <c r="BF121" s="86">
        <v>3924.1709999999998</v>
      </c>
      <c r="BG121" s="86">
        <v>1713.8140000000001</v>
      </c>
      <c r="BH121" s="86">
        <v>309.45400000000001</v>
      </c>
      <c r="BI121" s="86">
        <v>1057.3630000000001</v>
      </c>
      <c r="BJ121" s="86">
        <v>983.09299999999996</v>
      </c>
      <c r="BK121" s="86">
        <v>0</v>
      </c>
      <c r="BL121" s="86">
        <v>0</v>
      </c>
      <c r="BM121" s="87">
        <f>SUM(L121:BL121)</f>
        <v>167974.32200000001</v>
      </c>
      <c r="BN121" s="87">
        <f>SUM(C121:BL121)</f>
        <v>192794.79399999999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1149.7909999999999</v>
      </c>
      <c r="M122" s="31">
        <v>0</v>
      </c>
      <c r="N122" s="31">
        <v>56.418999999999997</v>
      </c>
      <c r="O122" s="31">
        <v>1278.7080000000001</v>
      </c>
      <c r="P122" s="31">
        <v>538.88300000000004</v>
      </c>
      <c r="Q122" s="31">
        <v>63.034999999999997</v>
      </c>
      <c r="R122" s="31">
        <v>172.21199999999999</v>
      </c>
      <c r="S122" s="31">
        <v>79.748000000000005</v>
      </c>
      <c r="T122" s="31">
        <v>0</v>
      </c>
      <c r="U122" s="31">
        <v>195.01</v>
      </c>
      <c r="V122" s="31">
        <v>78.597999999999999</v>
      </c>
      <c r="W122" s="31">
        <v>3.8090000000000002</v>
      </c>
      <c r="X122" s="31">
        <v>141.602</v>
      </c>
      <c r="Y122" s="31">
        <v>116.84099999999999</v>
      </c>
      <c r="Z122" s="31">
        <v>45.298999999999999</v>
      </c>
      <c r="AA122" s="31">
        <v>166.524</v>
      </c>
      <c r="AB122" s="31">
        <v>181.553</v>
      </c>
      <c r="AC122" s="31">
        <v>1416.9110000000001</v>
      </c>
      <c r="AD122" s="31">
        <v>422.12400000000002</v>
      </c>
      <c r="AE122" s="31">
        <v>4664.2539999999999</v>
      </c>
      <c r="AF122" s="31">
        <v>441.54500000000002</v>
      </c>
      <c r="AG122" s="31">
        <v>573.35299999999995</v>
      </c>
      <c r="AH122" s="31">
        <v>1393.348</v>
      </c>
      <c r="AI122" s="31">
        <v>2634.5819999999999</v>
      </c>
      <c r="AJ122" s="31">
        <v>1272.9100000000001</v>
      </c>
      <c r="AK122" s="31">
        <v>253.87200000000001</v>
      </c>
      <c r="AL122" s="31">
        <v>1617.2560000000001</v>
      </c>
      <c r="AM122" s="31">
        <v>4325.5780000000004</v>
      </c>
      <c r="AN122" s="31">
        <v>210.18</v>
      </c>
      <c r="AO122" s="31">
        <v>3984.0459999999998</v>
      </c>
      <c r="AP122" s="31">
        <v>1009.134</v>
      </c>
      <c r="AQ122" s="31">
        <v>455.98200000000003</v>
      </c>
      <c r="AR122" s="31">
        <v>2115.1950000000002</v>
      </c>
      <c r="AS122" s="31">
        <v>335.83699999999999</v>
      </c>
      <c r="AT122" s="31">
        <v>3959.2280000000001</v>
      </c>
      <c r="AU122" s="31">
        <v>345.23899999999998</v>
      </c>
      <c r="AV122" s="31">
        <v>142.352</v>
      </c>
      <c r="AW122" s="31">
        <v>529.83500000000004</v>
      </c>
      <c r="AX122" s="31">
        <v>1452.3119999999999</v>
      </c>
      <c r="AY122" s="31">
        <v>4.9930000000000003</v>
      </c>
      <c r="AZ122" s="31">
        <v>62.113</v>
      </c>
      <c r="BA122" s="31">
        <v>572.19600000000003</v>
      </c>
      <c r="BB122" s="31">
        <v>1045.529</v>
      </c>
      <c r="BC122" s="31">
        <v>14852.338</v>
      </c>
      <c r="BD122" s="31">
        <v>440.61099999999999</v>
      </c>
      <c r="BE122" s="31">
        <v>7041.1760000000004</v>
      </c>
      <c r="BF122" s="31">
        <v>2745.5059999999999</v>
      </c>
      <c r="BG122" s="31">
        <v>277.88400000000001</v>
      </c>
      <c r="BH122" s="31">
        <v>316.28199999999998</v>
      </c>
      <c r="BI122" s="31">
        <v>188.96</v>
      </c>
      <c r="BJ122" s="31">
        <v>983.09299999999996</v>
      </c>
      <c r="BK122" s="31">
        <v>0</v>
      </c>
      <c r="BL122" s="31">
        <v>0</v>
      </c>
      <c r="BM122" s="33">
        <f t="shared" ref="BM122:BM129" si="10">SUM(L122:BL122)</f>
        <v>66353.785999999993</v>
      </c>
      <c r="BN122" s="33">
        <f t="shared" ref="BN122:BN129" si="11">SUM(C122:BL122)</f>
        <v>66353.785999999993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1140.6310000000001</v>
      </c>
      <c r="M123" s="31">
        <v>0</v>
      </c>
      <c r="N123" s="31">
        <v>51.924999999999997</v>
      </c>
      <c r="O123" s="31">
        <v>1151.751</v>
      </c>
      <c r="P123" s="31">
        <v>476.827</v>
      </c>
      <c r="Q123" s="31">
        <v>56.575000000000003</v>
      </c>
      <c r="R123" s="31">
        <v>148.39400000000001</v>
      </c>
      <c r="S123" s="31">
        <v>73.878</v>
      </c>
      <c r="T123" s="31">
        <v>0</v>
      </c>
      <c r="U123" s="31">
        <v>174.52600000000001</v>
      </c>
      <c r="V123" s="31">
        <v>69.569999999999993</v>
      </c>
      <c r="W123" s="31">
        <v>3.3820000000000001</v>
      </c>
      <c r="X123" s="31">
        <v>129.79599999999999</v>
      </c>
      <c r="Y123" s="31">
        <v>104.998</v>
      </c>
      <c r="Z123" s="31">
        <v>43.048000000000002</v>
      </c>
      <c r="AA123" s="31">
        <v>146.69800000000001</v>
      </c>
      <c r="AB123" s="31">
        <v>160.12299999999999</v>
      </c>
      <c r="AC123" s="31">
        <v>1237.8420000000001</v>
      </c>
      <c r="AD123" s="31">
        <v>375.22300000000001</v>
      </c>
      <c r="AE123" s="31">
        <v>4328.6289999999999</v>
      </c>
      <c r="AF123" s="31">
        <v>412.154</v>
      </c>
      <c r="AG123" s="31">
        <v>501.35899999999998</v>
      </c>
      <c r="AH123" s="31">
        <v>1228.8820000000001</v>
      </c>
      <c r="AI123" s="31">
        <v>2363.84</v>
      </c>
      <c r="AJ123" s="31">
        <v>1157.8820000000001</v>
      </c>
      <c r="AK123" s="31">
        <v>224.39699999999999</v>
      </c>
      <c r="AL123" s="31">
        <v>1411.5830000000001</v>
      </c>
      <c r="AM123" s="31">
        <v>3788.3609999999999</v>
      </c>
      <c r="AN123" s="31">
        <v>182.94900000000001</v>
      </c>
      <c r="AO123" s="31">
        <v>3464.69</v>
      </c>
      <c r="AP123" s="31">
        <v>950.154</v>
      </c>
      <c r="AQ123" s="31">
        <v>404.59300000000002</v>
      </c>
      <c r="AR123" s="31">
        <v>1886.4659999999999</v>
      </c>
      <c r="AS123" s="31">
        <v>295.67099999999999</v>
      </c>
      <c r="AT123" s="31">
        <v>3280.8870000000002</v>
      </c>
      <c r="AU123" s="31">
        <v>294.60399999999998</v>
      </c>
      <c r="AV123" s="31">
        <v>128.274</v>
      </c>
      <c r="AW123" s="31">
        <v>500.10399999999998</v>
      </c>
      <c r="AX123" s="31">
        <v>1332.415</v>
      </c>
      <c r="AY123" s="31">
        <v>4.391</v>
      </c>
      <c r="AZ123" s="31">
        <v>56.238</v>
      </c>
      <c r="BA123" s="31">
        <v>525.70500000000004</v>
      </c>
      <c r="BB123" s="31">
        <v>897.06700000000001</v>
      </c>
      <c r="BC123" s="31">
        <v>10337.967000000001</v>
      </c>
      <c r="BD123" s="31">
        <v>393.75400000000002</v>
      </c>
      <c r="BE123" s="31">
        <v>6953.0349999999999</v>
      </c>
      <c r="BF123" s="31">
        <v>2597.88</v>
      </c>
      <c r="BG123" s="31">
        <v>249.53399999999999</v>
      </c>
      <c r="BH123" s="31">
        <v>295.49900000000002</v>
      </c>
      <c r="BI123" s="31">
        <v>176.19900000000001</v>
      </c>
      <c r="BJ123" s="31">
        <v>951.947</v>
      </c>
      <c r="BK123" s="31">
        <v>0</v>
      </c>
      <c r="BL123" s="31">
        <v>0</v>
      </c>
      <c r="BM123" s="33">
        <f t="shared" si="10"/>
        <v>57122.297000000013</v>
      </c>
      <c r="BN123" s="33">
        <f t="shared" si="11"/>
        <v>57122.297000000013</v>
      </c>
      <c r="BP123" s="88" t="s">
        <v>105</v>
      </c>
      <c r="BQ123" s="89"/>
      <c r="BR123" s="89"/>
      <c r="BS123" s="89"/>
      <c r="BT123" s="90">
        <f>BM121</f>
        <v>167974.32200000001</v>
      </c>
      <c r="BV123" s="88" t="s">
        <v>110</v>
      </c>
      <c r="BW123" s="89"/>
      <c r="BX123" s="89"/>
      <c r="BY123" s="89"/>
      <c r="BZ123" s="90">
        <f>BP120</f>
        <v>167619.875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9.0030000000000001</v>
      </c>
      <c r="M124" s="31">
        <v>0</v>
      </c>
      <c r="N124" s="31">
        <v>3.984</v>
      </c>
      <c r="O124" s="31">
        <v>116.188</v>
      </c>
      <c r="P124" s="31">
        <v>58.539000000000001</v>
      </c>
      <c r="Q124" s="31">
        <v>6.2229999999999999</v>
      </c>
      <c r="R124" s="31">
        <v>21.777999999999999</v>
      </c>
      <c r="S124" s="31">
        <v>5.5739999999999998</v>
      </c>
      <c r="T124" s="31">
        <v>0</v>
      </c>
      <c r="U124" s="31">
        <v>19.175999999999998</v>
      </c>
      <c r="V124" s="31">
        <v>7.7220000000000004</v>
      </c>
      <c r="W124" s="31">
        <v>0.40899999999999997</v>
      </c>
      <c r="X124" s="31">
        <v>11.032</v>
      </c>
      <c r="Y124" s="31">
        <v>11.048</v>
      </c>
      <c r="Z124" s="31">
        <v>2.13</v>
      </c>
      <c r="AA124" s="31">
        <v>19.202000000000002</v>
      </c>
      <c r="AB124" s="31">
        <v>19.855</v>
      </c>
      <c r="AC124" s="31">
        <v>172.85499999999999</v>
      </c>
      <c r="AD124" s="31">
        <v>45.241</v>
      </c>
      <c r="AE124" s="31">
        <v>259.53300000000002</v>
      </c>
      <c r="AF124" s="31">
        <v>27.789000000000001</v>
      </c>
      <c r="AG124" s="31">
        <v>69.652000000000001</v>
      </c>
      <c r="AH124" s="31">
        <v>160.49299999999999</v>
      </c>
      <c r="AI124" s="31">
        <v>258.23399999999998</v>
      </c>
      <c r="AJ124" s="31">
        <v>111.66</v>
      </c>
      <c r="AK124" s="31">
        <v>27.824999999999999</v>
      </c>
      <c r="AL124" s="31">
        <v>183.506</v>
      </c>
      <c r="AM124" s="31">
        <v>526.14</v>
      </c>
      <c r="AN124" s="31">
        <v>26.710999999999999</v>
      </c>
      <c r="AO124" s="31">
        <v>496.077</v>
      </c>
      <c r="AP124" s="31">
        <v>55.311999999999998</v>
      </c>
      <c r="AQ124" s="31">
        <v>50.747</v>
      </c>
      <c r="AR124" s="31">
        <v>224.798</v>
      </c>
      <c r="AS124" s="31">
        <v>39.851999999999997</v>
      </c>
      <c r="AT124" s="31">
        <v>671.07799999999997</v>
      </c>
      <c r="AU124" s="31">
        <v>42.524000000000001</v>
      </c>
      <c r="AV124" s="31">
        <v>13.881</v>
      </c>
      <c r="AW124" s="31">
        <v>28.489000000000001</v>
      </c>
      <c r="AX124" s="31">
        <v>117.277</v>
      </c>
      <c r="AY124" s="31">
        <v>0.60199999999999998</v>
      </c>
      <c r="AZ124" s="31">
        <v>5.7789999999999999</v>
      </c>
      <c r="BA124" s="31">
        <v>39.427999999999997</v>
      </c>
      <c r="BB124" s="31">
        <v>138.84</v>
      </c>
      <c r="BC124" s="31">
        <v>1000.26</v>
      </c>
      <c r="BD124" s="31">
        <v>46.856999999999999</v>
      </c>
      <c r="BE124" s="31">
        <v>81.195999999999998</v>
      </c>
      <c r="BF124" s="31">
        <v>134.42099999999999</v>
      </c>
      <c r="BG124" s="31">
        <v>26.773</v>
      </c>
      <c r="BH124" s="31">
        <v>20.748999999999999</v>
      </c>
      <c r="BI124" s="31">
        <v>12.294</v>
      </c>
      <c r="BJ124" s="31">
        <v>22.588999999999999</v>
      </c>
      <c r="BK124" s="31">
        <v>0</v>
      </c>
      <c r="BL124" s="31">
        <v>0</v>
      </c>
      <c r="BM124" s="33">
        <f t="shared" si="10"/>
        <v>5451.3249999999989</v>
      </c>
      <c r="BN124" s="33">
        <f t="shared" si="11"/>
        <v>5451.3249999999989</v>
      </c>
      <c r="BP124" s="53" t="s">
        <v>109</v>
      </c>
      <c r="BT124" s="75">
        <f>J121</f>
        <v>10242.962000000001</v>
      </c>
      <c r="BV124" s="53" t="s">
        <v>76</v>
      </c>
      <c r="BZ124" s="75">
        <f>BV120</f>
        <v>54559.677000000003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0.157</v>
      </c>
      <c r="M125" s="93">
        <v>0</v>
      </c>
      <c r="N125" s="93">
        <v>0.51</v>
      </c>
      <c r="O125" s="93">
        <v>10.769</v>
      </c>
      <c r="P125" s="93">
        <v>3.5169999999999999</v>
      </c>
      <c r="Q125" s="93">
        <v>0.23699999999999999</v>
      </c>
      <c r="R125" s="93">
        <v>2.04</v>
      </c>
      <c r="S125" s="93">
        <v>0.29599999999999999</v>
      </c>
      <c r="T125" s="93">
        <v>0</v>
      </c>
      <c r="U125" s="93">
        <v>1.3080000000000001</v>
      </c>
      <c r="V125" s="93">
        <v>1.306</v>
      </c>
      <c r="W125" s="93">
        <v>1.7999999999999999E-2</v>
      </c>
      <c r="X125" s="93">
        <v>0.77400000000000002</v>
      </c>
      <c r="Y125" s="93">
        <v>0.79500000000000004</v>
      </c>
      <c r="Z125" s="93">
        <v>0.121</v>
      </c>
      <c r="AA125" s="93">
        <v>0.624</v>
      </c>
      <c r="AB125" s="93">
        <v>1.575</v>
      </c>
      <c r="AC125" s="93">
        <v>6.2140000000000004</v>
      </c>
      <c r="AD125" s="93">
        <v>1.66</v>
      </c>
      <c r="AE125" s="93">
        <v>76.091999999999999</v>
      </c>
      <c r="AF125" s="93">
        <v>1.6020000000000001</v>
      </c>
      <c r="AG125" s="93">
        <v>2.3420000000000001</v>
      </c>
      <c r="AH125" s="93">
        <v>3.9729999999999999</v>
      </c>
      <c r="AI125" s="93">
        <v>12.507999999999999</v>
      </c>
      <c r="AJ125" s="93">
        <v>3.3679999999999999</v>
      </c>
      <c r="AK125" s="93">
        <v>1.65</v>
      </c>
      <c r="AL125" s="93">
        <v>22.167000000000002</v>
      </c>
      <c r="AM125" s="93">
        <v>11.077</v>
      </c>
      <c r="AN125" s="93">
        <v>0.52</v>
      </c>
      <c r="AO125" s="93">
        <v>23.279</v>
      </c>
      <c r="AP125" s="93">
        <v>3.6680000000000001</v>
      </c>
      <c r="AQ125" s="93">
        <v>0.64200000000000002</v>
      </c>
      <c r="AR125" s="93">
        <v>3.931</v>
      </c>
      <c r="AS125" s="93">
        <v>0.314</v>
      </c>
      <c r="AT125" s="93">
        <v>7.2629999999999999</v>
      </c>
      <c r="AU125" s="93">
        <v>8.1110000000000007</v>
      </c>
      <c r="AV125" s="93">
        <v>0.19700000000000001</v>
      </c>
      <c r="AW125" s="93">
        <v>1.242</v>
      </c>
      <c r="AX125" s="93">
        <v>2.62</v>
      </c>
      <c r="AY125" s="93">
        <v>0</v>
      </c>
      <c r="AZ125" s="93">
        <v>9.6000000000000002E-2</v>
      </c>
      <c r="BA125" s="93">
        <v>7.0629999999999997</v>
      </c>
      <c r="BB125" s="93">
        <v>9.6219999999999999</v>
      </c>
      <c r="BC125" s="93">
        <v>3514.1109999999999</v>
      </c>
      <c r="BD125" s="93">
        <v>0</v>
      </c>
      <c r="BE125" s="93">
        <v>6.9450000000000003</v>
      </c>
      <c r="BF125" s="93">
        <v>13.205</v>
      </c>
      <c r="BG125" s="93">
        <v>1.577</v>
      </c>
      <c r="BH125" s="93">
        <v>3.4000000000000002E-2</v>
      </c>
      <c r="BI125" s="93">
        <v>0.46700000000000003</v>
      </c>
      <c r="BJ125" s="93">
        <v>8.5570000000000004</v>
      </c>
      <c r="BK125" s="93">
        <v>0</v>
      </c>
      <c r="BL125" s="93">
        <v>0</v>
      </c>
      <c r="BM125" s="33">
        <f t="shared" si="10"/>
        <v>3780.1640000000002</v>
      </c>
      <c r="BN125" s="33">
        <f t="shared" si="11"/>
        <v>3780.1640000000002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-670.84999999999991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3.0000000000000001E-3</v>
      </c>
      <c r="M126" s="31">
        <v>0</v>
      </c>
      <c r="N126" s="31">
        <v>0.89900000000000002</v>
      </c>
      <c r="O126" s="31">
        <v>1.875</v>
      </c>
      <c r="P126" s="31">
        <v>2.2639999999999998</v>
      </c>
      <c r="Q126" s="31">
        <v>4.4779999999999998</v>
      </c>
      <c r="R126" s="31">
        <v>0.25</v>
      </c>
      <c r="S126" s="31">
        <v>0.24299999999999999</v>
      </c>
      <c r="T126" s="31">
        <v>0</v>
      </c>
      <c r="U126" s="31">
        <v>2.706</v>
      </c>
      <c r="V126" s="31">
        <v>0.11</v>
      </c>
      <c r="W126" s="31">
        <v>0</v>
      </c>
      <c r="X126" s="31">
        <v>2.2040000000000002</v>
      </c>
      <c r="Y126" s="31">
        <v>0.55600000000000005</v>
      </c>
      <c r="Z126" s="31">
        <v>1.4E-2</v>
      </c>
      <c r="AA126" s="31">
        <v>4.1189999999999998</v>
      </c>
      <c r="AB126" s="31">
        <v>0.22800000000000001</v>
      </c>
      <c r="AC126" s="31">
        <v>5.6520000000000001</v>
      </c>
      <c r="AD126" s="31">
        <v>1.9470000000000001</v>
      </c>
      <c r="AE126" s="31">
        <v>175.43700000000001</v>
      </c>
      <c r="AF126" s="31">
        <v>7.25</v>
      </c>
      <c r="AG126" s="31">
        <v>15.87</v>
      </c>
      <c r="AH126" s="31">
        <v>22.271000000000001</v>
      </c>
      <c r="AI126" s="31">
        <v>79.105000000000004</v>
      </c>
      <c r="AJ126" s="31">
        <v>2.556</v>
      </c>
      <c r="AK126" s="31">
        <v>6.7000000000000004E-2</v>
      </c>
      <c r="AL126" s="31">
        <v>41.256999999999998</v>
      </c>
      <c r="AM126" s="31">
        <v>0.49399999999999999</v>
      </c>
      <c r="AN126" s="31">
        <v>1.5780000000000001</v>
      </c>
      <c r="AO126" s="31">
        <v>122.43300000000001</v>
      </c>
      <c r="AP126" s="31">
        <v>0.247</v>
      </c>
      <c r="AQ126" s="31">
        <v>7.8E-2</v>
      </c>
      <c r="AR126" s="31">
        <v>2.2480000000000002</v>
      </c>
      <c r="AS126" s="31">
        <v>9.0999999999999998E-2</v>
      </c>
      <c r="AT126" s="31">
        <v>19.222000000000001</v>
      </c>
      <c r="AU126" s="31">
        <v>6.9320000000000004</v>
      </c>
      <c r="AV126" s="31">
        <v>7.5940000000000003</v>
      </c>
      <c r="AW126" s="31">
        <v>51.68</v>
      </c>
      <c r="AX126" s="31">
        <v>5.7389999999999999</v>
      </c>
      <c r="AY126" s="31">
        <v>0</v>
      </c>
      <c r="AZ126" s="31">
        <v>0.66200000000000003</v>
      </c>
      <c r="BA126" s="31">
        <v>0.69799999999999995</v>
      </c>
      <c r="BB126" s="31">
        <v>2.3879999999999999</v>
      </c>
      <c r="BC126" s="31">
        <v>0</v>
      </c>
      <c r="BD126" s="31">
        <v>0</v>
      </c>
      <c r="BE126" s="31">
        <v>0.54700000000000004</v>
      </c>
      <c r="BF126" s="31">
        <v>3.0950000000000002</v>
      </c>
      <c r="BG126" s="31">
        <v>0</v>
      </c>
      <c r="BH126" s="31">
        <v>0</v>
      </c>
      <c r="BI126" s="31">
        <v>0.91300000000000003</v>
      </c>
      <c r="BJ126" s="31">
        <v>0</v>
      </c>
      <c r="BK126" s="31">
        <v>0</v>
      </c>
      <c r="BL126" s="31">
        <v>0</v>
      </c>
      <c r="BM126" s="33">
        <f t="shared" si="10"/>
        <v>598.00000000000023</v>
      </c>
      <c r="BN126" s="33">
        <f t="shared" si="11"/>
        <v>598.00000000000023</v>
      </c>
      <c r="BP126" s="53" t="s">
        <v>107</v>
      </c>
      <c r="BT126" s="75">
        <f>H121+F121</f>
        <v>14577.509999999997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0</v>
      </c>
      <c r="BN127" s="33">
        <f t="shared" si="11"/>
        <v>0</v>
      </c>
      <c r="BP127" s="53" t="s">
        <v>108</v>
      </c>
      <c r="BT127" s="75">
        <f>G121</f>
        <v>0</v>
      </c>
      <c r="BV127" s="53" t="s">
        <v>189</v>
      </c>
      <c r="BZ127" s="75">
        <f>BO120</f>
        <v>83948.737999999998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6611.643</v>
      </c>
      <c r="M128" s="97">
        <v>2424.835</v>
      </c>
      <c r="N128" s="97">
        <v>439.20299999999997</v>
      </c>
      <c r="O128" s="97">
        <v>2478.5729999999999</v>
      </c>
      <c r="P128" s="97">
        <v>1556.1559999999999</v>
      </c>
      <c r="Q128" s="97">
        <v>293.06400000000002</v>
      </c>
      <c r="R128" s="97">
        <v>364.21100000000001</v>
      </c>
      <c r="S128" s="97">
        <v>158.607</v>
      </c>
      <c r="T128" s="97">
        <v>0</v>
      </c>
      <c r="U128" s="97">
        <v>161.71100000000001</v>
      </c>
      <c r="V128" s="97">
        <v>116.52800000000001</v>
      </c>
      <c r="W128" s="97">
        <v>44.042000000000002</v>
      </c>
      <c r="X128" s="97">
        <v>163.15600000000001</v>
      </c>
      <c r="Y128" s="97">
        <v>223.70099999999999</v>
      </c>
      <c r="Z128" s="97">
        <v>336.86799999999999</v>
      </c>
      <c r="AA128" s="97">
        <v>460.99599999999998</v>
      </c>
      <c r="AB128" s="97">
        <v>124.59699999999999</v>
      </c>
      <c r="AC128" s="97">
        <v>2506.8670000000002</v>
      </c>
      <c r="AD128" s="97">
        <v>770.20100000000002</v>
      </c>
      <c r="AE128" s="97">
        <v>4467.9520000000002</v>
      </c>
      <c r="AF128" s="97">
        <v>1121.7809999999999</v>
      </c>
      <c r="AG128" s="97">
        <v>740.06200000000001</v>
      </c>
      <c r="AH128" s="97">
        <v>2523.7469999999998</v>
      </c>
      <c r="AI128" s="97">
        <v>10112.061</v>
      </c>
      <c r="AJ128" s="97">
        <v>10572.337</v>
      </c>
      <c r="AK128" s="97">
        <v>624.01</v>
      </c>
      <c r="AL128" s="97">
        <v>-2351.3679999999999</v>
      </c>
      <c r="AM128" s="97">
        <v>4971.1760000000004</v>
      </c>
      <c r="AN128" s="97">
        <v>-13.119</v>
      </c>
      <c r="AO128" s="97">
        <v>3619.6759999999999</v>
      </c>
      <c r="AP128" s="97">
        <v>3263.0349999999999</v>
      </c>
      <c r="AQ128" s="97">
        <v>147.12299999999999</v>
      </c>
      <c r="AR128" s="97">
        <v>2197.1</v>
      </c>
      <c r="AS128" s="97">
        <v>-100.158</v>
      </c>
      <c r="AT128" s="97">
        <v>7742.4430000000002</v>
      </c>
      <c r="AU128" s="97">
        <v>290.51799999999997</v>
      </c>
      <c r="AV128" s="97">
        <v>413.95400000000001</v>
      </c>
      <c r="AW128" s="97">
        <v>18631.587</v>
      </c>
      <c r="AX128" s="97">
        <v>711.77800000000002</v>
      </c>
      <c r="AY128" s="97">
        <v>0.80900000000000005</v>
      </c>
      <c r="AZ128" s="97">
        <v>448.80200000000002</v>
      </c>
      <c r="BA128" s="97">
        <v>1566.1</v>
      </c>
      <c r="BB128" s="97">
        <v>885.84199999999998</v>
      </c>
      <c r="BC128" s="97">
        <v>3885.0549999999998</v>
      </c>
      <c r="BD128" s="97">
        <v>140.523</v>
      </c>
      <c r="BE128" s="97">
        <v>1702.5889999999999</v>
      </c>
      <c r="BF128" s="97">
        <v>1175.57</v>
      </c>
      <c r="BG128" s="97">
        <v>1435.93</v>
      </c>
      <c r="BH128" s="97">
        <v>-6.8280000000000003</v>
      </c>
      <c r="BI128" s="97">
        <v>867.49</v>
      </c>
      <c r="BJ128" s="97">
        <v>0</v>
      </c>
      <c r="BK128" s="97">
        <v>0</v>
      </c>
      <c r="BL128" s="97">
        <v>0</v>
      </c>
      <c r="BM128" s="98">
        <f t="shared" si="10"/>
        <v>101022.53599999999</v>
      </c>
      <c r="BN128" s="98">
        <f t="shared" si="11"/>
        <v>101022.53599999999</v>
      </c>
      <c r="BP128" s="53"/>
      <c r="BT128" s="75"/>
      <c r="BV128" s="53" t="s">
        <v>190</v>
      </c>
      <c r="BZ128" s="75">
        <f>BO61</f>
        <v>112662.64599999999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23862</v>
      </c>
      <c r="M129" s="102">
        <v>3923</v>
      </c>
      <c r="N129" s="102">
        <v>1440</v>
      </c>
      <c r="O129" s="102">
        <v>9292</v>
      </c>
      <c r="P129" s="102">
        <v>793</v>
      </c>
      <c r="Q129" s="102">
        <v>45</v>
      </c>
      <c r="R129" s="102">
        <v>2307</v>
      </c>
      <c r="S129" s="102">
        <v>893</v>
      </c>
      <c r="T129" s="102">
        <v>0</v>
      </c>
      <c r="U129" s="102">
        <v>229</v>
      </c>
      <c r="V129" s="102">
        <v>49</v>
      </c>
      <c r="W129" s="102">
        <v>89</v>
      </c>
      <c r="X129" s="102">
        <v>390</v>
      </c>
      <c r="Y129" s="102">
        <v>1793</v>
      </c>
      <c r="Z129" s="102">
        <v>2427</v>
      </c>
      <c r="AA129" s="102">
        <v>437</v>
      </c>
      <c r="AB129" s="102">
        <v>316</v>
      </c>
      <c r="AC129" s="102">
        <v>871</v>
      </c>
      <c r="AD129" s="102">
        <v>482</v>
      </c>
      <c r="AE129" s="102">
        <v>21969</v>
      </c>
      <c r="AF129" s="102">
        <v>2886</v>
      </c>
      <c r="AG129" s="102">
        <v>1325</v>
      </c>
      <c r="AH129" s="102">
        <v>1245</v>
      </c>
      <c r="AI129" s="102">
        <v>25387</v>
      </c>
      <c r="AJ129" s="102">
        <v>7193</v>
      </c>
      <c r="AK129" s="102">
        <v>201</v>
      </c>
      <c r="AL129" s="102">
        <v>588</v>
      </c>
      <c r="AM129" s="102">
        <v>2556</v>
      </c>
      <c r="AN129" s="102">
        <v>195</v>
      </c>
      <c r="AO129" s="102">
        <v>9547</v>
      </c>
      <c r="AP129" s="102">
        <v>8936</v>
      </c>
      <c r="AQ129" s="102">
        <v>564</v>
      </c>
      <c r="AR129" s="102">
        <v>2253</v>
      </c>
      <c r="AS129" s="102">
        <v>381</v>
      </c>
      <c r="AT129" s="102">
        <v>1453</v>
      </c>
      <c r="AU129" s="102">
        <v>178</v>
      </c>
      <c r="AV129" s="102">
        <v>88</v>
      </c>
      <c r="AW129" s="102">
        <v>941</v>
      </c>
      <c r="AX129" s="102">
        <v>1524</v>
      </c>
      <c r="AY129" s="102">
        <v>16</v>
      </c>
      <c r="AZ129" s="102">
        <v>382</v>
      </c>
      <c r="BA129" s="102">
        <v>1570</v>
      </c>
      <c r="BB129" s="102">
        <v>3527</v>
      </c>
      <c r="BC129" s="102">
        <v>22654</v>
      </c>
      <c r="BD129" s="102">
        <v>349</v>
      </c>
      <c r="BE129" s="102">
        <v>13199</v>
      </c>
      <c r="BF129" s="102">
        <v>4441</v>
      </c>
      <c r="BG129" s="102">
        <v>1065</v>
      </c>
      <c r="BH129" s="102">
        <v>882</v>
      </c>
      <c r="BI129" s="102">
        <v>4014</v>
      </c>
      <c r="BJ129" s="102">
        <v>12195</v>
      </c>
      <c r="BK129" s="102">
        <v>0</v>
      </c>
      <c r="BL129" s="102">
        <v>0</v>
      </c>
      <c r="BM129" s="82">
        <f t="shared" si="10"/>
        <v>203342</v>
      </c>
      <c r="BN129" s="103">
        <f t="shared" si="11"/>
        <v>203342</v>
      </c>
      <c r="BP129" s="7" t="s">
        <v>77</v>
      </c>
      <c r="BQ129" s="8"/>
      <c r="BR129" s="8"/>
      <c r="BS129" s="8"/>
      <c r="BT129" s="103">
        <f>BT123+BT124+BT125+BT126+BT127</f>
        <v>192794.79400000002</v>
      </c>
      <c r="BV129" s="7" t="s">
        <v>77</v>
      </c>
      <c r="BW129" s="8"/>
      <c r="BX129" s="8"/>
      <c r="BY129" s="8"/>
      <c r="BZ129" s="103">
        <f>BZ123+BZ124+BZ125+BZ126+BZ127-BZ128</f>
        <v>192794.79399999999</v>
      </c>
      <c r="CA129" s="5"/>
    </row>
    <row r="130" spans="2:79" ht="13.5" thickTop="1"/>
    <row r="131" spans="2:79">
      <c r="B131" s="182" t="s">
        <v>142</v>
      </c>
      <c r="BN131" s="76"/>
    </row>
    <row r="132" spans="2:79"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77"/>
      <c r="BL132" s="377"/>
      <c r="BM132" s="377"/>
      <c r="BN132" s="76"/>
    </row>
    <row r="133" spans="2:79"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377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77"/>
      <c r="BL133" s="377"/>
      <c r="BM133" s="377"/>
    </row>
    <row r="134" spans="2:79"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77"/>
      <c r="BL134" s="377"/>
      <c r="BM134" s="377"/>
      <c r="BN134" s="76"/>
    </row>
    <row r="135" spans="2:79">
      <c r="BM135" s="76"/>
      <c r="BN135" s="76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A130"/>
  <sheetViews>
    <sheetView showGridLines="0" zoomScale="110" zoomScaleNormal="110" workbookViewId="0">
      <selection activeCell="H16" sqref="H16"/>
    </sheetView>
  </sheetViews>
  <sheetFormatPr defaultColWidth="11.42578125" defaultRowHeight="15.75" customHeight="1"/>
  <cols>
    <col min="1" max="1" width="9.140625" style="191" customWidth="1"/>
    <col min="2" max="2" width="42.5703125" style="191" customWidth="1"/>
    <col min="3" max="3" width="10.85546875" style="191" customWidth="1"/>
    <col min="4" max="4" width="10.7109375" style="191" customWidth="1"/>
    <col min="5" max="5" width="9.7109375" style="191" customWidth="1"/>
    <col min="6" max="6" width="10.85546875" style="191" customWidth="1"/>
    <col min="7" max="8" width="9.7109375" style="191" customWidth="1"/>
    <col min="9" max="9" width="11" style="191" customWidth="1"/>
    <col min="10" max="10" width="11.140625" style="191" customWidth="1"/>
    <col min="11" max="11" width="13.7109375" style="191" customWidth="1"/>
    <col min="12" max="66" width="12.7109375" style="191" customWidth="1"/>
    <col min="67" max="67" width="11.140625" style="191" customWidth="1"/>
    <col min="68" max="68" width="13.140625" style="191" customWidth="1"/>
    <col min="69" max="69" width="11.85546875" style="191" customWidth="1"/>
    <col min="70" max="70" width="11.7109375" style="191" customWidth="1"/>
    <col min="71" max="71" width="11.5703125" style="191" customWidth="1"/>
    <col min="72" max="72" width="8.85546875" style="191" bestFit="1" customWidth="1"/>
    <col min="73" max="75" width="9.7109375" style="191" customWidth="1"/>
    <col min="76" max="76" width="10.42578125" style="191" customWidth="1"/>
    <col min="77" max="77" width="14.7109375" style="191" customWidth="1"/>
    <col min="78" max="78" width="12.140625" style="290" customWidth="1"/>
    <col min="79" max="16384" width="11.42578125" style="191"/>
  </cols>
  <sheetData>
    <row r="1" spans="1:78" ht="15.75" customHeight="1">
      <c r="F1" s="3" t="s">
        <v>138</v>
      </c>
      <c r="G1" s="104" t="s">
        <v>265</v>
      </c>
      <c r="H1" s="193"/>
      <c r="N1" s="1" t="s">
        <v>153</v>
      </c>
    </row>
    <row r="2" spans="1:78" ht="15.75" customHeight="1">
      <c r="A2" s="178" t="s">
        <v>0</v>
      </c>
      <c r="N2" s="2" t="s">
        <v>199</v>
      </c>
    </row>
    <row r="3" spans="1:78" ht="15.75" customHeight="1" thickBot="1">
      <c r="C3" s="6" t="s">
        <v>80</v>
      </c>
      <c r="BN3" s="195"/>
      <c r="BT3" s="195"/>
    </row>
    <row r="4" spans="1:78" ht="15.75" customHeight="1" thickTop="1" thickBot="1">
      <c r="L4" s="7" t="s">
        <v>81</v>
      </c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1"/>
      <c r="BY4" s="290"/>
      <c r="BZ4" s="191"/>
    </row>
    <row r="5" spans="1:78" ht="63" customHeight="1" thickTop="1">
      <c r="A5" s="11" t="s">
        <v>79</v>
      </c>
      <c r="B5" s="302"/>
      <c r="C5" s="846" t="s">
        <v>200</v>
      </c>
      <c r="D5" s="846" t="s">
        <v>215</v>
      </c>
      <c r="E5" s="846" t="s">
        <v>82</v>
      </c>
      <c r="F5" s="846" t="s">
        <v>171</v>
      </c>
      <c r="G5" s="846" t="s">
        <v>169</v>
      </c>
      <c r="H5" s="846" t="s">
        <v>83</v>
      </c>
      <c r="I5" s="846" t="s">
        <v>84</v>
      </c>
      <c r="J5" s="846" t="s">
        <v>85</v>
      </c>
      <c r="K5" s="849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191"/>
    </row>
    <row r="6" spans="1:78" ht="15.75" customHeight="1">
      <c r="A6" s="207"/>
      <c r="B6" s="303"/>
      <c r="C6" s="847"/>
      <c r="D6" s="847"/>
      <c r="E6" s="847"/>
      <c r="F6" s="847"/>
      <c r="G6" s="847"/>
      <c r="H6" s="847"/>
      <c r="I6" s="847"/>
      <c r="J6" s="847"/>
      <c r="K6" s="850"/>
      <c r="L6" s="304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6"/>
      <c r="BN6" s="307"/>
      <c r="BO6" s="308"/>
      <c r="BZ6" s="191"/>
    </row>
    <row r="7" spans="1:78" ht="15.75" customHeight="1" thickBot="1">
      <c r="A7" s="214"/>
      <c r="B7" s="309"/>
      <c r="C7" s="848"/>
      <c r="D7" s="309"/>
      <c r="E7" s="848"/>
      <c r="F7" s="309"/>
      <c r="G7" s="848"/>
      <c r="H7" s="848"/>
      <c r="I7" s="848"/>
      <c r="J7" s="848"/>
      <c r="K7" s="851"/>
      <c r="L7" s="310" t="s">
        <v>11</v>
      </c>
      <c r="M7" s="311" t="s">
        <v>12</v>
      </c>
      <c r="N7" s="311" t="s">
        <v>13</v>
      </c>
      <c r="O7" s="311" t="s">
        <v>14</v>
      </c>
      <c r="P7" s="311" t="s">
        <v>15</v>
      </c>
      <c r="Q7" s="311" t="s">
        <v>16</v>
      </c>
      <c r="R7" s="311" t="s">
        <v>17</v>
      </c>
      <c r="S7" s="311" t="s">
        <v>18</v>
      </c>
      <c r="T7" s="311" t="s">
        <v>19</v>
      </c>
      <c r="U7" s="311" t="s">
        <v>20</v>
      </c>
      <c r="V7" s="311" t="s">
        <v>21</v>
      </c>
      <c r="W7" s="311" t="s">
        <v>22</v>
      </c>
      <c r="X7" s="311" t="s">
        <v>23</v>
      </c>
      <c r="Y7" s="311" t="s">
        <v>24</v>
      </c>
      <c r="Z7" s="311" t="s">
        <v>25</v>
      </c>
      <c r="AA7" s="311" t="s">
        <v>26</v>
      </c>
      <c r="AB7" s="311" t="s">
        <v>27</v>
      </c>
      <c r="AC7" s="311" t="s">
        <v>28</v>
      </c>
      <c r="AD7" s="311" t="s">
        <v>29</v>
      </c>
      <c r="AE7" s="311" t="s">
        <v>30</v>
      </c>
      <c r="AF7" s="311" t="s">
        <v>31</v>
      </c>
      <c r="AG7" s="311" t="s">
        <v>32</v>
      </c>
      <c r="AH7" s="311" t="s">
        <v>33</v>
      </c>
      <c r="AI7" s="311" t="s">
        <v>34</v>
      </c>
      <c r="AJ7" s="311" t="s">
        <v>35</v>
      </c>
      <c r="AK7" s="311" t="s">
        <v>36</v>
      </c>
      <c r="AL7" s="311" t="s">
        <v>38</v>
      </c>
      <c r="AM7" s="311" t="s">
        <v>40</v>
      </c>
      <c r="AN7" s="311" t="s">
        <v>41</v>
      </c>
      <c r="AO7" s="311" t="s">
        <v>42</v>
      </c>
      <c r="AP7" s="311" t="s">
        <v>44</v>
      </c>
      <c r="AQ7" s="311" t="s">
        <v>45</v>
      </c>
      <c r="AR7" s="311" t="s">
        <v>46</v>
      </c>
      <c r="AS7" s="311" t="s">
        <v>48</v>
      </c>
      <c r="AT7" s="311" t="s">
        <v>49</v>
      </c>
      <c r="AU7" s="311" t="s">
        <v>50</v>
      </c>
      <c r="AV7" s="311" t="s">
        <v>51</v>
      </c>
      <c r="AW7" s="311" t="s">
        <v>52</v>
      </c>
      <c r="AX7" s="311" t="s">
        <v>53</v>
      </c>
      <c r="AY7" s="311" t="s">
        <v>54</v>
      </c>
      <c r="AZ7" s="311" t="s">
        <v>55</v>
      </c>
      <c r="BA7" s="311" t="s">
        <v>56</v>
      </c>
      <c r="BB7" s="311" t="s">
        <v>57</v>
      </c>
      <c r="BC7" s="311" t="s">
        <v>58</v>
      </c>
      <c r="BD7" s="311" t="s">
        <v>60</v>
      </c>
      <c r="BE7" s="311" t="s">
        <v>61</v>
      </c>
      <c r="BF7" s="311" t="s">
        <v>62</v>
      </c>
      <c r="BG7" s="311" t="s">
        <v>63</v>
      </c>
      <c r="BH7" s="311" t="s">
        <v>64</v>
      </c>
      <c r="BI7" s="311" t="s">
        <v>65</v>
      </c>
      <c r="BJ7" s="311" t="s">
        <v>66</v>
      </c>
      <c r="BK7" s="311" t="s">
        <v>70</v>
      </c>
      <c r="BL7" s="311" t="s">
        <v>71</v>
      </c>
      <c r="BM7" s="312"/>
      <c r="BN7" s="307"/>
      <c r="BO7" s="312"/>
      <c r="BZ7" s="191"/>
    </row>
    <row r="8" spans="1:78" ht="15.75" customHeight="1" thickTop="1">
      <c r="A8" s="207" t="s">
        <v>11</v>
      </c>
      <c r="B8" s="313" t="s">
        <v>201</v>
      </c>
      <c r="C8" s="314">
        <f>D8+E8+F8+G8+H8+I8+J8+K8</f>
        <v>16693.013000000003</v>
      </c>
      <c r="D8" s="313">
        <v>2412.4259999999999</v>
      </c>
      <c r="E8" s="313">
        <v>0</v>
      </c>
      <c r="F8" s="313">
        <v>0</v>
      </c>
      <c r="G8" s="313">
        <v>0</v>
      </c>
      <c r="H8" s="313">
        <v>0</v>
      </c>
      <c r="I8" s="313">
        <v>0</v>
      </c>
      <c r="J8" s="313">
        <v>253.096</v>
      </c>
      <c r="K8" s="313">
        <f>BM8+BN8+BO8</f>
        <v>14027.491000000002</v>
      </c>
      <c r="L8" s="315">
        <v>9266.5400000000009</v>
      </c>
      <c r="M8" s="314">
        <v>0</v>
      </c>
      <c r="N8" s="314">
        <v>0</v>
      </c>
      <c r="O8" s="314">
        <v>437.19600000000003</v>
      </c>
      <c r="P8" s="314">
        <v>0</v>
      </c>
      <c r="Q8" s="314">
        <v>0</v>
      </c>
      <c r="R8" s="314">
        <v>0</v>
      </c>
      <c r="S8" s="314">
        <v>47.338000000000001</v>
      </c>
      <c r="T8" s="314">
        <v>0</v>
      </c>
      <c r="U8" s="314">
        <v>0</v>
      </c>
      <c r="V8" s="314">
        <v>0</v>
      </c>
      <c r="W8" s="314">
        <v>0</v>
      </c>
      <c r="X8" s="314">
        <v>0</v>
      </c>
      <c r="Y8" s="314">
        <v>0</v>
      </c>
      <c r="Z8" s="314">
        <v>0</v>
      </c>
      <c r="AA8" s="314">
        <v>0.312</v>
      </c>
      <c r="AB8" s="314">
        <v>0</v>
      </c>
      <c r="AC8" s="314">
        <v>0</v>
      </c>
      <c r="AD8" s="314">
        <v>0</v>
      </c>
      <c r="AE8" s="314">
        <v>0</v>
      </c>
      <c r="AF8" s="314">
        <v>0</v>
      </c>
      <c r="AG8" s="314">
        <v>0</v>
      </c>
      <c r="AH8" s="314">
        <v>0</v>
      </c>
      <c r="AI8" s="314">
        <v>0</v>
      </c>
      <c r="AJ8" s="314">
        <v>0</v>
      </c>
      <c r="AK8" s="314">
        <v>0</v>
      </c>
      <c r="AL8" s="314">
        <v>0</v>
      </c>
      <c r="AM8" s="314">
        <v>0</v>
      </c>
      <c r="AN8" s="314">
        <v>0</v>
      </c>
      <c r="AO8" s="314">
        <v>0</v>
      </c>
      <c r="AP8" s="314">
        <v>0</v>
      </c>
      <c r="AQ8" s="314">
        <v>0</v>
      </c>
      <c r="AR8" s="314">
        <v>0</v>
      </c>
      <c r="AS8" s="314">
        <v>0</v>
      </c>
      <c r="AT8" s="314">
        <v>0</v>
      </c>
      <c r="AU8" s="314">
        <v>0</v>
      </c>
      <c r="AV8" s="314">
        <v>0</v>
      </c>
      <c r="AW8" s="314">
        <v>0</v>
      </c>
      <c r="AX8" s="314">
        <v>0</v>
      </c>
      <c r="AY8" s="314">
        <v>0</v>
      </c>
      <c r="AZ8" s="314">
        <v>0</v>
      </c>
      <c r="BA8" s="314">
        <v>0</v>
      </c>
      <c r="BB8" s="314">
        <v>0</v>
      </c>
      <c r="BC8" s="314">
        <v>0.52200000000000002</v>
      </c>
      <c r="BD8" s="314">
        <v>0</v>
      </c>
      <c r="BE8" s="314">
        <v>0</v>
      </c>
      <c r="BF8" s="314">
        <v>0</v>
      </c>
      <c r="BG8" s="314">
        <v>0</v>
      </c>
      <c r="BH8" s="314">
        <v>0</v>
      </c>
      <c r="BI8" s="314">
        <v>0</v>
      </c>
      <c r="BJ8" s="314">
        <v>0</v>
      </c>
      <c r="BK8" s="314">
        <v>0</v>
      </c>
      <c r="BL8" s="314">
        <v>0</v>
      </c>
      <c r="BM8" s="316">
        <f>SUM(L8:BL8)</f>
        <v>9751.9080000000013</v>
      </c>
      <c r="BN8" s="317"/>
      <c r="BO8" s="316">
        <v>4275.5829999999996</v>
      </c>
      <c r="BZ8" s="191"/>
    </row>
    <row r="9" spans="1:78" ht="15.75" customHeight="1">
      <c r="A9" s="207" t="s">
        <v>12</v>
      </c>
      <c r="B9" s="313" t="s">
        <v>188</v>
      </c>
      <c r="C9" s="314">
        <f t="shared" ref="C9:C60" si="0">D9+E9+F9+G9+H9+I9+J9+K9</f>
        <v>8642.6949999999997</v>
      </c>
      <c r="D9" s="313">
        <v>2476.9960000000001</v>
      </c>
      <c r="E9" s="313">
        <v>0</v>
      </c>
      <c r="F9" s="313">
        <v>0</v>
      </c>
      <c r="G9" s="313">
        <v>0</v>
      </c>
      <c r="H9" s="313">
        <v>0</v>
      </c>
      <c r="I9" s="313">
        <v>0</v>
      </c>
      <c r="J9" s="313">
        <v>2.9319999999999999</v>
      </c>
      <c r="K9" s="313">
        <f t="shared" ref="K9:K60" si="1">BM9+BN9+BO9</f>
        <v>6162.7669999999998</v>
      </c>
      <c r="L9" s="315">
        <v>0</v>
      </c>
      <c r="M9" s="314">
        <v>6042.2160000000003</v>
      </c>
      <c r="N9" s="314">
        <v>0</v>
      </c>
      <c r="O9" s="314">
        <v>45.747999999999998</v>
      </c>
      <c r="P9" s="314">
        <v>0</v>
      </c>
      <c r="Q9" s="314">
        <v>0</v>
      </c>
      <c r="R9" s="314">
        <v>0</v>
      </c>
      <c r="S9" s="314">
        <v>61.374000000000002</v>
      </c>
      <c r="T9" s="314">
        <v>0</v>
      </c>
      <c r="U9" s="314">
        <v>0</v>
      </c>
      <c r="V9" s="314">
        <v>0</v>
      </c>
      <c r="W9" s="314">
        <v>0</v>
      </c>
      <c r="X9" s="314">
        <v>0</v>
      </c>
      <c r="Y9" s="314">
        <v>0</v>
      </c>
      <c r="Z9" s="314">
        <v>0</v>
      </c>
      <c r="AA9" s="314">
        <v>0</v>
      </c>
      <c r="AB9" s="314">
        <v>0</v>
      </c>
      <c r="AC9" s="314">
        <v>0</v>
      </c>
      <c r="AD9" s="314">
        <v>0</v>
      </c>
      <c r="AE9" s="314">
        <v>0</v>
      </c>
      <c r="AF9" s="314">
        <v>0</v>
      </c>
      <c r="AG9" s="314">
        <v>0</v>
      </c>
      <c r="AH9" s="314">
        <v>0</v>
      </c>
      <c r="AI9" s="314">
        <v>0</v>
      </c>
      <c r="AJ9" s="314">
        <v>0</v>
      </c>
      <c r="AK9" s="314">
        <v>0</v>
      </c>
      <c r="AL9" s="314">
        <v>0</v>
      </c>
      <c r="AM9" s="314">
        <v>0</v>
      </c>
      <c r="AN9" s="314">
        <v>0</v>
      </c>
      <c r="AO9" s="314">
        <v>0</v>
      </c>
      <c r="AP9" s="314">
        <v>0</v>
      </c>
      <c r="AQ9" s="314">
        <v>0</v>
      </c>
      <c r="AR9" s="314">
        <v>0</v>
      </c>
      <c r="AS9" s="314">
        <v>0</v>
      </c>
      <c r="AT9" s="314">
        <v>0</v>
      </c>
      <c r="AU9" s="314">
        <v>0</v>
      </c>
      <c r="AV9" s="314">
        <v>0</v>
      </c>
      <c r="AW9" s="314">
        <v>0</v>
      </c>
      <c r="AX9" s="314">
        <v>0</v>
      </c>
      <c r="AY9" s="314">
        <v>0</v>
      </c>
      <c r="AZ9" s="314">
        <v>0</v>
      </c>
      <c r="BA9" s="314">
        <v>0</v>
      </c>
      <c r="BB9" s="314">
        <v>0</v>
      </c>
      <c r="BC9" s="314">
        <v>0</v>
      </c>
      <c r="BD9" s="314">
        <v>0</v>
      </c>
      <c r="BE9" s="314">
        <v>0</v>
      </c>
      <c r="BF9" s="314">
        <v>0</v>
      </c>
      <c r="BG9" s="314">
        <v>0</v>
      </c>
      <c r="BH9" s="314">
        <v>0</v>
      </c>
      <c r="BI9" s="314">
        <v>0</v>
      </c>
      <c r="BJ9" s="314">
        <v>0</v>
      </c>
      <c r="BK9" s="314">
        <v>0</v>
      </c>
      <c r="BL9" s="314">
        <v>0</v>
      </c>
      <c r="BM9" s="316">
        <f t="shared" ref="BM9:BM60" si="2">SUM(L9:BL9)</f>
        <v>6149.3379999999997</v>
      </c>
      <c r="BN9" s="318"/>
      <c r="BO9" s="316">
        <v>13.429</v>
      </c>
      <c r="BZ9" s="191"/>
    </row>
    <row r="10" spans="1:78" ht="15.75" customHeight="1">
      <c r="A10" s="207" t="s">
        <v>13</v>
      </c>
      <c r="B10" s="313" t="s">
        <v>193</v>
      </c>
      <c r="C10" s="314">
        <f t="shared" si="0"/>
        <v>1472.134</v>
      </c>
      <c r="D10" s="313">
        <v>478.48599999999999</v>
      </c>
      <c r="E10" s="313">
        <v>0</v>
      </c>
      <c r="F10" s="313">
        <v>12.106999999999999</v>
      </c>
      <c r="G10" s="313">
        <v>0</v>
      </c>
      <c r="H10" s="313">
        <v>0</v>
      </c>
      <c r="I10" s="313">
        <v>0</v>
      </c>
      <c r="J10" s="313">
        <v>5.3460000000000001</v>
      </c>
      <c r="K10" s="313">
        <f t="shared" si="1"/>
        <v>976.19500000000016</v>
      </c>
      <c r="L10" s="315">
        <v>0</v>
      </c>
      <c r="M10" s="314">
        <v>0</v>
      </c>
      <c r="N10" s="314">
        <v>761.36800000000005</v>
      </c>
      <c r="O10" s="314">
        <v>0</v>
      </c>
      <c r="P10" s="314">
        <v>0</v>
      </c>
      <c r="Q10" s="314">
        <v>0</v>
      </c>
      <c r="R10" s="314">
        <v>0</v>
      </c>
      <c r="S10" s="314">
        <v>0</v>
      </c>
      <c r="T10" s="314">
        <v>0</v>
      </c>
      <c r="U10" s="314">
        <v>0</v>
      </c>
      <c r="V10" s="314">
        <v>0</v>
      </c>
      <c r="W10" s="314">
        <v>0</v>
      </c>
      <c r="X10" s="314">
        <v>0</v>
      </c>
      <c r="Y10" s="314">
        <v>0</v>
      </c>
      <c r="Z10" s="314">
        <v>0</v>
      </c>
      <c r="AA10" s="314">
        <v>0</v>
      </c>
      <c r="AB10" s="314">
        <v>0</v>
      </c>
      <c r="AC10" s="314">
        <v>0</v>
      </c>
      <c r="AD10" s="314">
        <v>0</v>
      </c>
      <c r="AE10" s="314">
        <v>7.556</v>
      </c>
      <c r="AF10" s="314">
        <v>0</v>
      </c>
      <c r="AG10" s="314">
        <v>0</v>
      </c>
      <c r="AH10" s="314">
        <v>16.311</v>
      </c>
      <c r="AI10" s="314">
        <v>0</v>
      </c>
      <c r="AJ10" s="314">
        <v>0</v>
      </c>
      <c r="AK10" s="314">
        <v>0</v>
      </c>
      <c r="AL10" s="314">
        <v>0</v>
      </c>
      <c r="AM10" s="314">
        <v>0</v>
      </c>
      <c r="AN10" s="314">
        <v>0</v>
      </c>
      <c r="AO10" s="314">
        <v>0</v>
      </c>
      <c r="AP10" s="314">
        <v>0</v>
      </c>
      <c r="AQ10" s="314">
        <v>0</v>
      </c>
      <c r="AR10" s="314">
        <v>0</v>
      </c>
      <c r="AS10" s="314">
        <v>0</v>
      </c>
      <c r="AT10" s="314">
        <v>0</v>
      </c>
      <c r="AU10" s="314">
        <v>0</v>
      </c>
      <c r="AV10" s="314">
        <v>0</v>
      </c>
      <c r="AW10" s="314">
        <v>0</v>
      </c>
      <c r="AX10" s="314">
        <v>0</v>
      </c>
      <c r="AY10" s="314">
        <v>0</v>
      </c>
      <c r="AZ10" s="314">
        <v>0</v>
      </c>
      <c r="BA10" s="314">
        <v>0</v>
      </c>
      <c r="BB10" s="314">
        <v>0</v>
      </c>
      <c r="BC10" s="314">
        <v>5.3570000000000002</v>
      </c>
      <c r="BD10" s="314">
        <v>0</v>
      </c>
      <c r="BE10" s="314">
        <v>0</v>
      </c>
      <c r="BF10" s="314">
        <v>0</v>
      </c>
      <c r="BG10" s="314">
        <v>7.2430000000000003</v>
      </c>
      <c r="BH10" s="314">
        <v>0</v>
      </c>
      <c r="BI10" s="314">
        <v>0</v>
      </c>
      <c r="BJ10" s="314">
        <v>0</v>
      </c>
      <c r="BK10" s="314">
        <v>0</v>
      </c>
      <c r="BL10" s="314">
        <v>0</v>
      </c>
      <c r="BM10" s="316">
        <f t="shared" si="2"/>
        <v>797.83500000000015</v>
      </c>
      <c r="BN10" s="318"/>
      <c r="BO10" s="316">
        <v>178.36</v>
      </c>
      <c r="BZ10" s="191"/>
    </row>
    <row r="11" spans="1:78" ht="15.75" customHeight="1">
      <c r="A11" s="207" t="s">
        <v>14</v>
      </c>
      <c r="B11" s="313" t="s">
        <v>132</v>
      </c>
      <c r="C11" s="314">
        <f t="shared" si="0"/>
        <v>39162.199999999997</v>
      </c>
      <c r="D11" s="313">
        <v>5218.6760000000004</v>
      </c>
      <c r="E11" s="313">
        <v>0</v>
      </c>
      <c r="F11" s="313">
        <v>2617.8609999999999</v>
      </c>
      <c r="G11" s="313">
        <v>0</v>
      </c>
      <c r="H11" s="313">
        <v>0</v>
      </c>
      <c r="I11" s="313">
        <v>0</v>
      </c>
      <c r="J11" s="313">
        <v>2652.1439999999998</v>
      </c>
      <c r="K11" s="313">
        <f t="shared" si="1"/>
        <v>28673.519</v>
      </c>
      <c r="L11" s="315">
        <v>415.80700000000002</v>
      </c>
      <c r="M11" s="314">
        <v>12.625999999999999</v>
      </c>
      <c r="N11" s="314">
        <v>0</v>
      </c>
      <c r="O11" s="314">
        <v>12200.606</v>
      </c>
      <c r="P11" s="314">
        <v>13.6</v>
      </c>
      <c r="Q11" s="314">
        <v>0</v>
      </c>
      <c r="R11" s="314">
        <v>0</v>
      </c>
      <c r="S11" s="314">
        <v>60.585000000000001</v>
      </c>
      <c r="T11" s="314">
        <v>0</v>
      </c>
      <c r="U11" s="314">
        <v>0</v>
      </c>
      <c r="V11" s="314">
        <v>0</v>
      </c>
      <c r="W11" s="314">
        <v>0</v>
      </c>
      <c r="X11" s="314">
        <v>0</v>
      </c>
      <c r="Y11" s="314">
        <v>0</v>
      </c>
      <c r="Z11" s="314">
        <v>0</v>
      </c>
      <c r="AA11" s="314">
        <v>9.4E-2</v>
      </c>
      <c r="AB11" s="314">
        <v>0</v>
      </c>
      <c r="AC11" s="314">
        <v>0</v>
      </c>
      <c r="AD11" s="314">
        <v>0</v>
      </c>
      <c r="AE11" s="314">
        <v>1.272</v>
      </c>
      <c r="AF11" s="314">
        <v>0</v>
      </c>
      <c r="AG11" s="314">
        <v>0</v>
      </c>
      <c r="AH11" s="314">
        <v>25.12</v>
      </c>
      <c r="AI11" s="314">
        <v>6.7409999999999997</v>
      </c>
      <c r="AJ11" s="314">
        <v>0</v>
      </c>
      <c r="AK11" s="314">
        <v>0</v>
      </c>
      <c r="AL11" s="314">
        <v>0</v>
      </c>
      <c r="AM11" s="314">
        <v>0</v>
      </c>
      <c r="AN11" s="314">
        <v>0</v>
      </c>
      <c r="AO11" s="314">
        <v>0</v>
      </c>
      <c r="AP11" s="314">
        <v>0</v>
      </c>
      <c r="AQ11" s="314">
        <v>0</v>
      </c>
      <c r="AR11" s="314">
        <v>0</v>
      </c>
      <c r="AS11" s="314">
        <v>0</v>
      </c>
      <c r="AT11" s="314">
        <v>0</v>
      </c>
      <c r="AU11" s="314">
        <v>0</v>
      </c>
      <c r="AV11" s="314">
        <v>0</v>
      </c>
      <c r="AW11" s="314">
        <v>0</v>
      </c>
      <c r="AX11" s="314">
        <v>0</v>
      </c>
      <c r="AY11" s="314">
        <v>0</v>
      </c>
      <c r="AZ11" s="314">
        <v>0</v>
      </c>
      <c r="BA11" s="314">
        <v>0</v>
      </c>
      <c r="BB11" s="314">
        <v>0</v>
      </c>
      <c r="BC11" s="314">
        <v>0</v>
      </c>
      <c r="BD11" s="314">
        <v>0</v>
      </c>
      <c r="BE11" s="314">
        <v>0</v>
      </c>
      <c r="BF11" s="314">
        <v>0</v>
      </c>
      <c r="BG11" s="314">
        <v>0</v>
      </c>
      <c r="BH11" s="314">
        <v>0</v>
      </c>
      <c r="BI11" s="314">
        <v>0</v>
      </c>
      <c r="BJ11" s="314">
        <v>0</v>
      </c>
      <c r="BK11" s="314">
        <v>0</v>
      </c>
      <c r="BL11" s="314">
        <v>0</v>
      </c>
      <c r="BM11" s="316">
        <f t="shared" si="2"/>
        <v>12736.451000000001</v>
      </c>
      <c r="BN11" s="318"/>
      <c r="BO11" s="316">
        <v>15937.067999999999</v>
      </c>
      <c r="BZ11" s="191"/>
    </row>
    <row r="12" spans="1:78" ht="15.75" customHeight="1">
      <c r="A12" s="207" t="s">
        <v>15</v>
      </c>
      <c r="B12" s="313" t="s">
        <v>202</v>
      </c>
      <c r="C12" s="314">
        <f t="shared" si="0"/>
        <v>11680.552</v>
      </c>
      <c r="D12" s="313">
        <v>1115.885</v>
      </c>
      <c r="E12" s="313">
        <v>0</v>
      </c>
      <c r="F12" s="313">
        <v>784.30499999999995</v>
      </c>
      <c r="G12" s="313">
        <v>0</v>
      </c>
      <c r="H12" s="313">
        <v>0</v>
      </c>
      <c r="I12" s="313">
        <v>0</v>
      </c>
      <c r="J12" s="313">
        <v>2421.7629999999999</v>
      </c>
      <c r="K12" s="313">
        <f t="shared" si="1"/>
        <v>7358.5990000000002</v>
      </c>
      <c r="L12" s="315">
        <v>1160.992</v>
      </c>
      <c r="M12" s="314">
        <v>0</v>
      </c>
      <c r="N12" s="314">
        <v>0</v>
      </c>
      <c r="O12" s="314">
        <v>293.72000000000003</v>
      </c>
      <c r="P12" s="314">
        <v>3276.6750000000002</v>
      </c>
      <c r="Q12" s="314">
        <v>0</v>
      </c>
      <c r="R12" s="314">
        <v>8.5129999999999999</v>
      </c>
      <c r="S12" s="314">
        <v>9.8170000000000002</v>
      </c>
      <c r="T12" s="314">
        <v>0</v>
      </c>
      <c r="U12" s="314">
        <v>0</v>
      </c>
      <c r="V12" s="314">
        <v>0</v>
      </c>
      <c r="W12" s="314">
        <v>0</v>
      </c>
      <c r="X12" s="314">
        <v>0</v>
      </c>
      <c r="Y12" s="314">
        <v>0</v>
      </c>
      <c r="Z12" s="314">
        <v>0</v>
      </c>
      <c r="AA12" s="314">
        <v>0.85699999999999998</v>
      </c>
      <c r="AB12" s="314">
        <v>0</v>
      </c>
      <c r="AC12" s="314">
        <v>0</v>
      </c>
      <c r="AD12" s="314">
        <v>0</v>
      </c>
      <c r="AE12" s="314">
        <v>0</v>
      </c>
      <c r="AF12" s="314">
        <v>0</v>
      </c>
      <c r="AG12" s="314">
        <v>0</v>
      </c>
      <c r="AH12" s="314">
        <v>0</v>
      </c>
      <c r="AI12" s="314">
        <v>0</v>
      </c>
      <c r="AJ12" s="314">
        <v>0</v>
      </c>
      <c r="AK12" s="314">
        <v>0</v>
      </c>
      <c r="AL12" s="314">
        <v>0</v>
      </c>
      <c r="AM12" s="314">
        <v>0</v>
      </c>
      <c r="AN12" s="314">
        <v>0</v>
      </c>
      <c r="AO12" s="314">
        <v>0</v>
      </c>
      <c r="AP12" s="314">
        <v>0</v>
      </c>
      <c r="AQ12" s="314">
        <v>0</v>
      </c>
      <c r="AR12" s="314">
        <v>0</v>
      </c>
      <c r="AS12" s="314">
        <v>0</v>
      </c>
      <c r="AT12" s="314">
        <v>0</v>
      </c>
      <c r="AU12" s="314">
        <v>0</v>
      </c>
      <c r="AV12" s="314">
        <v>0</v>
      </c>
      <c r="AW12" s="314">
        <v>0</v>
      </c>
      <c r="AX12" s="314">
        <v>0</v>
      </c>
      <c r="AY12" s="314">
        <v>0</v>
      </c>
      <c r="AZ12" s="314">
        <v>0</v>
      </c>
      <c r="BA12" s="314">
        <v>0</v>
      </c>
      <c r="BB12" s="314">
        <v>0</v>
      </c>
      <c r="BC12" s="314">
        <v>0</v>
      </c>
      <c r="BD12" s="314">
        <v>0</v>
      </c>
      <c r="BE12" s="314">
        <v>0</v>
      </c>
      <c r="BF12" s="314">
        <v>0</v>
      </c>
      <c r="BG12" s="314">
        <v>0</v>
      </c>
      <c r="BH12" s="314">
        <v>0</v>
      </c>
      <c r="BI12" s="314">
        <v>0</v>
      </c>
      <c r="BJ12" s="314">
        <v>0</v>
      </c>
      <c r="BK12" s="314">
        <v>0</v>
      </c>
      <c r="BL12" s="314">
        <v>0</v>
      </c>
      <c r="BM12" s="316">
        <f t="shared" si="2"/>
        <v>4750.5740000000005</v>
      </c>
      <c r="BN12" s="318"/>
      <c r="BO12" s="316">
        <v>2608.0250000000001</v>
      </c>
      <c r="BZ12" s="191"/>
    </row>
    <row r="13" spans="1:78" ht="15.75" customHeight="1">
      <c r="A13" s="207" t="s">
        <v>16</v>
      </c>
      <c r="B13" s="313" t="s">
        <v>203</v>
      </c>
      <c r="C13" s="314">
        <f t="shared" si="0"/>
        <v>1700.9929999999999</v>
      </c>
      <c r="D13" s="313">
        <v>518.14099999999996</v>
      </c>
      <c r="E13" s="313">
        <v>0</v>
      </c>
      <c r="F13" s="313">
        <v>178.661</v>
      </c>
      <c r="G13" s="313">
        <v>0</v>
      </c>
      <c r="H13" s="313">
        <v>33.534999999999997</v>
      </c>
      <c r="I13" s="313">
        <v>0</v>
      </c>
      <c r="J13" s="313">
        <v>139.33000000000001</v>
      </c>
      <c r="K13" s="313">
        <f t="shared" si="1"/>
        <v>831.32600000000002</v>
      </c>
      <c r="L13" s="315">
        <v>0</v>
      </c>
      <c r="M13" s="314">
        <v>0</v>
      </c>
      <c r="N13" s="314">
        <v>0</v>
      </c>
      <c r="O13" s="314">
        <v>0</v>
      </c>
      <c r="P13" s="314">
        <v>0</v>
      </c>
      <c r="Q13" s="314">
        <v>538.67399999999998</v>
      </c>
      <c r="R13" s="314">
        <v>0</v>
      </c>
      <c r="S13" s="314">
        <v>0</v>
      </c>
      <c r="T13" s="314">
        <v>0</v>
      </c>
      <c r="U13" s="314">
        <v>0</v>
      </c>
      <c r="V13" s="314">
        <v>0</v>
      </c>
      <c r="W13" s="314">
        <v>0</v>
      </c>
      <c r="X13" s="314">
        <v>0</v>
      </c>
      <c r="Y13" s="314">
        <v>0</v>
      </c>
      <c r="Z13" s="314">
        <v>0</v>
      </c>
      <c r="AA13" s="314">
        <v>0</v>
      </c>
      <c r="AB13" s="314">
        <v>0</v>
      </c>
      <c r="AC13" s="314">
        <v>0</v>
      </c>
      <c r="AD13" s="314">
        <v>0</v>
      </c>
      <c r="AE13" s="314">
        <v>0</v>
      </c>
      <c r="AF13" s="314">
        <v>0</v>
      </c>
      <c r="AG13" s="314">
        <v>0</v>
      </c>
      <c r="AH13" s="314">
        <v>0</v>
      </c>
      <c r="AI13" s="314">
        <v>0</v>
      </c>
      <c r="AJ13" s="314">
        <v>0</v>
      </c>
      <c r="AK13" s="314">
        <v>0</v>
      </c>
      <c r="AL13" s="314">
        <v>0</v>
      </c>
      <c r="AM13" s="314">
        <v>0</v>
      </c>
      <c r="AN13" s="314">
        <v>0</v>
      </c>
      <c r="AO13" s="314">
        <v>0</v>
      </c>
      <c r="AP13" s="314">
        <v>0</v>
      </c>
      <c r="AQ13" s="314">
        <v>0</v>
      </c>
      <c r="AR13" s="314">
        <v>0</v>
      </c>
      <c r="AS13" s="314">
        <v>0</v>
      </c>
      <c r="AT13" s="314">
        <v>0</v>
      </c>
      <c r="AU13" s="314">
        <v>0</v>
      </c>
      <c r="AV13" s="314">
        <v>0</v>
      </c>
      <c r="AW13" s="314">
        <v>0</v>
      </c>
      <c r="AX13" s="314">
        <v>0</v>
      </c>
      <c r="AY13" s="314">
        <v>0</v>
      </c>
      <c r="AZ13" s="314">
        <v>0</v>
      </c>
      <c r="BA13" s="314">
        <v>0</v>
      </c>
      <c r="BB13" s="314">
        <v>0</v>
      </c>
      <c r="BC13" s="314">
        <v>0</v>
      </c>
      <c r="BD13" s="314">
        <v>0</v>
      </c>
      <c r="BE13" s="314">
        <v>0</v>
      </c>
      <c r="BF13" s="314">
        <v>0</v>
      </c>
      <c r="BG13" s="314">
        <v>0</v>
      </c>
      <c r="BH13" s="314">
        <v>0</v>
      </c>
      <c r="BI13" s="314">
        <v>0</v>
      </c>
      <c r="BJ13" s="314">
        <v>0</v>
      </c>
      <c r="BK13" s="314">
        <v>0</v>
      </c>
      <c r="BL13" s="314">
        <v>0</v>
      </c>
      <c r="BM13" s="316">
        <f t="shared" si="2"/>
        <v>538.67399999999998</v>
      </c>
      <c r="BN13" s="318"/>
      <c r="BO13" s="316">
        <v>292.65199999999999</v>
      </c>
      <c r="BZ13" s="191"/>
    </row>
    <row r="14" spans="1:78" ht="15.75" customHeight="1">
      <c r="A14" s="207" t="s">
        <v>17</v>
      </c>
      <c r="B14" s="313" t="s">
        <v>165</v>
      </c>
      <c r="C14" s="314">
        <f t="shared" si="0"/>
        <v>5655.4930000000004</v>
      </c>
      <c r="D14" s="313">
        <v>1069.491</v>
      </c>
      <c r="E14" s="313">
        <v>0</v>
      </c>
      <c r="F14" s="313">
        <v>395.77199999999999</v>
      </c>
      <c r="G14" s="313">
        <v>0</v>
      </c>
      <c r="H14" s="313">
        <v>0</v>
      </c>
      <c r="I14" s="313">
        <v>0</v>
      </c>
      <c r="J14" s="313">
        <v>502.59399999999999</v>
      </c>
      <c r="K14" s="313">
        <f t="shared" si="1"/>
        <v>3687.6360000000004</v>
      </c>
      <c r="L14" s="315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1175.0840000000001</v>
      </c>
      <c r="S14" s="314">
        <v>113.871</v>
      </c>
      <c r="T14" s="314">
        <v>0</v>
      </c>
      <c r="U14" s="314">
        <v>0</v>
      </c>
      <c r="V14" s="314">
        <v>0</v>
      </c>
      <c r="W14" s="314">
        <v>0</v>
      </c>
      <c r="X14" s="314">
        <v>0</v>
      </c>
      <c r="Y14" s="314">
        <v>0</v>
      </c>
      <c r="Z14" s="314">
        <v>0.90100000000000002</v>
      </c>
      <c r="AA14" s="314">
        <v>2.29</v>
      </c>
      <c r="AB14" s="314">
        <v>0</v>
      </c>
      <c r="AC14" s="314">
        <v>0</v>
      </c>
      <c r="AD14" s="314">
        <v>0</v>
      </c>
      <c r="AE14" s="314">
        <v>0</v>
      </c>
      <c r="AF14" s="314">
        <v>0</v>
      </c>
      <c r="AG14" s="314">
        <v>0</v>
      </c>
      <c r="AH14" s="314">
        <v>0</v>
      </c>
      <c r="AI14" s="314">
        <v>138.21100000000001</v>
      </c>
      <c r="AJ14" s="314">
        <v>0</v>
      </c>
      <c r="AK14" s="314">
        <v>0</v>
      </c>
      <c r="AL14" s="314">
        <v>0</v>
      </c>
      <c r="AM14" s="314">
        <v>0</v>
      </c>
      <c r="AN14" s="314">
        <v>0</v>
      </c>
      <c r="AO14" s="314">
        <v>0</v>
      </c>
      <c r="AP14" s="314">
        <v>0</v>
      </c>
      <c r="AQ14" s="314">
        <v>0</v>
      </c>
      <c r="AR14" s="314">
        <v>0</v>
      </c>
      <c r="AS14" s="314">
        <v>0</v>
      </c>
      <c r="AT14" s="314">
        <v>0</v>
      </c>
      <c r="AU14" s="314">
        <v>0</v>
      </c>
      <c r="AV14" s="314">
        <v>0</v>
      </c>
      <c r="AW14" s="314">
        <v>0</v>
      </c>
      <c r="AX14" s="314">
        <v>0</v>
      </c>
      <c r="AY14" s="314">
        <v>0</v>
      </c>
      <c r="AZ14" s="314">
        <v>0</v>
      </c>
      <c r="BA14" s="314">
        <v>0</v>
      </c>
      <c r="BB14" s="314">
        <v>0</v>
      </c>
      <c r="BC14" s="314">
        <v>0</v>
      </c>
      <c r="BD14" s="314">
        <v>0</v>
      </c>
      <c r="BE14" s="314">
        <v>0</v>
      </c>
      <c r="BF14" s="314">
        <v>0</v>
      </c>
      <c r="BG14" s="314">
        <v>0</v>
      </c>
      <c r="BH14" s="314">
        <v>0</v>
      </c>
      <c r="BI14" s="314">
        <v>0</v>
      </c>
      <c r="BJ14" s="314">
        <v>0</v>
      </c>
      <c r="BK14" s="314">
        <v>0</v>
      </c>
      <c r="BL14" s="314">
        <v>0</v>
      </c>
      <c r="BM14" s="316">
        <f t="shared" si="2"/>
        <v>1430.3570000000002</v>
      </c>
      <c r="BN14" s="318"/>
      <c r="BO14" s="316">
        <v>2257.279</v>
      </c>
      <c r="BZ14" s="191"/>
    </row>
    <row r="15" spans="1:78" ht="15.75" customHeight="1">
      <c r="A15" s="207" t="s">
        <v>18</v>
      </c>
      <c r="B15" s="313" t="s">
        <v>231</v>
      </c>
      <c r="C15" s="314">
        <f t="shared" si="0"/>
        <v>2355.0420000000004</v>
      </c>
      <c r="D15" s="313">
        <v>403.10599999999999</v>
      </c>
      <c r="E15" s="313">
        <v>0</v>
      </c>
      <c r="F15" s="313">
        <v>113.25</v>
      </c>
      <c r="G15" s="313">
        <v>0</v>
      </c>
      <c r="H15" s="313">
        <v>0</v>
      </c>
      <c r="I15" s="313">
        <v>0</v>
      </c>
      <c r="J15" s="313">
        <v>101.768</v>
      </c>
      <c r="K15" s="313">
        <f t="shared" si="1"/>
        <v>1736.9180000000001</v>
      </c>
      <c r="L15" s="315">
        <v>0</v>
      </c>
      <c r="M15" s="314">
        <v>0</v>
      </c>
      <c r="N15" s="314">
        <v>0</v>
      </c>
      <c r="O15" s="314">
        <v>0</v>
      </c>
      <c r="P15" s="314">
        <v>0</v>
      </c>
      <c r="Q15" s="314">
        <v>0</v>
      </c>
      <c r="R15" s="314">
        <v>0</v>
      </c>
      <c r="S15" s="314">
        <v>453.60399999999998</v>
      </c>
      <c r="T15" s="314">
        <v>0</v>
      </c>
      <c r="U15" s="314">
        <v>0</v>
      </c>
      <c r="V15" s="314">
        <v>0</v>
      </c>
      <c r="W15" s="314">
        <v>0</v>
      </c>
      <c r="X15" s="314">
        <v>0</v>
      </c>
      <c r="Y15" s="314">
        <v>0</v>
      </c>
      <c r="Z15" s="314">
        <v>147.542</v>
      </c>
      <c r="AA15" s="314">
        <v>5.53</v>
      </c>
      <c r="AB15" s="314">
        <v>0</v>
      </c>
      <c r="AC15" s="314">
        <v>0</v>
      </c>
      <c r="AD15" s="314">
        <v>0</v>
      </c>
      <c r="AE15" s="314">
        <v>3.3140000000000001</v>
      </c>
      <c r="AF15" s="314">
        <v>0</v>
      </c>
      <c r="AG15" s="314">
        <v>0</v>
      </c>
      <c r="AH15" s="314">
        <v>0</v>
      </c>
      <c r="AI15" s="314">
        <v>0</v>
      </c>
      <c r="AJ15" s="314">
        <v>0</v>
      </c>
      <c r="AK15" s="314">
        <v>0</v>
      </c>
      <c r="AL15" s="314">
        <v>0</v>
      </c>
      <c r="AM15" s="314">
        <v>0</v>
      </c>
      <c r="AN15" s="314">
        <v>0</v>
      </c>
      <c r="AO15" s="314">
        <v>0</v>
      </c>
      <c r="AP15" s="314">
        <v>0</v>
      </c>
      <c r="AQ15" s="314">
        <v>0</v>
      </c>
      <c r="AR15" s="314">
        <v>0</v>
      </c>
      <c r="AS15" s="314">
        <v>0</v>
      </c>
      <c r="AT15" s="314">
        <v>0</v>
      </c>
      <c r="AU15" s="314">
        <v>0</v>
      </c>
      <c r="AV15" s="314">
        <v>0</v>
      </c>
      <c r="AW15" s="314">
        <v>0</v>
      </c>
      <c r="AX15" s="314">
        <v>0</v>
      </c>
      <c r="AY15" s="314">
        <v>0</v>
      </c>
      <c r="AZ15" s="314">
        <v>0</v>
      </c>
      <c r="BA15" s="314">
        <v>0</v>
      </c>
      <c r="BB15" s="314">
        <v>0</v>
      </c>
      <c r="BC15" s="314">
        <v>0</v>
      </c>
      <c r="BD15" s="314">
        <v>0</v>
      </c>
      <c r="BE15" s="314">
        <v>0</v>
      </c>
      <c r="BF15" s="314">
        <v>0</v>
      </c>
      <c r="BG15" s="314">
        <v>0</v>
      </c>
      <c r="BH15" s="314">
        <v>0</v>
      </c>
      <c r="BI15" s="314">
        <v>0</v>
      </c>
      <c r="BJ15" s="314">
        <v>0</v>
      </c>
      <c r="BK15" s="314">
        <v>0</v>
      </c>
      <c r="BL15" s="314">
        <v>0</v>
      </c>
      <c r="BM15" s="316">
        <f t="shared" si="2"/>
        <v>609.9899999999999</v>
      </c>
      <c r="BN15" s="318"/>
      <c r="BO15" s="316">
        <v>1126.9280000000001</v>
      </c>
      <c r="BZ15" s="191"/>
    </row>
    <row r="16" spans="1:78" ht="15.75" customHeight="1">
      <c r="A16" s="207" t="s">
        <v>19</v>
      </c>
      <c r="B16" s="313" t="s">
        <v>204</v>
      </c>
      <c r="C16" s="314">
        <f t="shared" si="0"/>
        <v>34519.298999999999</v>
      </c>
      <c r="D16" s="313">
        <v>5688.0060000000003</v>
      </c>
      <c r="E16" s="313">
        <v>0</v>
      </c>
      <c r="F16" s="313">
        <v>980.53099999999995</v>
      </c>
      <c r="G16" s="313">
        <v>0</v>
      </c>
      <c r="H16" s="313">
        <v>576.71400000000006</v>
      </c>
      <c r="I16" s="313">
        <v>0</v>
      </c>
      <c r="J16" s="313">
        <v>992.04300000000001</v>
      </c>
      <c r="K16" s="313">
        <f t="shared" si="1"/>
        <v>26282.005000000001</v>
      </c>
      <c r="L16" s="315">
        <v>0</v>
      </c>
      <c r="M16" s="314">
        <v>0</v>
      </c>
      <c r="N16" s="314">
        <v>0</v>
      </c>
      <c r="O16" s="314">
        <v>0</v>
      </c>
      <c r="P16" s="314">
        <v>0</v>
      </c>
      <c r="Q16" s="314">
        <v>0</v>
      </c>
      <c r="R16" s="314">
        <v>0</v>
      </c>
      <c r="S16" s="314">
        <v>0</v>
      </c>
      <c r="T16" s="314">
        <v>0</v>
      </c>
      <c r="U16" s="314">
        <v>0</v>
      </c>
      <c r="V16" s="314">
        <v>0</v>
      </c>
      <c r="W16" s="314">
        <v>0</v>
      </c>
      <c r="X16" s="314">
        <v>0</v>
      </c>
      <c r="Y16" s="314">
        <v>0</v>
      </c>
      <c r="Z16" s="314">
        <v>0</v>
      </c>
      <c r="AA16" s="314">
        <v>9.4E-2</v>
      </c>
      <c r="AB16" s="314">
        <v>0</v>
      </c>
      <c r="AC16" s="314">
        <v>0</v>
      </c>
      <c r="AD16" s="314">
        <v>0</v>
      </c>
      <c r="AE16" s="314">
        <v>0</v>
      </c>
      <c r="AF16" s="314">
        <v>0</v>
      </c>
      <c r="AG16" s="314">
        <v>0</v>
      </c>
      <c r="AH16" s="314">
        <v>0</v>
      </c>
      <c r="AI16" s="314">
        <v>0</v>
      </c>
      <c r="AJ16" s="314">
        <v>0</v>
      </c>
      <c r="AK16" s="314">
        <v>0</v>
      </c>
      <c r="AL16" s="314">
        <v>0</v>
      </c>
      <c r="AM16" s="314">
        <v>0</v>
      </c>
      <c r="AN16" s="314">
        <v>0</v>
      </c>
      <c r="AO16" s="314">
        <v>0</v>
      </c>
      <c r="AP16" s="314">
        <v>0</v>
      </c>
      <c r="AQ16" s="314">
        <v>0</v>
      </c>
      <c r="AR16" s="314">
        <v>0</v>
      </c>
      <c r="AS16" s="314">
        <v>0</v>
      </c>
      <c r="AT16" s="314">
        <v>0</v>
      </c>
      <c r="AU16" s="314">
        <v>0</v>
      </c>
      <c r="AV16" s="314">
        <v>0</v>
      </c>
      <c r="AW16" s="314">
        <v>0</v>
      </c>
      <c r="AX16" s="314">
        <v>0</v>
      </c>
      <c r="AY16" s="314">
        <v>0</v>
      </c>
      <c r="AZ16" s="314">
        <v>0</v>
      </c>
      <c r="BA16" s="314">
        <v>0</v>
      </c>
      <c r="BB16" s="314">
        <v>0</v>
      </c>
      <c r="BC16" s="314">
        <v>0</v>
      </c>
      <c r="BD16" s="314">
        <v>0</v>
      </c>
      <c r="BE16" s="314">
        <v>0</v>
      </c>
      <c r="BF16" s="314">
        <v>0</v>
      </c>
      <c r="BG16" s="314">
        <v>0</v>
      </c>
      <c r="BH16" s="314">
        <v>0</v>
      </c>
      <c r="BI16" s="314">
        <v>0</v>
      </c>
      <c r="BJ16" s="314">
        <v>0</v>
      </c>
      <c r="BK16" s="314">
        <v>0</v>
      </c>
      <c r="BL16" s="314">
        <v>0</v>
      </c>
      <c r="BM16" s="316">
        <f t="shared" si="2"/>
        <v>9.4E-2</v>
      </c>
      <c r="BN16" s="318"/>
      <c r="BO16" s="316">
        <v>26281.911</v>
      </c>
      <c r="BZ16" s="191"/>
    </row>
    <row r="17" spans="1:78" ht="15.75" customHeight="1">
      <c r="A17" s="207" t="s">
        <v>20</v>
      </c>
      <c r="B17" s="313" t="s">
        <v>133</v>
      </c>
      <c r="C17" s="314">
        <f t="shared" si="0"/>
        <v>6483.4830000000002</v>
      </c>
      <c r="D17" s="313">
        <v>983.41899999999998</v>
      </c>
      <c r="E17" s="313">
        <v>0</v>
      </c>
      <c r="F17" s="313">
        <v>350.02800000000002</v>
      </c>
      <c r="G17" s="313">
        <v>0</v>
      </c>
      <c r="H17" s="313">
        <v>0</v>
      </c>
      <c r="I17" s="313">
        <v>0</v>
      </c>
      <c r="J17" s="313">
        <v>434.529</v>
      </c>
      <c r="K17" s="313">
        <f t="shared" si="1"/>
        <v>4715.5070000000005</v>
      </c>
      <c r="L17" s="315">
        <v>0</v>
      </c>
      <c r="M17" s="314">
        <v>0</v>
      </c>
      <c r="N17" s="314">
        <v>0</v>
      </c>
      <c r="O17" s="314">
        <v>0</v>
      </c>
      <c r="P17" s="314">
        <v>0</v>
      </c>
      <c r="Q17" s="314">
        <v>0</v>
      </c>
      <c r="R17" s="314">
        <v>17.841999999999999</v>
      </c>
      <c r="S17" s="314">
        <v>0</v>
      </c>
      <c r="T17" s="314">
        <v>0</v>
      </c>
      <c r="U17" s="314">
        <v>1144.162</v>
      </c>
      <c r="V17" s="314">
        <v>0</v>
      </c>
      <c r="W17" s="314">
        <v>0</v>
      </c>
      <c r="X17" s="314">
        <v>0</v>
      </c>
      <c r="Y17" s="314">
        <v>0</v>
      </c>
      <c r="Z17" s="314">
        <v>0</v>
      </c>
      <c r="AA17" s="314">
        <v>26.233000000000001</v>
      </c>
      <c r="AB17" s="314">
        <v>0</v>
      </c>
      <c r="AC17" s="314">
        <v>0</v>
      </c>
      <c r="AD17" s="314">
        <v>0</v>
      </c>
      <c r="AE17" s="314">
        <v>35.131</v>
      </c>
      <c r="AF17" s="314">
        <v>0</v>
      </c>
      <c r="AG17" s="314">
        <v>36.558999999999997</v>
      </c>
      <c r="AH17" s="314">
        <v>0</v>
      </c>
      <c r="AI17" s="314">
        <v>0.82</v>
      </c>
      <c r="AJ17" s="314">
        <v>0.17199999999999999</v>
      </c>
      <c r="AK17" s="314">
        <v>0</v>
      </c>
      <c r="AL17" s="314">
        <v>0</v>
      </c>
      <c r="AM17" s="314">
        <v>0</v>
      </c>
      <c r="AN17" s="314">
        <v>0</v>
      </c>
      <c r="AO17" s="314">
        <v>0</v>
      </c>
      <c r="AP17" s="314">
        <v>0</v>
      </c>
      <c r="AQ17" s="314">
        <v>0</v>
      </c>
      <c r="AR17" s="314">
        <v>0</v>
      </c>
      <c r="AS17" s="314">
        <v>0</v>
      </c>
      <c r="AT17" s="314">
        <v>0</v>
      </c>
      <c r="AU17" s="314">
        <v>0</v>
      </c>
      <c r="AV17" s="314">
        <v>0</v>
      </c>
      <c r="AW17" s="314">
        <v>0</v>
      </c>
      <c r="AX17" s="314">
        <v>0</v>
      </c>
      <c r="AY17" s="314">
        <v>0</v>
      </c>
      <c r="AZ17" s="314">
        <v>0</v>
      </c>
      <c r="BA17" s="314">
        <v>0</v>
      </c>
      <c r="BB17" s="314">
        <v>0</v>
      </c>
      <c r="BC17" s="314">
        <v>0</v>
      </c>
      <c r="BD17" s="314">
        <v>0</v>
      </c>
      <c r="BE17" s="314">
        <v>0</v>
      </c>
      <c r="BF17" s="314">
        <v>0</v>
      </c>
      <c r="BG17" s="314">
        <v>0</v>
      </c>
      <c r="BH17" s="314">
        <v>0</v>
      </c>
      <c r="BI17" s="314">
        <v>0</v>
      </c>
      <c r="BJ17" s="314">
        <v>0</v>
      </c>
      <c r="BK17" s="314">
        <v>0</v>
      </c>
      <c r="BL17" s="314">
        <v>0</v>
      </c>
      <c r="BM17" s="316">
        <f t="shared" si="2"/>
        <v>1260.9190000000001</v>
      </c>
      <c r="BN17" s="318"/>
      <c r="BO17" s="316">
        <v>3454.5880000000002</v>
      </c>
      <c r="BZ17" s="191"/>
    </row>
    <row r="18" spans="1:78" ht="15.75" customHeight="1">
      <c r="A18" s="207" t="s">
        <v>21</v>
      </c>
      <c r="B18" s="313" t="s">
        <v>121</v>
      </c>
      <c r="C18" s="314">
        <f t="shared" si="0"/>
        <v>2701.0540000000001</v>
      </c>
      <c r="D18" s="313">
        <v>1018.788</v>
      </c>
      <c r="E18" s="313">
        <v>0</v>
      </c>
      <c r="F18" s="313">
        <v>0</v>
      </c>
      <c r="G18" s="313">
        <v>0</v>
      </c>
      <c r="H18" s="313">
        <v>0</v>
      </c>
      <c r="I18" s="313">
        <v>0</v>
      </c>
      <c r="J18" s="313">
        <v>6.149</v>
      </c>
      <c r="K18" s="313">
        <f t="shared" si="1"/>
        <v>1676.1170000000002</v>
      </c>
      <c r="L18" s="315">
        <v>0</v>
      </c>
      <c r="M18" s="314">
        <v>0</v>
      </c>
      <c r="N18" s="314">
        <v>0</v>
      </c>
      <c r="O18" s="314">
        <v>0</v>
      </c>
      <c r="P18" s="314">
        <v>0</v>
      </c>
      <c r="Q18" s="314">
        <v>0</v>
      </c>
      <c r="R18" s="314">
        <v>0</v>
      </c>
      <c r="S18" s="314">
        <v>0</v>
      </c>
      <c r="T18" s="314">
        <v>0</v>
      </c>
      <c r="U18" s="314">
        <v>0</v>
      </c>
      <c r="V18" s="314">
        <v>468.053</v>
      </c>
      <c r="W18" s="314">
        <v>0</v>
      </c>
      <c r="X18" s="314">
        <v>0</v>
      </c>
      <c r="Y18" s="314">
        <v>0</v>
      </c>
      <c r="Z18" s="314">
        <v>0</v>
      </c>
      <c r="AA18" s="314">
        <v>0</v>
      </c>
      <c r="AB18" s="314">
        <v>0</v>
      </c>
      <c r="AC18" s="314">
        <v>0</v>
      </c>
      <c r="AD18" s="314">
        <v>0</v>
      </c>
      <c r="AE18" s="314">
        <v>0</v>
      </c>
      <c r="AF18" s="314">
        <v>0</v>
      </c>
      <c r="AG18" s="314">
        <v>0</v>
      </c>
      <c r="AH18" s="314">
        <v>0</v>
      </c>
      <c r="AI18" s="314">
        <v>0</v>
      </c>
      <c r="AJ18" s="314">
        <v>0</v>
      </c>
      <c r="AK18" s="314">
        <v>0</v>
      </c>
      <c r="AL18" s="314">
        <v>0</v>
      </c>
      <c r="AM18" s="314">
        <v>0</v>
      </c>
      <c r="AN18" s="314">
        <v>0</v>
      </c>
      <c r="AO18" s="314">
        <v>0</v>
      </c>
      <c r="AP18" s="314">
        <v>0</v>
      </c>
      <c r="AQ18" s="314">
        <v>0</v>
      </c>
      <c r="AR18" s="314">
        <v>0</v>
      </c>
      <c r="AS18" s="314">
        <v>0</v>
      </c>
      <c r="AT18" s="314">
        <v>0</v>
      </c>
      <c r="AU18" s="314">
        <v>0</v>
      </c>
      <c r="AV18" s="314">
        <v>0</v>
      </c>
      <c r="AW18" s="314">
        <v>0</v>
      </c>
      <c r="AX18" s="314">
        <v>0</v>
      </c>
      <c r="AY18" s="314">
        <v>0</v>
      </c>
      <c r="AZ18" s="314">
        <v>0</v>
      </c>
      <c r="BA18" s="314">
        <v>0</v>
      </c>
      <c r="BB18" s="314">
        <v>0</v>
      </c>
      <c r="BC18" s="314">
        <v>0</v>
      </c>
      <c r="BD18" s="314">
        <v>0</v>
      </c>
      <c r="BE18" s="314">
        <v>0</v>
      </c>
      <c r="BF18" s="314">
        <v>0</v>
      </c>
      <c r="BG18" s="314">
        <v>0</v>
      </c>
      <c r="BH18" s="314">
        <v>0</v>
      </c>
      <c r="BI18" s="314">
        <v>0</v>
      </c>
      <c r="BJ18" s="314">
        <v>0</v>
      </c>
      <c r="BK18" s="314">
        <v>0</v>
      </c>
      <c r="BL18" s="314">
        <v>0</v>
      </c>
      <c r="BM18" s="316">
        <f t="shared" si="2"/>
        <v>468.053</v>
      </c>
      <c r="BN18" s="318"/>
      <c r="BO18" s="316">
        <v>1208.0640000000001</v>
      </c>
      <c r="BZ18" s="191"/>
    </row>
    <row r="19" spans="1:78" ht="15.75" customHeight="1">
      <c r="A19" s="207" t="s">
        <v>22</v>
      </c>
      <c r="B19" s="313" t="s">
        <v>122</v>
      </c>
      <c r="C19" s="314">
        <f t="shared" si="0"/>
        <v>4081.5570000000002</v>
      </c>
      <c r="D19" s="313">
        <v>382.78500000000003</v>
      </c>
      <c r="E19" s="313">
        <v>0</v>
      </c>
      <c r="F19" s="313">
        <v>49.328000000000003</v>
      </c>
      <c r="G19" s="313">
        <v>0</v>
      </c>
      <c r="H19" s="313">
        <v>0</v>
      </c>
      <c r="I19" s="313">
        <v>0</v>
      </c>
      <c r="J19" s="313">
        <v>313.53199999999998</v>
      </c>
      <c r="K19" s="313">
        <f t="shared" si="1"/>
        <v>3335.9120000000003</v>
      </c>
      <c r="L19" s="315">
        <v>0</v>
      </c>
      <c r="M19" s="314">
        <v>0</v>
      </c>
      <c r="N19" s="314">
        <v>0</v>
      </c>
      <c r="O19" s="314">
        <v>0</v>
      </c>
      <c r="P19" s="314">
        <v>0</v>
      </c>
      <c r="Q19" s="314">
        <v>0</v>
      </c>
      <c r="R19" s="314">
        <v>0</v>
      </c>
      <c r="S19" s="314">
        <v>0</v>
      </c>
      <c r="T19" s="314">
        <v>0</v>
      </c>
      <c r="U19" s="314">
        <v>0</v>
      </c>
      <c r="V19" s="314">
        <v>0</v>
      </c>
      <c r="W19" s="314">
        <v>309.36599999999999</v>
      </c>
      <c r="X19" s="314">
        <v>0</v>
      </c>
      <c r="Y19" s="314">
        <v>0</v>
      </c>
      <c r="Z19" s="314">
        <v>2.5939999999999999</v>
      </c>
      <c r="AA19" s="314">
        <v>0</v>
      </c>
      <c r="AB19" s="314">
        <v>0</v>
      </c>
      <c r="AC19" s="314">
        <v>0</v>
      </c>
      <c r="AD19" s="314">
        <v>0</v>
      </c>
      <c r="AE19" s="314">
        <v>0</v>
      </c>
      <c r="AF19" s="314">
        <v>0</v>
      </c>
      <c r="AG19" s="314">
        <v>0</v>
      </c>
      <c r="AH19" s="314">
        <v>0</v>
      </c>
      <c r="AI19" s="314">
        <v>0</v>
      </c>
      <c r="AJ19" s="314">
        <v>0</v>
      </c>
      <c r="AK19" s="314">
        <v>0</v>
      </c>
      <c r="AL19" s="314">
        <v>0</v>
      </c>
      <c r="AM19" s="314">
        <v>0</v>
      </c>
      <c r="AN19" s="314">
        <v>0</v>
      </c>
      <c r="AO19" s="314">
        <v>0</v>
      </c>
      <c r="AP19" s="314">
        <v>0</v>
      </c>
      <c r="AQ19" s="314">
        <v>0</v>
      </c>
      <c r="AR19" s="314">
        <v>0</v>
      </c>
      <c r="AS19" s="314">
        <v>0</v>
      </c>
      <c r="AT19" s="314">
        <v>0</v>
      </c>
      <c r="AU19" s="314">
        <v>0</v>
      </c>
      <c r="AV19" s="314">
        <v>0</v>
      </c>
      <c r="AW19" s="314">
        <v>0</v>
      </c>
      <c r="AX19" s="314">
        <v>0</v>
      </c>
      <c r="AY19" s="314">
        <v>0</v>
      </c>
      <c r="AZ19" s="314">
        <v>0</v>
      </c>
      <c r="BA19" s="314">
        <v>0</v>
      </c>
      <c r="BB19" s="314">
        <v>0</v>
      </c>
      <c r="BC19" s="314">
        <v>0</v>
      </c>
      <c r="BD19" s="314">
        <v>0</v>
      </c>
      <c r="BE19" s="314">
        <v>0</v>
      </c>
      <c r="BF19" s="314">
        <v>0</v>
      </c>
      <c r="BG19" s="314">
        <v>0</v>
      </c>
      <c r="BH19" s="314">
        <v>0</v>
      </c>
      <c r="BI19" s="314">
        <v>0</v>
      </c>
      <c r="BJ19" s="314">
        <v>0</v>
      </c>
      <c r="BK19" s="314">
        <v>0</v>
      </c>
      <c r="BL19" s="314">
        <v>0</v>
      </c>
      <c r="BM19" s="316">
        <f t="shared" si="2"/>
        <v>311.95999999999998</v>
      </c>
      <c r="BN19" s="318"/>
      <c r="BO19" s="316">
        <v>3023.9520000000002</v>
      </c>
      <c r="BZ19" s="191"/>
    </row>
    <row r="20" spans="1:78" ht="15.75" customHeight="1">
      <c r="A20" s="207" t="s">
        <v>23</v>
      </c>
      <c r="B20" s="313" t="s">
        <v>205</v>
      </c>
      <c r="C20" s="314">
        <f t="shared" si="0"/>
        <v>7976.4670000000006</v>
      </c>
      <c r="D20" s="313">
        <v>1523.175</v>
      </c>
      <c r="E20" s="313">
        <v>0</v>
      </c>
      <c r="F20" s="313">
        <v>43.53</v>
      </c>
      <c r="G20" s="313">
        <v>0</v>
      </c>
      <c r="H20" s="313">
        <v>0</v>
      </c>
      <c r="I20" s="313">
        <v>0</v>
      </c>
      <c r="J20" s="313">
        <v>414.64800000000002</v>
      </c>
      <c r="K20" s="313">
        <f t="shared" si="1"/>
        <v>5995.1140000000005</v>
      </c>
      <c r="L20" s="315">
        <v>0</v>
      </c>
      <c r="M20" s="314">
        <v>0</v>
      </c>
      <c r="N20" s="314">
        <v>15.4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0</v>
      </c>
      <c r="W20" s="314">
        <v>0</v>
      </c>
      <c r="X20" s="314">
        <v>907.39700000000005</v>
      </c>
      <c r="Y20" s="314">
        <v>0</v>
      </c>
      <c r="Z20" s="314">
        <v>0</v>
      </c>
      <c r="AA20" s="314">
        <v>1.075</v>
      </c>
      <c r="AB20" s="314">
        <v>0</v>
      </c>
      <c r="AC20" s="314">
        <v>0</v>
      </c>
      <c r="AD20" s="314">
        <v>0</v>
      </c>
      <c r="AE20" s="314">
        <v>48.033999999999999</v>
      </c>
      <c r="AF20" s="314">
        <v>0</v>
      </c>
      <c r="AG20" s="314">
        <v>48.732999999999997</v>
      </c>
      <c r="AH20" s="314">
        <v>429.84</v>
      </c>
      <c r="AI20" s="314">
        <v>0</v>
      </c>
      <c r="AJ20" s="314">
        <v>0</v>
      </c>
      <c r="AK20" s="314">
        <v>0</v>
      </c>
      <c r="AL20" s="314">
        <v>0</v>
      </c>
      <c r="AM20" s="314">
        <v>0</v>
      </c>
      <c r="AN20" s="314">
        <v>0</v>
      </c>
      <c r="AO20" s="314">
        <v>0</v>
      </c>
      <c r="AP20" s="314">
        <v>0</v>
      </c>
      <c r="AQ20" s="314">
        <v>0</v>
      </c>
      <c r="AR20" s="314">
        <v>0</v>
      </c>
      <c r="AS20" s="314">
        <v>0</v>
      </c>
      <c r="AT20" s="314">
        <v>0</v>
      </c>
      <c r="AU20" s="314">
        <v>0</v>
      </c>
      <c r="AV20" s="314">
        <v>0</v>
      </c>
      <c r="AW20" s="314">
        <v>0</v>
      </c>
      <c r="AX20" s="314">
        <v>0</v>
      </c>
      <c r="AY20" s="314">
        <v>0</v>
      </c>
      <c r="AZ20" s="314">
        <v>0</v>
      </c>
      <c r="BA20" s="314">
        <v>0</v>
      </c>
      <c r="BB20" s="314">
        <v>0</v>
      </c>
      <c r="BC20" s="314">
        <v>0</v>
      </c>
      <c r="BD20" s="314">
        <v>0</v>
      </c>
      <c r="BE20" s="314">
        <v>0</v>
      </c>
      <c r="BF20" s="314">
        <v>0</v>
      </c>
      <c r="BG20" s="314">
        <v>0</v>
      </c>
      <c r="BH20" s="314">
        <v>0</v>
      </c>
      <c r="BI20" s="314">
        <v>0</v>
      </c>
      <c r="BJ20" s="314">
        <v>0</v>
      </c>
      <c r="BK20" s="314">
        <v>0</v>
      </c>
      <c r="BL20" s="314">
        <v>0</v>
      </c>
      <c r="BM20" s="316">
        <f t="shared" si="2"/>
        <v>1450.479</v>
      </c>
      <c r="BN20" s="318"/>
      <c r="BO20" s="316">
        <v>4544.6350000000002</v>
      </c>
      <c r="BZ20" s="191"/>
    </row>
    <row r="21" spans="1:78" ht="15.75" customHeight="1">
      <c r="A21" s="207" t="s">
        <v>24</v>
      </c>
      <c r="B21" s="313" t="s">
        <v>123</v>
      </c>
      <c r="C21" s="314">
        <f t="shared" si="0"/>
        <v>9526.3050000000003</v>
      </c>
      <c r="D21" s="313">
        <v>2376.5500000000002</v>
      </c>
      <c r="E21" s="313">
        <v>0</v>
      </c>
      <c r="F21" s="313">
        <v>74.292000000000002</v>
      </c>
      <c r="G21" s="313">
        <v>0</v>
      </c>
      <c r="H21" s="313">
        <v>0</v>
      </c>
      <c r="I21" s="313">
        <v>0</v>
      </c>
      <c r="J21" s="313">
        <v>204.20099999999999</v>
      </c>
      <c r="K21" s="313">
        <f t="shared" si="1"/>
        <v>6871.2620000000006</v>
      </c>
      <c r="L21" s="315">
        <v>0</v>
      </c>
      <c r="M21" s="314">
        <v>0</v>
      </c>
      <c r="N21" s="314">
        <v>12.625999999999999</v>
      </c>
      <c r="O21" s="314">
        <v>0</v>
      </c>
      <c r="P21" s="314">
        <v>0</v>
      </c>
      <c r="Q21" s="314">
        <v>0</v>
      </c>
      <c r="R21" s="314">
        <v>0</v>
      </c>
      <c r="S21" s="314">
        <v>59.975999999999999</v>
      </c>
      <c r="T21" s="314">
        <v>0</v>
      </c>
      <c r="U21" s="314">
        <v>0</v>
      </c>
      <c r="V21" s="314">
        <v>0</v>
      </c>
      <c r="W21" s="314">
        <v>0</v>
      </c>
      <c r="X21" s="314">
        <v>0</v>
      </c>
      <c r="Y21" s="314">
        <v>1072.684</v>
      </c>
      <c r="Z21" s="314">
        <v>26.53</v>
      </c>
      <c r="AA21" s="314">
        <v>11.151999999999999</v>
      </c>
      <c r="AB21" s="314">
        <v>0</v>
      </c>
      <c r="AC21" s="314">
        <v>0</v>
      </c>
      <c r="AD21" s="314">
        <v>0</v>
      </c>
      <c r="AE21" s="314">
        <v>0</v>
      </c>
      <c r="AF21" s="314">
        <v>294.69099999999997</v>
      </c>
      <c r="AG21" s="314">
        <v>0.80800000000000005</v>
      </c>
      <c r="AH21" s="314">
        <v>0</v>
      </c>
      <c r="AI21" s="314">
        <v>0</v>
      </c>
      <c r="AJ21" s="314">
        <v>0</v>
      </c>
      <c r="AK21" s="314">
        <v>0</v>
      </c>
      <c r="AL21" s="314">
        <v>0</v>
      </c>
      <c r="AM21" s="314">
        <v>0</v>
      </c>
      <c r="AN21" s="314">
        <v>0</v>
      </c>
      <c r="AO21" s="314">
        <v>0</v>
      </c>
      <c r="AP21" s="314">
        <v>0</v>
      </c>
      <c r="AQ21" s="314">
        <v>0</v>
      </c>
      <c r="AR21" s="314">
        <v>0</v>
      </c>
      <c r="AS21" s="314">
        <v>0</v>
      </c>
      <c r="AT21" s="314">
        <v>0</v>
      </c>
      <c r="AU21" s="314">
        <v>0</v>
      </c>
      <c r="AV21" s="314">
        <v>0</v>
      </c>
      <c r="AW21" s="314">
        <v>0</v>
      </c>
      <c r="AX21" s="314">
        <v>0</v>
      </c>
      <c r="AY21" s="314">
        <v>0</v>
      </c>
      <c r="AZ21" s="314">
        <v>0</v>
      </c>
      <c r="BA21" s="314">
        <v>0</v>
      </c>
      <c r="BB21" s="314">
        <v>0</v>
      </c>
      <c r="BC21" s="314">
        <v>0</v>
      </c>
      <c r="BD21" s="314">
        <v>0</v>
      </c>
      <c r="BE21" s="314">
        <v>0</v>
      </c>
      <c r="BF21" s="314">
        <v>0</v>
      </c>
      <c r="BG21" s="314">
        <v>0</v>
      </c>
      <c r="BH21" s="314">
        <v>0</v>
      </c>
      <c r="BI21" s="314">
        <v>0</v>
      </c>
      <c r="BJ21" s="314">
        <v>0</v>
      </c>
      <c r="BK21" s="314">
        <v>0</v>
      </c>
      <c r="BL21" s="314">
        <v>0</v>
      </c>
      <c r="BM21" s="316">
        <f t="shared" si="2"/>
        <v>1478.4670000000001</v>
      </c>
      <c r="BN21" s="318"/>
      <c r="BO21" s="316">
        <v>5392.7950000000001</v>
      </c>
      <c r="BZ21" s="191"/>
    </row>
    <row r="22" spans="1:78" ht="15.75" customHeight="1">
      <c r="A22" s="207" t="s">
        <v>25</v>
      </c>
      <c r="B22" s="313" t="s">
        <v>166</v>
      </c>
      <c r="C22" s="314">
        <f t="shared" si="0"/>
        <v>2727.6959999999999</v>
      </c>
      <c r="D22" s="313">
        <v>512.97699999999998</v>
      </c>
      <c r="E22" s="313">
        <v>0</v>
      </c>
      <c r="F22" s="313">
        <v>226.04900000000001</v>
      </c>
      <c r="G22" s="313">
        <v>0</v>
      </c>
      <c r="H22" s="313">
        <v>0</v>
      </c>
      <c r="I22" s="313">
        <v>0</v>
      </c>
      <c r="J22" s="313">
        <v>322.38299999999998</v>
      </c>
      <c r="K22" s="313">
        <f t="shared" si="1"/>
        <v>1666.2869999999998</v>
      </c>
      <c r="L22" s="315">
        <v>0</v>
      </c>
      <c r="M22" s="314">
        <v>0</v>
      </c>
      <c r="N22" s="314">
        <v>0</v>
      </c>
      <c r="O22" s="314">
        <v>0</v>
      </c>
      <c r="P22" s="314">
        <v>0</v>
      </c>
      <c r="Q22" s="314">
        <v>0</v>
      </c>
      <c r="R22" s="314">
        <v>8.5129999999999999</v>
      </c>
      <c r="S22" s="314">
        <v>0</v>
      </c>
      <c r="T22" s="314">
        <v>0</v>
      </c>
      <c r="U22" s="314">
        <v>0</v>
      </c>
      <c r="V22" s="314">
        <v>0</v>
      </c>
      <c r="W22" s="314">
        <v>0</v>
      </c>
      <c r="X22" s="314">
        <v>0</v>
      </c>
      <c r="Y22" s="314">
        <v>0</v>
      </c>
      <c r="Z22" s="314">
        <v>376.08600000000001</v>
      </c>
      <c r="AA22" s="314">
        <v>0</v>
      </c>
      <c r="AB22" s="314">
        <v>0</v>
      </c>
      <c r="AC22" s="314">
        <v>0</v>
      </c>
      <c r="AD22" s="314">
        <v>0</v>
      </c>
      <c r="AE22" s="314">
        <v>0</v>
      </c>
      <c r="AF22" s="314">
        <v>0</v>
      </c>
      <c r="AG22" s="314">
        <v>0</v>
      </c>
      <c r="AH22" s="314">
        <v>0</v>
      </c>
      <c r="AI22" s="314">
        <v>1.792</v>
      </c>
      <c r="AJ22" s="314">
        <v>0</v>
      </c>
      <c r="AK22" s="314">
        <v>0</v>
      </c>
      <c r="AL22" s="314">
        <v>0</v>
      </c>
      <c r="AM22" s="314">
        <v>0</v>
      </c>
      <c r="AN22" s="314">
        <v>0</v>
      </c>
      <c r="AO22" s="314">
        <v>0</v>
      </c>
      <c r="AP22" s="314">
        <v>0</v>
      </c>
      <c r="AQ22" s="314">
        <v>0</v>
      </c>
      <c r="AR22" s="314">
        <v>0</v>
      </c>
      <c r="AS22" s="314">
        <v>0</v>
      </c>
      <c r="AT22" s="314">
        <v>0</v>
      </c>
      <c r="AU22" s="314">
        <v>0</v>
      </c>
      <c r="AV22" s="314">
        <v>0</v>
      </c>
      <c r="AW22" s="314">
        <v>0</v>
      </c>
      <c r="AX22" s="314">
        <v>0</v>
      </c>
      <c r="AY22" s="314">
        <v>0</v>
      </c>
      <c r="AZ22" s="314">
        <v>0</v>
      </c>
      <c r="BA22" s="314">
        <v>0</v>
      </c>
      <c r="BB22" s="314">
        <v>0</v>
      </c>
      <c r="BC22" s="314">
        <v>0</v>
      </c>
      <c r="BD22" s="314">
        <v>0</v>
      </c>
      <c r="BE22" s="314">
        <v>0</v>
      </c>
      <c r="BF22" s="314">
        <v>0</v>
      </c>
      <c r="BG22" s="314">
        <v>0</v>
      </c>
      <c r="BH22" s="314">
        <v>0</v>
      </c>
      <c r="BI22" s="314">
        <v>0</v>
      </c>
      <c r="BJ22" s="314">
        <v>0</v>
      </c>
      <c r="BK22" s="314">
        <v>0</v>
      </c>
      <c r="BL22" s="314">
        <v>0</v>
      </c>
      <c r="BM22" s="316">
        <f t="shared" si="2"/>
        <v>386.39099999999996</v>
      </c>
      <c r="BN22" s="318"/>
      <c r="BO22" s="316">
        <v>1279.896</v>
      </c>
      <c r="BZ22" s="191"/>
    </row>
    <row r="23" spans="1:78" ht="15.75" customHeight="1">
      <c r="A23" s="207" t="s">
        <v>26</v>
      </c>
      <c r="B23" s="313" t="s">
        <v>206</v>
      </c>
      <c r="C23" s="314">
        <f t="shared" si="0"/>
        <v>31183.486000000004</v>
      </c>
      <c r="D23" s="313">
        <v>5813.8329999999996</v>
      </c>
      <c r="E23" s="313">
        <v>0</v>
      </c>
      <c r="F23" s="313">
        <v>1590.78</v>
      </c>
      <c r="G23" s="313">
        <v>0</v>
      </c>
      <c r="H23" s="313">
        <v>0</v>
      </c>
      <c r="I23" s="313">
        <v>0</v>
      </c>
      <c r="J23" s="313">
        <v>1691.7329999999999</v>
      </c>
      <c r="K23" s="313">
        <f t="shared" si="1"/>
        <v>22087.140000000003</v>
      </c>
      <c r="L23" s="315">
        <v>0</v>
      </c>
      <c r="M23" s="314">
        <v>0</v>
      </c>
      <c r="N23" s="314">
        <v>0</v>
      </c>
      <c r="O23" s="314">
        <v>4.0220000000000002</v>
      </c>
      <c r="P23" s="314">
        <v>0</v>
      </c>
      <c r="Q23" s="314">
        <v>0</v>
      </c>
      <c r="R23" s="314">
        <v>0</v>
      </c>
      <c r="S23" s="314">
        <v>0</v>
      </c>
      <c r="T23" s="314">
        <v>0</v>
      </c>
      <c r="U23" s="314">
        <v>0</v>
      </c>
      <c r="V23" s="314">
        <v>0</v>
      </c>
      <c r="W23" s="314">
        <v>0</v>
      </c>
      <c r="X23" s="314">
        <v>0</v>
      </c>
      <c r="Y23" s="314">
        <v>0</v>
      </c>
      <c r="Z23" s="314">
        <v>12.695</v>
      </c>
      <c r="AA23" s="314">
        <v>809.11800000000005</v>
      </c>
      <c r="AB23" s="314">
        <v>0</v>
      </c>
      <c r="AC23" s="314">
        <v>0</v>
      </c>
      <c r="AD23" s="314">
        <v>0</v>
      </c>
      <c r="AE23" s="314">
        <v>0.125</v>
      </c>
      <c r="AF23" s="314">
        <v>43.575000000000003</v>
      </c>
      <c r="AG23" s="314">
        <v>0</v>
      </c>
      <c r="AH23" s="314">
        <v>0</v>
      </c>
      <c r="AI23" s="314">
        <v>0</v>
      </c>
      <c r="AJ23" s="314">
        <v>0</v>
      </c>
      <c r="AK23" s="314">
        <v>0</v>
      </c>
      <c r="AL23" s="314">
        <v>0</v>
      </c>
      <c r="AM23" s="314">
        <v>0</v>
      </c>
      <c r="AN23" s="314">
        <v>0</v>
      </c>
      <c r="AO23" s="314">
        <v>0</v>
      </c>
      <c r="AP23" s="314">
        <v>0</v>
      </c>
      <c r="AQ23" s="314">
        <v>0</v>
      </c>
      <c r="AR23" s="314">
        <v>0</v>
      </c>
      <c r="AS23" s="314">
        <v>0</v>
      </c>
      <c r="AT23" s="314">
        <v>0</v>
      </c>
      <c r="AU23" s="314">
        <v>0</v>
      </c>
      <c r="AV23" s="314">
        <v>0</v>
      </c>
      <c r="AW23" s="314">
        <v>0</v>
      </c>
      <c r="AX23" s="314">
        <v>0</v>
      </c>
      <c r="AY23" s="314">
        <v>0</v>
      </c>
      <c r="AZ23" s="314">
        <v>0</v>
      </c>
      <c r="BA23" s="314">
        <v>0</v>
      </c>
      <c r="BB23" s="314">
        <v>0</v>
      </c>
      <c r="BC23" s="314">
        <v>0</v>
      </c>
      <c r="BD23" s="314">
        <v>0</v>
      </c>
      <c r="BE23" s="314">
        <v>1.4379999999999999</v>
      </c>
      <c r="BF23" s="314">
        <v>0</v>
      </c>
      <c r="BG23" s="314">
        <v>0</v>
      </c>
      <c r="BH23" s="314">
        <v>0</v>
      </c>
      <c r="BI23" s="314">
        <v>0</v>
      </c>
      <c r="BJ23" s="314">
        <v>0</v>
      </c>
      <c r="BK23" s="314">
        <v>0</v>
      </c>
      <c r="BL23" s="314">
        <v>0</v>
      </c>
      <c r="BM23" s="316">
        <f t="shared" si="2"/>
        <v>870.97300000000007</v>
      </c>
      <c r="BN23" s="318"/>
      <c r="BO23" s="316">
        <v>21216.167000000001</v>
      </c>
      <c r="BZ23" s="191"/>
    </row>
    <row r="24" spans="1:78" ht="15.75" customHeight="1">
      <c r="A24" s="207" t="s">
        <v>27</v>
      </c>
      <c r="B24" s="313" t="s">
        <v>124</v>
      </c>
      <c r="C24" s="314">
        <f t="shared" si="0"/>
        <v>1821.798</v>
      </c>
      <c r="D24" s="313">
        <v>0</v>
      </c>
      <c r="E24" s="313">
        <v>0</v>
      </c>
      <c r="F24" s="313">
        <v>6.1280000000000001</v>
      </c>
      <c r="G24" s="313">
        <v>0</v>
      </c>
      <c r="H24" s="313">
        <v>0</v>
      </c>
      <c r="I24" s="313">
        <v>0</v>
      </c>
      <c r="J24" s="313">
        <v>0</v>
      </c>
      <c r="K24" s="313">
        <f t="shared" si="1"/>
        <v>1815.67</v>
      </c>
      <c r="L24" s="315">
        <v>0</v>
      </c>
      <c r="M24" s="314">
        <v>0</v>
      </c>
      <c r="N24" s="314">
        <v>0</v>
      </c>
      <c r="O24" s="314">
        <v>0</v>
      </c>
      <c r="P24" s="314">
        <v>0</v>
      </c>
      <c r="Q24" s="314">
        <v>0</v>
      </c>
      <c r="R24" s="314">
        <v>0</v>
      </c>
      <c r="S24" s="314">
        <v>0</v>
      </c>
      <c r="T24" s="314">
        <v>0</v>
      </c>
      <c r="U24" s="314">
        <v>0</v>
      </c>
      <c r="V24" s="314">
        <v>0</v>
      </c>
      <c r="W24" s="314">
        <v>0</v>
      </c>
      <c r="X24" s="314">
        <v>0</v>
      </c>
      <c r="Y24" s="314">
        <v>0</v>
      </c>
      <c r="Z24" s="314">
        <v>0</v>
      </c>
      <c r="AA24" s="314">
        <v>0</v>
      </c>
      <c r="AB24" s="314">
        <v>826.59</v>
      </c>
      <c r="AC24" s="314">
        <v>0</v>
      </c>
      <c r="AD24" s="314">
        <v>0</v>
      </c>
      <c r="AE24" s="314">
        <v>0</v>
      </c>
      <c r="AF24" s="314">
        <v>130.92699999999999</v>
      </c>
      <c r="AG24" s="314">
        <v>9.9649999999999999</v>
      </c>
      <c r="AH24" s="314">
        <v>0</v>
      </c>
      <c r="AI24" s="314">
        <v>0</v>
      </c>
      <c r="AJ24" s="314">
        <v>0</v>
      </c>
      <c r="AK24" s="314">
        <v>0</v>
      </c>
      <c r="AL24" s="314">
        <v>0</v>
      </c>
      <c r="AM24" s="314">
        <v>0</v>
      </c>
      <c r="AN24" s="314">
        <v>0</v>
      </c>
      <c r="AO24" s="314">
        <v>0</v>
      </c>
      <c r="AP24" s="314">
        <v>0</v>
      </c>
      <c r="AQ24" s="314">
        <v>0</v>
      </c>
      <c r="AR24" s="314">
        <v>0</v>
      </c>
      <c r="AS24" s="314">
        <v>0</v>
      </c>
      <c r="AT24" s="314">
        <v>0</v>
      </c>
      <c r="AU24" s="314">
        <v>0</v>
      </c>
      <c r="AV24" s="314">
        <v>0</v>
      </c>
      <c r="AW24" s="314">
        <v>0</v>
      </c>
      <c r="AX24" s="314">
        <v>0</v>
      </c>
      <c r="AY24" s="314">
        <v>0</v>
      </c>
      <c r="AZ24" s="314">
        <v>0</v>
      </c>
      <c r="BA24" s="314">
        <v>0</v>
      </c>
      <c r="BB24" s="314">
        <v>0</v>
      </c>
      <c r="BC24" s="314">
        <v>0</v>
      </c>
      <c r="BD24" s="314">
        <v>0</v>
      </c>
      <c r="BE24" s="314">
        <v>0</v>
      </c>
      <c r="BF24" s="314">
        <v>0</v>
      </c>
      <c r="BG24" s="314">
        <v>0</v>
      </c>
      <c r="BH24" s="314">
        <v>0</v>
      </c>
      <c r="BI24" s="314">
        <v>1.3580000000000001</v>
      </c>
      <c r="BJ24" s="314">
        <v>0</v>
      </c>
      <c r="BK24" s="314">
        <v>0</v>
      </c>
      <c r="BL24" s="314">
        <v>0</v>
      </c>
      <c r="BM24" s="316">
        <f t="shared" si="2"/>
        <v>968.84</v>
      </c>
      <c r="BN24" s="318"/>
      <c r="BO24" s="316">
        <v>846.83</v>
      </c>
      <c r="BZ24" s="191"/>
    </row>
    <row r="25" spans="1:78" ht="15.75" customHeight="1">
      <c r="A25" s="207" t="s">
        <v>28</v>
      </c>
      <c r="B25" s="313" t="s">
        <v>167</v>
      </c>
      <c r="C25" s="314">
        <f t="shared" si="0"/>
        <v>10027.087000000001</v>
      </c>
      <c r="D25" s="313">
        <v>0</v>
      </c>
      <c r="E25" s="313">
        <v>0</v>
      </c>
      <c r="F25" s="313">
        <v>859.71699999999998</v>
      </c>
      <c r="G25" s="313">
        <v>0</v>
      </c>
      <c r="H25" s="313">
        <v>0</v>
      </c>
      <c r="I25" s="313">
        <v>0</v>
      </c>
      <c r="J25" s="313">
        <v>0</v>
      </c>
      <c r="K25" s="313">
        <f t="shared" si="1"/>
        <v>9167.3700000000008</v>
      </c>
      <c r="L25" s="315">
        <v>0</v>
      </c>
      <c r="M25" s="314">
        <v>0</v>
      </c>
      <c r="N25" s="314">
        <v>0</v>
      </c>
      <c r="O25" s="314">
        <v>0</v>
      </c>
      <c r="P25" s="314">
        <v>0</v>
      </c>
      <c r="Q25" s="314">
        <v>0</v>
      </c>
      <c r="R25" s="314">
        <v>0</v>
      </c>
      <c r="S25" s="314">
        <v>0</v>
      </c>
      <c r="T25" s="314">
        <v>0</v>
      </c>
      <c r="U25" s="314">
        <v>0</v>
      </c>
      <c r="V25" s="314">
        <v>0</v>
      </c>
      <c r="W25" s="314">
        <v>0</v>
      </c>
      <c r="X25" s="314">
        <v>0</v>
      </c>
      <c r="Y25" s="314">
        <v>0</v>
      </c>
      <c r="Z25" s="314">
        <v>0</v>
      </c>
      <c r="AA25" s="314">
        <v>0</v>
      </c>
      <c r="AB25" s="314">
        <v>0</v>
      </c>
      <c r="AC25" s="314">
        <v>7731.6859999999997</v>
      </c>
      <c r="AD25" s="314">
        <v>1435.5029999999999</v>
      </c>
      <c r="AE25" s="314">
        <v>0</v>
      </c>
      <c r="AF25" s="314">
        <v>0</v>
      </c>
      <c r="AG25" s="314">
        <v>0</v>
      </c>
      <c r="AH25" s="314">
        <v>0</v>
      </c>
      <c r="AI25" s="314">
        <v>0</v>
      </c>
      <c r="AJ25" s="314">
        <v>0</v>
      </c>
      <c r="AK25" s="314">
        <v>0</v>
      </c>
      <c r="AL25" s="314">
        <v>0</v>
      </c>
      <c r="AM25" s="314">
        <v>0</v>
      </c>
      <c r="AN25" s="314">
        <v>0</v>
      </c>
      <c r="AO25" s="314">
        <v>0</v>
      </c>
      <c r="AP25" s="314">
        <v>0</v>
      </c>
      <c r="AQ25" s="314">
        <v>0</v>
      </c>
      <c r="AR25" s="314">
        <v>0</v>
      </c>
      <c r="AS25" s="314">
        <v>0</v>
      </c>
      <c r="AT25" s="314">
        <v>0</v>
      </c>
      <c r="AU25" s="314">
        <v>0</v>
      </c>
      <c r="AV25" s="314">
        <v>0</v>
      </c>
      <c r="AW25" s="314">
        <v>0</v>
      </c>
      <c r="AX25" s="314">
        <v>0</v>
      </c>
      <c r="AY25" s="314">
        <v>0</v>
      </c>
      <c r="AZ25" s="314">
        <v>0</v>
      </c>
      <c r="BA25" s="314">
        <v>0</v>
      </c>
      <c r="BB25" s="314">
        <v>0</v>
      </c>
      <c r="BC25" s="314">
        <v>0.13300000000000001</v>
      </c>
      <c r="BD25" s="314">
        <v>0</v>
      </c>
      <c r="BE25" s="314">
        <v>0</v>
      </c>
      <c r="BF25" s="314">
        <v>0</v>
      </c>
      <c r="BG25" s="314">
        <v>0</v>
      </c>
      <c r="BH25" s="314">
        <v>0</v>
      </c>
      <c r="BI25" s="314">
        <v>4.8000000000000001E-2</v>
      </c>
      <c r="BJ25" s="314">
        <v>0</v>
      </c>
      <c r="BK25" s="314">
        <v>0</v>
      </c>
      <c r="BL25" s="314">
        <v>0</v>
      </c>
      <c r="BM25" s="316">
        <f t="shared" si="2"/>
        <v>9167.3700000000008</v>
      </c>
      <c r="BN25" s="318"/>
      <c r="BO25" s="316">
        <v>0</v>
      </c>
      <c r="BZ25" s="191"/>
    </row>
    <row r="26" spans="1:78" ht="15.75" customHeight="1">
      <c r="A26" s="207" t="s">
        <v>29</v>
      </c>
      <c r="B26" s="313" t="s">
        <v>125</v>
      </c>
      <c r="C26" s="314">
        <f t="shared" si="0"/>
        <v>4212.6040000000003</v>
      </c>
      <c r="D26" s="313">
        <v>0</v>
      </c>
      <c r="E26" s="313">
        <v>0</v>
      </c>
      <c r="F26" s="313">
        <v>314.17099999999999</v>
      </c>
      <c r="G26" s="313">
        <v>0</v>
      </c>
      <c r="H26" s="313">
        <v>0</v>
      </c>
      <c r="I26" s="313">
        <v>0</v>
      </c>
      <c r="J26" s="313">
        <v>7.0000000000000001E-3</v>
      </c>
      <c r="K26" s="313">
        <f t="shared" si="1"/>
        <v>3898.4259999999999</v>
      </c>
      <c r="L26" s="315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4">
        <v>0</v>
      </c>
      <c r="S26" s="314">
        <v>0</v>
      </c>
      <c r="T26" s="314">
        <v>0</v>
      </c>
      <c r="U26" s="314">
        <v>0</v>
      </c>
      <c r="V26" s="314">
        <v>0</v>
      </c>
      <c r="W26" s="314">
        <v>0</v>
      </c>
      <c r="X26" s="314">
        <v>0</v>
      </c>
      <c r="Y26" s="314">
        <v>0</v>
      </c>
      <c r="Z26" s="314">
        <v>0</v>
      </c>
      <c r="AA26" s="314">
        <v>0</v>
      </c>
      <c r="AB26" s="314">
        <v>0</v>
      </c>
      <c r="AC26" s="314">
        <v>1452.454</v>
      </c>
      <c r="AD26" s="314">
        <v>2387.3240000000001</v>
      </c>
      <c r="AE26" s="314">
        <v>0</v>
      </c>
      <c r="AF26" s="314">
        <v>0</v>
      </c>
      <c r="AG26" s="314">
        <v>0</v>
      </c>
      <c r="AH26" s="314">
        <v>0</v>
      </c>
      <c r="AI26" s="314">
        <v>0</v>
      </c>
      <c r="AJ26" s="314">
        <v>0</v>
      </c>
      <c r="AK26" s="314">
        <v>0</v>
      </c>
      <c r="AL26" s="314">
        <v>0</v>
      </c>
      <c r="AM26" s="314">
        <v>0</v>
      </c>
      <c r="AN26" s="314">
        <v>0</v>
      </c>
      <c r="AO26" s="314">
        <v>0</v>
      </c>
      <c r="AP26" s="314">
        <v>0</v>
      </c>
      <c r="AQ26" s="314">
        <v>0</v>
      </c>
      <c r="AR26" s="314">
        <v>0</v>
      </c>
      <c r="AS26" s="314">
        <v>0</v>
      </c>
      <c r="AT26" s="314">
        <v>0</v>
      </c>
      <c r="AU26" s="314">
        <v>0</v>
      </c>
      <c r="AV26" s="314">
        <v>0</v>
      </c>
      <c r="AW26" s="314">
        <v>0</v>
      </c>
      <c r="AX26" s="314">
        <v>0</v>
      </c>
      <c r="AY26" s="314">
        <v>0</v>
      </c>
      <c r="AZ26" s="314">
        <v>0</v>
      </c>
      <c r="BA26" s="314">
        <v>0</v>
      </c>
      <c r="BB26" s="314">
        <v>0</v>
      </c>
      <c r="BC26" s="314">
        <v>57.652999999999999</v>
      </c>
      <c r="BD26" s="314">
        <v>0</v>
      </c>
      <c r="BE26" s="314">
        <v>0</v>
      </c>
      <c r="BF26" s="314">
        <v>0</v>
      </c>
      <c r="BG26" s="314">
        <v>0</v>
      </c>
      <c r="BH26" s="314">
        <v>0</v>
      </c>
      <c r="BI26" s="314">
        <v>0.99</v>
      </c>
      <c r="BJ26" s="314">
        <v>0</v>
      </c>
      <c r="BK26" s="314">
        <v>0</v>
      </c>
      <c r="BL26" s="314">
        <v>0</v>
      </c>
      <c r="BM26" s="316">
        <f t="shared" si="2"/>
        <v>3898.4209999999998</v>
      </c>
      <c r="BN26" s="318"/>
      <c r="BO26" s="316">
        <v>5.0000000000000001E-3</v>
      </c>
      <c r="BZ26" s="191"/>
    </row>
    <row r="27" spans="1:78" ht="15.75" customHeight="1">
      <c r="A27" s="207" t="s">
        <v>30</v>
      </c>
      <c r="B27" s="313" t="s">
        <v>163</v>
      </c>
      <c r="C27" s="314">
        <f t="shared" si="0"/>
        <v>33079.934000000001</v>
      </c>
      <c r="D27" s="313">
        <v>0</v>
      </c>
      <c r="E27" s="313">
        <v>0</v>
      </c>
      <c r="F27" s="313">
        <v>589.48199999999997</v>
      </c>
      <c r="G27" s="313">
        <v>0</v>
      </c>
      <c r="H27" s="313">
        <v>0.17100000000000001</v>
      </c>
      <c r="I27" s="313">
        <v>0</v>
      </c>
      <c r="J27" s="313">
        <v>3.3540000000000001</v>
      </c>
      <c r="K27" s="313">
        <f t="shared" si="1"/>
        <v>32486.927000000003</v>
      </c>
      <c r="L27" s="315">
        <v>0</v>
      </c>
      <c r="M27" s="314">
        <v>0</v>
      </c>
      <c r="N27" s="314">
        <v>0.84799999999999998</v>
      </c>
      <c r="O27" s="314">
        <v>0</v>
      </c>
      <c r="P27" s="314">
        <v>0</v>
      </c>
      <c r="Q27" s="314">
        <v>0</v>
      </c>
      <c r="R27" s="314">
        <v>0</v>
      </c>
      <c r="S27" s="314">
        <v>0</v>
      </c>
      <c r="T27" s="314">
        <v>0</v>
      </c>
      <c r="U27" s="314">
        <v>0</v>
      </c>
      <c r="V27" s="314">
        <v>0</v>
      </c>
      <c r="W27" s="314">
        <v>0</v>
      </c>
      <c r="X27" s="314">
        <v>0</v>
      </c>
      <c r="Y27" s="314">
        <v>1.831</v>
      </c>
      <c r="Z27" s="314">
        <v>0</v>
      </c>
      <c r="AA27" s="314">
        <v>5.5890000000000004</v>
      </c>
      <c r="AB27" s="314">
        <v>0</v>
      </c>
      <c r="AC27" s="314">
        <v>0</v>
      </c>
      <c r="AD27" s="314">
        <v>112.724</v>
      </c>
      <c r="AE27" s="314">
        <v>31591.543000000001</v>
      </c>
      <c r="AF27" s="314">
        <v>0</v>
      </c>
      <c r="AG27" s="314">
        <v>21.562999999999999</v>
      </c>
      <c r="AH27" s="314">
        <v>78.453000000000003</v>
      </c>
      <c r="AI27" s="314">
        <v>0.41899999999999998</v>
      </c>
      <c r="AJ27" s="314">
        <v>0</v>
      </c>
      <c r="AK27" s="314">
        <v>0</v>
      </c>
      <c r="AL27" s="314">
        <v>0</v>
      </c>
      <c r="AM27" s="314">
        <v>0</v>
      </c>
      <c r="AN27" s="314">
        <v>0</v>
      </c>
      <c r="AO27" s="314">
        <v>0</v>
      </c>
      <c r="AP27" s="314">
        <v>0</v>
      </c>
      <c r="AQ27" s="314">
        <v>0</v>
      </c>
      <c r="AR27" s="314">
        <v>10.614000000000001</v>
      </c>
      <c r="AS27" s="314">
        <v>0</v>
      </c>
      <c r="AT27" s="314">
        <v>0</v>
      </c>
      <c r="AU27" s="314">
        <v>0</v>
      </c>
      <c r="AV27" s="314">
        <v>0</v>
      </c>
      <c r="AW27" s="314">
        <v>46.381999999999998</v>
      </c>
      <c r="AX27" s="314">
        <v>0</v>
      </c>
      <c r="AY27" s="314">
        <v>0</v>
      </c>
      <c r="AZ27" s="314">
        <v>3.2730000000000001</v>
      </c>
      <c r="BA27" s="314">
        <v>0</v>
      </c>
      <c r="BB27" s="314">
        <v>0</v>
      </c>
      <c r="BC27" s="314">
        <v>0</v>
      </c>
      <c r="BD27" s="314">
        <v>0</v>
      </c>
      <c r="BE27" s="314">
        <v>0</v>
      </c>
      <c r="BF27" s="314">
        <v>0</v>
      </c>
      <c r="BG27" s="314">
        <v>0</v>
      </c>
      <c r="BH27" s="314">
        <v>0</v>
      </c>
      <c r="BI27" s="314">
        <v>0</v>
      </c>
      <c r="BJ27" s="314">
        <v>0</v>
      </c>
      <c r="BK27" s="314">
        <v>0</v>
      </c>
      <c r="BL27" s="314">
        <v>0</v>
      </c>
      <c r="BM27" s="316">
        <f t="shared" si="2"/>
        <v>31873.239000000005</v>
      </c>
      <c r="BN27" s="318"/>
      <c r="BO27" s="316">
        <v>613.68799999999999</v>
      </c>
      <c r="BZ27" s="191"/>
    </row>
    <row r="28" spans="1:78" ht="15.75" customHeight="1">
      <c r="A28" s="207" t="s">
        <v>31</v>
      </c>
      <c r="B28" s="313" t="s">
        <v>216</v>
      </c>
      <c r="C28" s="314">
        <f t="shared" si="0"/>
        <v>1684.6359999999995</v>
      </c>
      <c r="D28" s="313">
        <v>-981.178</v>
      </c>
      <c r="E28" s="313">
        <v>0</v>
      </c>
      <c r="F28" s="313">
        <v>81.015000000000001</v>
      </c>
      <c r="G28" s="313">
        <v>0</v>
      </c>
      <c r="H28" s="313">
        <v>0</v>
      </c>
      <c r="I28" s="313">
        <v>0</v>
      </c>
      <c r="J28" s="313">
        <v>0</v>
      </c>
      <c r="K28" s="313">
        <f t="shared" si="1"/>
        <v>2584.7989999999995</v>
      </c>
      <c r="L28" s="315">
        <v>0</v>
      </c>
      <c r="M28" s="314">
        <v>0</v>
      </c>
      <c r="N28" s="314">
        <v>0</v>
      </c>
      <c r="O28" s="314">
        <v>0</v>
      </c>
      <c r="P28" s="314">
        <v>0</v>
      </c>
      <c r="Q28" s="314">
        <v>0</v>
      </c>
      <c r="R28" s="314">
        <v>0</v>
      </c>
      <c r="S28" s="314">
        <v>0</v>
      </c>
      <c r="T28" s="314">
        <v>0</v>
      </c>
      <c r="U28" s="314">
        <v>0</v>
      </c>
      <c r="V28" s="314">
        <v>0</v>
      </c>
      <c r="W28" s="314">
        <v>0</v>
      </c>
      <c r="X28" s="314">
        <v>0</v>
      </c>
      <c r="Y28" s="314">
        <v>0</v>
      </c>
      <c r="Z28" s="314">
        <v>0</v>
      </c>
      <c r="AA28" s="314">
        <v>0</v>
      </c>
      <c r="AB28" s="314">
        <v>0</v>
      </c>
      <c r="AC28" s="314">
        <v>0</v>
      </c>
      <c r="AD28" s="314">
        <v>0</v>
      </c>
      <c r="AE28" s="314">
        <v>0</v>
      </c>
      <c r="AF28" s="314">
        <v>2565.2829999999999</v>
      </c>
      <c r="AG28" s="314">
        <v>1.605</v>
      </c>
      <c r="AH28" s="314">
        <v>16.824999999999999</v>
      </c>
      <c r="AI28" s="314">
        <v>0</v>
      </c>
      <c r="AJ28" s="314">
        <v>0</v>
      </c>
      <c r="AK28" s="314">
        <v>0</v>
      </c>
      <c r="AL28" s="314">
        <v>0</v>
      </c>
      <c r="AM28" s="314">
        <v>0</v>
      </c>
      <c r="AN28" s="314">
        <v>0</v>
      </c>
      <c r="AO28" s="314">
        <v>0</v>
      </c>
      <c r="AP28" s="314">
        <v>0</v>
      </c>
      <c r="AQ28" s="314">
        <v>0</v>
      </c>
      <c r="AR28" s="314">
        <v>0</v>
      </c>
      <c r="AS28" s="314">
        <v>0</v>
      </c>
      <c r="AT28" s="314">
        <v>0</v>
      </c>
      <c r="AU28" s="314">
        <v>0</v>
      </c>
      <c r="AV28" s="314">
        <v>0</v>
      </c>
      <c r="AW28" s="314">
        <v>0</v>
      </c>
      <c r="AX28" s="314">
        <v>0</v>
      </c>
      <c r="AY28" s="314">
        <v>0</v>
      </c>
      <c r="AZ28" s="314">
        <v>1.0860000000000001</v>
      </c>
      <c r="BA28" s="314">
        <v>0</v>
      </c>
      <c r="BB28" s="314">
        <v>0</v>
      </c>
      <c r="BC28" s="314">
        <v>0</v>
      </c>
      <c r="BD28" s="314">
        <v>0</v>
      </c>
      <c r="BE28" s="314">
        <v>0</v>
      </c>
      <c r="BF28" s="314">
        <v>0</v>
      </c>
      <c r="BG28" s="314">
        <v>0</v>
      </c>
      <c r="BH28" s="314">
        <v>0</v>
      </c>
      <c r="BI28" s="314">
        <v>0</v>
      </c>
      <c r="BJ28" s="314">
        <v>0</v>
      </c>
      <c r="BK28" s="314">
        <v>0</v>
      </c>
      <c r="BL28" s="314">
        <v>0</v>
      </c>
      <c r="BM28" s="316">
        <f t="shared" si="2"/>
        <v>2584.7989999999995</v>
      </c>
      <c r="BN28" s="318"/>
      <c r="BO28" s="316">
        <v>0</v>
      </c>
      <c r="BZ28" s="191"/>
    </row>
    <row r="29" spans="1:78" ht="15.75" customHeight="1">
      <c r="A29" s="207" t="s">
        <v>32</v>
      </c>
      <c r="B29" s="313" t="s">
        <v>232</v>
      </c>
      <c r="C29" s="314">
        <f t="shared" si="0"/>
        <v>0</v>
      </c>
      <c r="D29" s="313">
        <v>-2265</v>
      </c>
      <c r="E29" s="313">
        <v>0</v>
      </c>
      <c r="F29" s="313">
        <v>0</v>
      </c>
      <c r="G29" s="313">
        <v>0</v>
      </c>
      <c r="H29" s="313">
        <v>0</v>
      </c>
      <c r="I29" s="313">
        <v>0</v>
      </c>
      <c r="J29" s="313">
        <v>0</v>
      </c>
      <c r="K29" s="313">
        <f t="shared" si="1"/>
        <v>2265</v>
      </c>
      <c r="L29" s="315">
        <v>0</v>
      </c>
      <c r="M29" s="314">
        <v>0</v>
      </c>
      <c r="N29" s="314">
        <v>0</v>
      </c>
      <c r="O29" s="314">
        <v>0</v>
      </c>
      <c r="P29" s="314">
        <v>0</v>
      </c>
      <c r="Q29" s="314">
        <v>0</v>
      </c>
      <c r="R29" s="314">
        <v>0</v>
      </c>
      <c r="S29" s="314">
        <v>0</v>
      </c>
      <c r="T29" s="314">
        <v>0</v>
      </c>
      <c r="U29" s="314">
        <v>106.057</v>
      </c>
      <c r="V29" s="314">
        <v>0</v>
      </c>
      <c r="W29" s="314">
        <v>0</v>
      </c>
      <c r="X29" s="314">
        <v>0</v>
      </c>
      <c r="Y29" s="314">
        <v>0</v>
      </c>
      <c r="Z29" s="314">
        <v>0</v>
      </c>
      <c r="AA29" s="314">
        <v>0</v>
      </c>
      <c r="AB29" s="314">
        <v>0</v>
      </c>
      <c r="AC29" s="314">
        <v>0</v>
      </c>
      <c r="AD29" s="314">
        <v>31.422999999999998</v>
      </c>
      <c r="AE29" s="314">
        <v>0</v>
      </c>
      <c r="AF29" s="314">
        <v>0</v>
      </c>
      <c r="AG29" s="314">
        <v>1942.797</v>
      </c>
      <c r="AH29" s="314">
        <v>0</v>
      </c>
      <c r="AI29" s="314">
        <v>1.109</v>
      </c>
      <c r="AJ29" s="314">
        <v>0</v>
      </c>
      <c r="AK29" s="314">
        <v>0</v>
      </c>
      <c r="AL29" s="314">
        <v>0</v>
      </c>
      <c r="AM29" s="314">
        <v>0</v>
      </c>
      <c r="AN29" s="314">
        <v>0</v>
      </c>
      <c r="AO29" s="314">
        <v>0</v>
      </c>
      <c r="AP29" s="314">
        <v>0</v>
      </c>
      <c r="AQ29" s="314">
        <v>0</v>
      </c>
      <c r="AR29" s="314">
        <v>156.286</v>
      </c>
      <c r="AS29" s="314">
        <v>0</v>
      </c>
      <c r="AT29" s="314">
        <v>0</v>
      </c>
      <c r="AU29" s="314">
        <v>0</v>
      </c>
      <c r="AV29" s="314">
        <v>0</v>
      </c>
      <c r="AW29" s="314">
        <v>0</v>
      </c>
      <c r="AX29" s="314">
        <v>0</v>
      </c>
      <c r="AY29" s="314">
        <v>0</v>
      </c>
      <c r="AZ29" s="314">
        <v>0</v>
      </c>
      <c r="BA29" s="314">
        <v>0</v>
      </c>
      <c r="BB29" s="314">
        <v>27.327999999999999</v>
      </c>
      <c r="BC29" s="314">
        <v>0</v>
      </c>
      <c r="BD29" s="314">
        <v>0</v>
      </c>
      <c r="BE29" s="314">
        <v>0</v>
      </c>
      <c r="BF29" s="314">
        <v>0</v>
      </c>
      <c r="BG29" s="314">
        <v>0</v>
      </c>
      <c r="BH29" s="314">
        <v>0</v>
      </c>
      <c r="BI29" s="314">
        <v>0</v>
      </c>
      <c r="BJ29" s="314">
        <v>0</v>
      </c>
      <c r="BK29" s="314">
        <v>0</v>
      </c>
      <c r="BL29" s="314">
        <v>0</v>
      </c>
      <c r="BM29" s="316">
        <f t="shared" si="2"/>
        <v>2265</v>
      </c>
      <c r="BN29" s="318"/>
      <c r="BO29" s="316">
        <v>0</v>
      </c>
      <c r="BZ29" s="191"/>
    </row>
    <row r="30" spans="1:78" ht="15.75" customHeight="1">
      <c r="A30" s="207" t="s">
        <v>33</v>
      </c>
      <c r="B30" s="313" t="s">
        <v>217</v>
      </c>
      <c r="C30" s="314">
        <f t="shared" si="0"/>
        <v>0</v>
      </c>
      <c r="D30" s="313">
        <v>-8806.6560000000009</v>
      </c>
      <c r="E30" s="313">
        <v>0</v>
      </c>
      <c r="F30" s="313">
        <v>0</v>
      </c>
      <c r="G30" s="313">
        <v>0</v>
      </c>
      <c r="H30" s="313">
        <v>0</v>
      </c>
      <c r="I30" s="313">
        <v>0</v>
      </c>
      <c r="J30" s="313">
        <v>0</v>
      </c>
      <c r="K30" s="313">
        <f t="shared" si="1"/>
        <v>8806.655999999999</v>
      </c>
      <c r="L30" s="315">
        <v>0</v>
      </c>
      <c r="M30" s="314">
        <v>0</v>
      </c>
      <c r="N30" s="314">
        <v>0</v>
      </c>
      <c r="O30" s="314">
        <v>0</v>
      </c>
      <c r="P30" s="314">
        <v>0</v>
      </c>
      <c r="Q30" s="314">
        <v>0</v>
      </c>
      <c r="R30" s="314">
        <v>0</v>
      </c>
      <c r="S30" s="314">
        <v>2.258</v>
      </c>
      <c r="T30" s="314">
        <v>0</v>
      </c>
      <c r="U30" s="314">
        <v>0</v>
      </c>
      <c r="V30" s="314">
        <v>0</v>
      </c>
      <c r="W30" s="314">
        <v>0</v>
      </c>
      <c r="X30" s="314">
        <v>0</v>
      </c>
      <c r="Y30" s="314">
        <v>0</v>
      </c>
      <c r="Z30" s="314">
        <v>0</v>
      </c>
      <c r="AA30" s="314">
        <v>3.1920000000000002</v>
      </c>
      <c r="AB30" s="314">
        <v>0</v>
      </c>
      <c r="AC30" s="314">
        <v>0</v>
      </c>
      <c r="AD30" s="314">
        <v>0</v>
      </c>
      <c r="AE30" s="314">
        <v>249.25299999999999</v>
      </c>
      <c r="AF30" s="314">
        <v>0</v>
      </c>
      <c r="AG30" s="314">
        <v>11.356</v>
      </c>
      <c r="AH30" s="314">
        <v>8515.8739999999998</v>
      </c>
      <c r="AI30" s="314">
        <v>24.722999999999999</v>
      </c>
      <c r="AJ30" s="314">
        <v>0</v>
      </c>
      <c r="AK30" s="314">
        <v>0</v>
      </c>
      <c r="AL30" s="314">
        <v>0</v>
      </c>
      <c r="AM30" s="314">
        <v>0</v>
      </c>
      <c r="AN30" s="314">
        <v>0</v>
      </c>
      <c r="AO30" s="314">
        <v>0</v>
      </c>
      <c r="AP30" s="314">
        <v>0</v>
      </c>
      <c r="AQ30" s="314">
        <v>0</v>
      </c>
      <c r="AR30" s="314">
        <v>0</v>
      </c>
      <c r="AS30" s="314">
        <v>0</v>
      </c>
      <c r="AT30" s="314">
        <v>0</v>
      </c>
      <c r="AU30" s="314">
        <v>0</v>
      </c>
      <c r="AV30" s="314">
        <v>0</v>
      </c>
      <c r="AW30" s="314">
        <v>0</v>
      </c>
      <c r="AX30" s="314">
        <v>0</v>
      </c>
      <c r="AY30" s="314">
        <v>0</v>
      </c>
      <c r="AZ30" s="314">
        <v>0</v>
      </c>
      <c r="BA30" s="314">
        <v>0</v>
      </c>
      <c r="BB30" s="314">
        <v>0</v>
      </c>
      <c r="BC30" s="314">
        <v>0</v>
      </c>
      <c r="BD30" s="314">
        <v>0</v>
      </c>
      <c r="BE30" s="314">
        <v>0</v>
      </c>
      <c r="BF30" s="314">
        <v>0</v>
      </c>
      <c r="BG30" s="314">
        <v>0</v>
      </c>
      <c r="BH30" s="314">
        <v>0</v>
      </c>
      <c r="BI30" s="314">
        <v>0</v>
      </c>
      <c r="BJ30" s="314">
        <v>0</v>
      </c>
      <c r="BK30" s="314">
        <v>0</v>
      </c>
      <c r="BL30" s="314">
        <v>0</v>
      </c>
      <c r="BM30" s="316">
        <f t="shared" si="2"/>
        <v>8806.655999999999</v>
      </c>
      <c r="BN30" s="318"/>
      <c r="BO30" s="316">
        <v>0</v>
      </c>
      <c r="BZ30" s="191"/>
    </row>
    <row r="31" spans="1:78" ht="15.75" customHeight="1">
      <c r="A31" s="207" t="s">
        <v>34</v>
      </c>
      <c r="B31" s="313" t="s">
        <v>134</v>
      </c>
      <c r="C31" s="314">
        <f t="shared" si="0"/>
        <v>0</v>
      </c>
      <c r="D31" s="313">
        <v>-19939.905999999999</v>
      </c>
      <c r="E31" s="313">
        <v>0</v>
      </c>
      <c r="F31" s="313">
        <v>0</v>
      </c>
      <c r="G31" s="313">
        <v>0</v>
      </c>
      <c r="H31" s="313">
        <v>0</v>
      </c>
      <c r="I31" s="313">
        <v>0</v>
      </c>
      <c r="J31" s="313">
        <v>0</v>
      </c>
      <c r="K31" s="313">
        <f t="shared" si="1"/>
        <v>19939.905999999995</v>
      </c>
      <c r="L31" s="315">
        <v>0</v>
      </c>
      <c r="M31" s="314">
        <v>0</v>
      </c>
      <c r="N31" s="314">
        <v>3.66</v>
      </c>
      <c r="O31" s="314">
        <v>64.745000000000005</v>
      </c>
      <c r="P31" s="314">
        <v>1361.845</v>
      </c>
      <c r="Q31" s="314">
        <v>89.72</v>
      </c>
      <c r="R31" s="314">
        <v>23.655999999999999</v>
      </c>
      <c r="S31" s="314">
        <v>0</v>
      </c>
      <c r="T31" s="314">
        <v>0</v>
      </c>
      <c r="U31" s="314">
        <v>0</v>
      </c>
      <c r="V31" s="314">
        <v>-1.7000000000000001E-2</v>
      </c>
      <c r="W31" s="314">
        <v>4.1559999999999997</v>
      </c>
      <c r="X31" s="314">
        <v>0</v>
      </c>
      <c r="Y31" s="314">
        <v>0</v>
      </c>
      <c r="Z31" s="314">
        <v>0.90100000000000002</v>
      </c>
      <c r="AA31" s="314">
        <v>10.308</v>
      </c>
      <c r="AB31" s="314">
        <v>3.38</v>
      </c>
      <c r="AC31" s="314">
        <v>0</v>
      </c>
      <c r="AD31" s="314">
        <v>0</v>
      </c>
      <c r="AE31" s="314">
        <v>1.524</v>
      </c>
      <c r="AF31" s="314">
        <v>0</v>
      </c>
      <c r="AG31" s="314">
        <v>0.92800000000000005</v>
      </c>
      <c r="AH31" s="314">
        <v>5.7690000000000001</v>
      </c>
      <c r="AI31" s="314">
        <v>17228.207999999999</v>
      </c>
      <c r="AJ31" s="314">
        <v>0</v>
      </c>
      <c r="AK31" s="314">
        <v>0</v>
      </c>
      <c r="AL31" s="314">
        <v>0</v>
      </c>
      <c r="AM31" s="314">
        <v>0</v>
      </c>
      <c r="AN31" s="314">
        <v>0.42199999999999999</v>
      </c>
      <c r="AO31" s="314">
        <v>43.051000000000002</v>
      </c>
      <c r="AP31" s="314">
        <v>968.06899999999996</v>
      </c>
      <c r="AQ31" s="314">
        <v>0</v>
      </c>
      <c r="AR31" s="314">
        <v>0</v>
      </c>
      <c r="AS31" s="314">
        <v>0</v>
      </c>
      <c r="AT31" s="314">
        <v>0</v>
      </c>
      <c r="AU31" s="314">
        <v>0</v>
      </c>
      <c r="AV31" s="314">
        <v>0</v>
      </c>
      <c r="AW31" s="314">
        <v>0</v>
      </c>
      <c r="AX31" s="314">
        <v>86.475999999999999</v>
      </c>
      <c r="AY31" s="314">
        <v>0</v>
      </c>
      <c r="AZ31" s="314">
        <v>0</v>
      </c>
      <c r="BA31" s="314">
        <v>0</v>
      </c>
      <c r="BB31" s="314">
        <v>0</v>
      </c>
      <c r="BC31" s="314">
        <v>0</v>
      </c>
      <c r="BD31" s="314">
        <v>0</v>
      </c>
      <c r="BE31" s="314">
        <v>0</v>
      </c>
      <c r="BF31" s="314">
        <v>0</v>
      </c>
      <c r="BG31" s="314">
        <v>40.853000000000002</v>
      </c>
      <c r="BH31" s="314">
        <v>0</v>
      </c>
      <c r="BI31" s="314">
        <v>2.2519999999999998</v>
      </c>
      <c r="BJ31" s="314">
        <v>0</v>
      </c>
      <c r="BK31" s="314">
        <v>0</v>
      </c>
      <c r="BL31" s="314">
        <v>0</v>
      </c>
      <c r="BM31" s="316">
        <f t="shared" si="2"/>
        <v>19939.905999999995</v>
      </c>
      <c r="BN31" s="318"/>
      <c r="BO31" s="316">
        <v>0</v>
      </c>
      <c r="BZ31" s="191"/>
    </row>
    <row r="32" spans="1:78" ht="15.75" customHeight="1">
      <c r="A32" s="207" t="s">
        <v>35</v>
      </c>
      <c r="B32" s="313" t="s">
        <v>135</v>
      </c>
      <c r="C32" s="314">
        <f t="shared" si="0"/>
        <v>18964.122000000003</v>
      </c>
      <c r="D32" s="313">
        <v>0</v>
      </c>
      <c r="E32" s="313">
        <v>0</v>
      </c>
      <c r="F32" s="313">
        <v>242.20500000000001</v>
      </c>
      <c r="G32" s="313">
        <v>0</v>
      </c>
      <c r="H32" s="313">
        <v>0</v>
      </c>
      <c r="I32" s="313">
        <v>0</v>
      </c>
      <c r="J32" s="313">
        <v>0</v>
      </c>
      <c r="K32" s="313">
        <f t="shared" si="1"/>
        <v>18721.917000000001</v>
      </c>
      <c r="L32" s="315">
        <v>0</v>
      </c>
      <c r="M32" s="314">
        <v>0</v>
      </c>
      <c r="N32" s="314">
        <v>0</v>
      </c>
      <c r="O32" s="314">
        <v>0</v>
      </c>
      <c r="P32" s="314">
        <v>0</v>
      </c>
      <c r="Q32" s="314">
        <v>0</v>
      </c>
      <c r="R32" s="314">
        <v>0</v>
      </c>
      <c r="S32" s="314">
        <v>0</v>
      </c>
      <c r="T32" s="314">
        <v>0</v>
      </c>
      <c r="U32" s="314">
        <v>0</v>
      </c>
      <c r="V32" s="314">
        <v>0</v>
      </c>
      <c r="W32" s="314">
        <v>0</v>
      </c>
      <c r="X32" s="314">
        <v>0</v>
      </c>
      <c r="Y32" s="314">
        <v>0</v>
      </c>
      <c r="Z32" s="314">
        <v>0</v>
      </c>
      <c r="AA32" s="314">
        <v>0</v>
      </c>
      <c r="AB32" s="314">
        <v>0</v>
      </c>
      <c r="AC32" s="314">
        <v>0</v>
      </c>
      <c r="AD32" s="314">
        <v>0</v>
      </c>
      <c r="AE32" s="314">
        <v>0</v>
      </c>
      <c r="AF32" s="314">
        <v>3.0920000000000001</v>
      </c>
      <c r="AG32" s="314">
        <v>13.051</v>
      </c>
      <c r="AH32" s="314">
        <v>143.97499999999999</v>
      </c>
      <c r="AI32" s="314">
        <v>10.135</v>
      </c>
      <c r="AJ32" s="314">
        <v>18550.591</v>
      </c>
      <c r="AK32" s="314">
        <v>0</v>
      </c>
      <c r="AL32" s="314">
        <v>0</v>
      </c>
      <c r="AM32" s="314">
        <v>0</v>
      </c>
      <c r="AN32" s="314">
        <v>0</v>
      </c>
      <c r="AO32" s="314">
        <v>0</v>
      </c>
      <c r="AP32" s="314">
        <v>0</v>
      </c>
      <c r="AQ32" s="314">
        <v>0</v>
      </c>
      <c r="AR32" s="314">
        <v>0</v>
      </c>
      <c r="AS32" s="314">
        <v>0</v>
      </c>
      <c r="AT32" s="314">
        <v>0</v>
      </c>
      <c r="AU32" s="314">
        <v>0</v>
      </c>
      <c r="AV32" s="314">
        <v>0</v>
      </c>
      <c r="AW32" s="314">
        <v>0</v>
      </c>
      <c r="AX32" s="314">
        <v>0</v>
      </c>
      <c r="AY32" s="314">
        <v>0</v>
      </c>
      <c r="AZ32" s="314">
        <v>0</v>
      </c>
      <c r="BA32" s="314">
        <v>0</v>
      </c>
      <c r="BB32" s="314">
        <v>0</v>
      </c>
      <c r="BC32" s="314">
        <v>1.073</v>
      </c>
      <c r="BD32" s="314">
        <v>0</v>
      </c>
      <c r="BE32" s="314">
        <v>0</v>
      </c>
      <c r="BF32" s="314">
        <v>0</v>
      </c>
      <c r="BG32" s="314">
        <v>0</v>
      </c>
      <c r="BH32" s="314">
        <v>0</v>
      </c>
      <c r="BI32" s="314">
        <v>0</v>
      </c>
      <c r="BJ32" s="314">
        <v>0</v>
      </c>
      <c r="BK32" s="314">
        <v>0</v>
      </c>
      <c r="BL32" s="314">
        <v>0</v>
      </c>
      <c r="BM32" s="316">
        <f t="shared" si="2"/>
        <v>18721.917000000001</v>
      </c>
      <c r="BN32" s="318"/>
      <c r="BO32" s="316">
        <v>0</v>
      </c>
      <c r="BZ32" s="191"/>
    </row>
    <row r="33" spans="1:78" ht="15.75" customHeight="1">
      <c r="A33" s="207" t="s">
        <v>36</v>
      </c>
      <c r="B33" s="313" t="s">
        <v>37</v>
      </c>
      <c r="C33" s="314">
        <f t="shared" si="0"/>
        <v>3479.4809999999998</v>
      </c>
      <c r="D33" s="313">
        <v>0</v>
      </c>
      <c r="E33" s="313">
        <v>0</v>
      </c>
      <c r="F33" s="313">
        <v>183.28299999999999</v>
      </c>
      <c r="G33" s="313">
        <v>0</v>
      </c>
      <c r="H33" s="313">
        <v>0</v>
      </c>
      <c r="I33" s="313">
        <v>0</v>
      </c>
      <c r="J33" s="313">
        <v>0</v>
      </c>
      <c r="K33" s="313">
        <f t="shared" si="1"/>
        <v>3296.1979999999999</v>
      </c>
      <c r="L33" s="315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  <c r="R33" s="314">
        <v>0</v>
      </c>
      <c r="S33" s="314">
        <v>0</v>
      </c>
      <c r="T33" s="314">
        <v>0</v>
      </c>
      <c r="U33" s="314">
        <v>0</v>
      </c>
      <c r="V33" s="314">
        <v>0</v>
      </c>
      <c r="W33" s="314">
        <v>2.0219999999999998</v>
      </c>
      <c r="X33" s="314">
        <v>0</v>
      </c>
      <c r="Y33" s="314">
        <v>0</v>
      </c>
      <c r="Z33" s="314">
        <v>0</v>
      </c>
      <c r="AA33" s="314">
        <v>0</v>
      </c>
      <c r="AB33" s="314">
        <v>0</v>
      </c>
      <c r="AC33" s="314">
        <v>0</v>
      </c>
      <c r="AD33" s="314">
        <v>0</v>
      </c>
      <c r="AE33" s="314">
        <v>0</v>
      </c>
      <c r="AF33" s="314">
        <v>0</v>
      </c>
      <c r="AG33" s="314">
        <v>0</v>
      </c>
      <c r="AH33" s="314">
        <v>146.096</v>
      </c>
      <c r="AI33" s="314">
        <v>0</v>
      </c>
      <c r="AJ33" s="314">
        <v>0</v>
      </c>
      <c r="AK33" s="314">
        <v>3148.08</v>
      </c>
      <c r="AL33" s="314">
        <v>0</v>
      </c>
      <c r="AM33" s="314">
        <v>0</v>
      </c>
      <c r="AN33" s="314">
        <v>0</v>
      </c>
      <c r="AO33" s="314">
        <v>0</v>
      </c>
      <c r="AP33" s="314">
        <v>0</v>
      </c>
      <c r="AQ33" s="314">
        <v>0</v>
      </c>
      <c r="AR33" s="314">
        <v>0</v>
      </c>
      <c r="AS33" s="314">
        <v>0</v>
      </c>
      <c r="AT33" s="314">
        <v>0</v>
      </c>
      <c r="AU33" s="314">
        <v>0</v>
      </c>
      <c r="AV33" s="314">
        <v>0</v>
      </c>
      <c r="AW33" s="314">
        <v>0</v>
      </c>
      <c r="AX33" s="314">
        <v>0</v>
      </c>
      <c r="AY33" s="314">
        <v>0</v>
      </c>
      <c r="AZ33" s="314">
        <v>0</v>
      </c>
      <c r="BA33" s="314">
        <v>0</v>
      </c>
      <c r="BB33" s="314">
        <v>0</v>
      </c>
      <c r="BC33" s="314">
        <v>0</v>
      </c>
      <c r="BD33" s="314">
        <v>0</v>
      </c>
      <c r="BE33" s="314">
        <v>0</v>
      </c>
      <c r="BF33" s="314">
        <v>0</v>
      </c>
      <c r="BG33" s="314">
        <v>0</v>
      </c>
      <c r="BH33" s="314">
        <v>0</v>
      </c>
      <c r="BI33" s="314">
        <v>0</v>
      </c>
      <c r="BJ33" s="314">
        <v>0</v>
      </c>
      <c r="BK33" s="314">
        <v>0</v>
      </c>
      <c r="BL33" s="314">
        <v>0</v>
      </c>
      <c r="BM33" s="316">
        <f t="shared" si="2"/>
        <v>3296.1979999999999</v>
      </c>
      <c r="BN33" s="318"/>
      <c r="BO33" s="316">
        <v>0</v>
      </c>
      <c r="BZ33" s="191"/>
    </row>
    <row r="34" spans="1:78" ht="15.75" customHeight="1">
      <c r="A34" s="207" t="s">
        <v>38</v>
      </c>
      <c r="B34" s="313" t="s">
        <v>39</v>
      </c>
      <c r="C34" s="314">
        <f t="shared" si="0"/>
        <v>8808.2790000000005</v>
      </c>
      <c r="D34" s="313">
        <v>0</v>
      </c>
      <c r="E34" s="313">
        <v>0</v>
      </c>
      <c r="F34" s="313">
        <v>568.17200000000003</v>
      </c>
      <c r="G34" s="313">
        <v>0</v>
      </c>
      <c r="H34" s="313">
        <v>31.141999999999999</v>
      </c>
      <c r="I34" s="313">
        <v>0</v>
      </c>
      <c r="J34" s="313">
        <v>0</v>
      </c>
      <c r="K34" s="313">
        <f t="shared" si="1"/>
        <v>8208.9650000000001</v>
      </c>
      <c r="L34" s="315">
        <v>0</v>
      </c>
      <c r="M34" s="314">
        <v>0</v>
      </c>
      <c r="N34" s="314">
        <v>0</v>
      </c>
      <c r="O34" s="314">
        <v>0</v>
      </c>
      <c r="P34" s="314">
        <v>0</v>
      </c>
      <c r="Q34" s="314">
        <v>0</v>
      </c>
      <c r="R34" s="314">
        <v>0</v>
      </c>
      <c r="S34" s="314">
        <v>0</v>
      </c>
      <c r="T34" s="314">
        <v>0</v>
      </c>
      <c r="U34" s="314">
        <v>0</v>
      </c>
      <c r="V34" s="314">
        <v>0</v>
      </c>
      <c r="W34" s="314">
        <v>0</v>
      </c>
      <c r="X34" s="314">
        <v>0</v>
      </c>
      <c r="Y34" s="314">
        <v>0</v>
      </c>
      <c r="Z34" s="314">
        <v>0</v>
      </c>
      <c r="AA34" s="314">
        <v>0</v>
      </c>
      <c r="AB34" s="314">
        <v>0</v>
      </c>
      <c r="AC34" s="314">
        <v>0</v>
      </c>
      <c r="AD34" s="314">
        <v>0</v>
      </c>
      <c r="AE34" s="314">
        <v>0</v>
      </c>
      <c r="AF34" s="314">
        <v>0</v>
      </c>
      <c r="AG34" s="314">
        <v>0</v>
      </c>
      <c r="AH34" s="314">
        <v>0</v>
      </c>
      <c r="AI34" s="314">
        <v>0</v>
      </c>
      <c r="AJ34" s="314">
        <v>0</v>
      </c>
      <c r="AK34" s="314">
        <v>0</v>
      </c>
      <c r="AL34" s="314">
        <v>5668.5460000000003</v>
      </c>
      <c r="AM34" s="314">
        <v>0</v>
      </c>
      <c r="AN34" s="314">
        <v>0</v>
      </c>
      <c r="AO34" s="314">
        <v>0</v>
      </c>
      <c r="AP34" s="314">
        <v>0</v>
      </c>
      <c r="AQ34" s="314">
        <v>0</v>
      </c>
      <c r="AR34" s="314">
        <v>0</v>
      </c>
      <c r="AS34" s="314">
        <v>0</v>
      </c>
      <c r="AT34" s="314">
        <v>0</v>
      </c>
      <c r="AU34" s="314">
        <v>0</v>
      </c>
      <c r="AV34" s="314">
        <v>0</v>
      </c>
      <c r="AW34" s="314">
        <v>0</v>
      </c>
      <c r="AX34" s="314">
        <v>0</v>
      </c>
      <c r="AY34" s="314">
        <v>0</v>
      </c>
      <c r="AZ34" s="314">
        <v>0</v>
      </c>
      <c r="BA34" s="314">
        <v>0</v>
      </c>
      <c r="BB34" s="314">
        <v>0</v>
      </c>
      <c r="BC34" s="314">
        <v>0</v>
      </c>
      <c r="BD34" s="314">
        <v>0</v>
      </c>
      <c r="BE34" s="314">
        <v>0</v>
      </c>
      <c r="BF34" s="314">
        <v>0</v>
      </c>
      <c r="BG34" s="314">
        <v>0</v>
      </c>
      <c r="BH34" s="314">
        <v>0</v>
      </c>
      <c r="BI34" s="314">
        <v>0</v>
      </c>
      <c r="BJ34" s="314">
        <v>0</v>
      </c>
      <c r="BK34" s="314">
        <v>0</v>
      </c>
      <c r="BL34" s="314">
        <v>0</v>
      </c>
      <c r="BM34" s="316">
        <f t="shared" si="2"/>
        <v>5668.5460000000003</v>
      </c>
      <c r="BN34" s="318"/>
      <c r="BO34" s="316">
        <v>2540.4189999999999</v>
      </c>
      <c r="BZ34" s="191"/>
    </row>
    <row r="35" spans="1:78" ht="15.75" customHeight="1">
      <c r="A35" s="207" t="s">
        <v>40</v>
      </c>
      <c r="B35" s="313" t="s">
        <v>136</v>
      </c>
      <c r="C35" s="314">
        <f t="shared" si="0"/>
        <v>20999.935999999998</v>
      </c>
      <c r="D35" s="313">
        <v>0</v>
      </c>
      <c r="E35" s="313">
        <v>0</v>
      </c>
      <c r="F35" s="313">
        <v>5.5359999999999996</v>
      </c>
      <c r="G35" s="313">
        <v>0</v>
      </c>
      <c r="H35" s="313">
        <v>0</v>
      </c>
      <c r="I35" s="313">
        <v>0</v>
      </c>
      <c r="J35" s="313">
        <v>0</v>
      </c>
      <c r="K35" s="313">
        <f t="shared" si="1"/>
        <v>20994.399999999998</v>
      </c>
      <c r="L35" s="315">
        <v>0</v>
      </c>
      <c r="M35" s="314">
        <v>0</v>
      </c>
      <c r="N35" s="314">
        <v>0</v>
      </c>
      <c r="O35" s="314">
        <v>0</v>
      </c>
      <c r="P35" s="314">
        <v>0</v>
      </c>
      <c r="Q35" s="314">
        <v>0</v>
      </c>
      <c r="R35" s="314">
        <v>0</v>
      </c>
      <c r="S35" s="314">
        <v>0</v>
      </c>
      <c r="T35" s="314">
        <v>0</v>
      </c>
      <c r="U35" s="314">
        <v>0</v>
      </c>
      <c r="V35" s="314">
        <v>0</v>
      </c>
      <c r="W35" s="314">
        <v>0</v>
      </c>
      <c r="X35" s="314">
        <v>0</v>
      </c>
      <c r="Y35" s="314">
        <v>0</v>
      </c>
      <c r="Z35" s="314">
        <v>0</v>
      </c>
      <c r="AA35" s="314">
        <v>0</v>
      </c>
      <c r="AB35" s="314">
        <v>0</v>
      </c>
      <c r="AC35" s="314">
        <v>0</v>
      </c>
      <c r="AD35" s="314">
        <v>0</v>
      </c>
      <c r="AE35" s="314">
        <v>0</v>
      </c>
      <c r="AF35" s="314">
        <v>1.7609999999999999</v>
      </c>
      <c r="AG35" s="314">
        <v>2.0569999999999999</v>
      </c>
      <c r="AH35" s="314">
        <v>61.753</v>
      </c>
      <c r="AI35" s="314">
        <v>33.070999999999998</v>
      </c>
      <c r="AJ35" s="314">
        <v>706.96500000000003</v>
      </c>
      <c r="AK35" s="314">
        <v>0</v>
      </c>
      <c r="AL35" s="314">
        <v>0</v>
      </c>
      <c r="AM35" s="314">
        <v>13733.691999999999</v>
      </c>
      <c r="AN35" s="314">
        <v>0</v>
      </c>
      <c r="AO35" s="314">
        <v>0</v>
      </c>
      <c r="AP35" s="314">
        <v>0</v>
      </c>
      <c r="AQ35" s="314">
        <v>0</v>
      </c>
      <c r="AR35" s="314">
        <v>0</v>
      </c>
      <c r="AS35" s="314">
        <v>0</v>
      </c>
      <c r="AT35" s="314">
        <v>0</v>
      </c>
      <c r="AU35" s="314">
        <v>0</v>
      </c>
      <c r="AV35" s="314">
        <v>0</v>
      </c>
      <c r="AW35" s="314">
        <v>0</v>
      </c>
      <c r="AX35" s="314">
        <v>0</v>
      </c>
      <c r="AY35" s="314">
        <v>0</v>
      </c>
      <c r="AZ35" s="314">
        <v>0</v>
      </c>
      <c r="BA35" s="314">
        <v>0</v>
      </c>
      <c r="BB35" s="314">
        <v>0</v>
      </c>
      <c r="BC35" s="314">
        <v>0</v>
      </c>
      <c r="BD35" s="314">
        <v>0</v>
      </c>
      <c r="BE35" s="314">
        <v>0</v>
      </c>
      <c r="BF35" s="314">
        <v>0</v>
      </c>
      <c r="BG35" s="314">
        <v>0</v>
      </c>
      <c r="BH35" s="314">
        <v>0</v>
      </c>
      <c r="BI35" s="314">
        <v>0</v>
      </c>
      <c r="BJ35" s="314">
        <v>0</v>
      </c>
      <c r="BK35" s="314">
        <v>0</v>
      </c>
      <c r="BL35" s="314">
        <v>0</v>
      </c>
      <c r="BM35" s="316">
        <f t="shared" si="2"/>
        <v>14539.298999999999</v>
      </c>
      <c r="BN35" s="318"/>
      <c r="BO35" s="316">
        <v>6455.1009999999997</v>
      </c>
      <c r="BZ35" s="191"/>
    </row>
    <row r="36" spans="1:78" ht="15.75" customHeight="1">
      <c r="A36" s="207" t="s">
        <v>41</v>
      </c>
      <c r="B36" s="313" t="s">
        <v>156</v>
      </c>
      <c r="C36" s="314">
        <f t="shared" si="0"/>
        <v>329.11200000000002</v>
      </c>
      <c r="D36" s="313">
        <v>0</v>
      </c>
      <c r="E36" s="313">
        <v>0</v>
      </c>
      <c r="F36" s="313">
        <v>30.6</v>
      </c>
      <c r="G36" s="313">
        <v>0</v>
      </c>
      <c r="H36" s="313">
        <v>0</v>
      </c>
      <c r="I36" s="313">
        <v>0</v>
      </c>
      <c r="J36" s="313">
        <v>0</v>
      </c>
      <c r="K36" s="313">
        <f t="shared" si="1"/>
        <v>298.512</v>
      </c>
      <c r="L36" s="315">
        <v>0</v>
      </c>
      <c r="M36" s="314">
        <v>0</v>
      </c>
      <c r="N36" s="314">
        <v>0</v>
      </c>
      <c r="O36" s="314">
        <v>0</v>
      </c>
      <c r="P36" s="314">
        <v>0</v>
      </c>
      <c r="Q36" s="314">
        <v>0</v>
      </c>
      <c r="R36" s="314">
        <v>0</v>
      </c>
      <c r="S36" s="314">
        <v>0</v>
      </c>
      <c r="T36" s="314">
        <v>0</v>
      </c>
      <c r="U36" s="314">
        <v>0</v>
      </c>
      <c r="V36" s="314">
        <v>0</v>
      </c>
      <c r="W36" s="314">
        <v>0</v>
      </c>
      <c r="X36" s="314">
        <v>0</v>
      </c>
      <c r="Y36" s="314">
        <v>0</v>
      </c>
      <c r="Z36" s="314">
        <v>0</v>
      </c>
      <c r="AA36" s="314">
        <v>0</v>
      </c>
      <c r="AB36" s="314">
        <v>0</v>
      </c>
      <c r="AC36" s="314">
        <v>0</v>
      </c>
      <c r="AD36" s="314">
        <v>0</v>
      </c>
      <c r="AE36" s="314">
        <v>0</v>
      </c>
      <c r="AF36" s="314">
        <v>0</v>
      </c>
      <c r="AG36" s="314">
        <v>0</v>
      </c>
      <c r="AH36" s="314">
        <v>0</v>
      </c>
      <c r="AI36" s="314">
        <v>0</v>
      </c>
      <c r="AJ36" s="314">
        <v>0</v>
      </c>
      <c r="AK36" s="314">
        <v>0</v>
      </c>
      <c r="AL36" s="314">
        <v>0</v>
      </c>
      <c r="AM36" s="314">
        <v>0</v>
      </c>
      <c r="AN36" s="314">
        <v>290.65499999999997</v>
      </c>
      <c r="AO36" s="314">
        <v>0</v>
      </c>
      <c r="AP36" s="314">
        <v>0</v>
      </c>
      <c r="AQ36" s="314">
        <v>0</v>
      </c>
      <c r="AR36" s="314">
        <v>0</v>
      </c>
      <c r="AS36" s="314">
        <v>0</v>
      </c>
      <c r="AT36" s="314">
        <v>0</v>
      </c>
      <c r="AU36" s="314">
        <v>0</v>
      </c>
      <c r="AV36" s="314">
        <v>0</v>
      </c>
      <c r="AW36" s="314">
        <v>0</v>
      </c>
      <c r="AX36" s="314">
        <v>0</v>
      </c>
      <c r="AY36" s="314">
        <v>0</v>
      </c>
      <c r="AZ36" s="314">
        <v>0</v>
      </c>
      <c r="BA36" s="314">
        <v>0</v>
      </c>
      <c r="BB36" s="314">
        <v>0</v>
      </c>
      <c r="BC36" s="314">
        <v>0</v>
      </c>
      <c r="BD36" s="314">
        <v>0</v>
      </c>
      <c r="BE36" s="314">
        <v>0</v>
      </c>
      <c r="BF36" s="314">
        <v>0</v>
      </c>
      <c r="BG36" s="314">
        <v>0</v>
      </c>
      <c r="BH36" s="314">
        <v>0</v>
      </c>
      <c r="BI36" s="314">
        <v>0</v>
      </c>
      <c r="BJ36" s="314">
        <v>0</v>
      </c>
      <c r="BK36" s="314">
        <v>0</v>
      </c>
      <c r="BL36" s="314">
        <v>0</v>
      </c>
      <c r="BM36" s="316">
        <f t="shared" si="2"/>
        <v>290.65499999999997</v>
      </c>
      <c r="BN36" s="318"/>
      <c r="BO36" s="316">
        <v>7.8570000000000002</v>
      </c>
      <c r="BZ36" s="191"/>
    </row>
    <row r="37" spans="1:78" ht="15.75" customHeight="1">
      <c r="A37" s="207" t="s">
        <v>42</v>
      </c>
      <c r="B37" s="313" t="s">
        <v>43</v>
      </c>
      <c r="C37" s="314">
        <f t="shared" si="0"/>
        <v>27961.131999999998</v>
      </c>
      <c r="D37" s="313">
        <v>0</v>
      </c>
      <c r="E37" s="313">
        <v>0</v>
      </c>
      <c r="F37" s="313">
        <v>2240.1860000000001</v>
      </c>
      <c r="G37" s="313">
        <v>0</v>
      </c>
      <c r="H37" s="313">
        <v>811.07799999999997</v>
      </c>
      <c r="I37" s="313">
        <v>0</v>
      </c>
      <c r="J37" s="313">
        <v>0</v>
      </c>
      <c r="K37" s="313">
        <f t="shared" si="1"/>
        <v>24909.867999999999</v>
      </c>
      <c r="L37" s="315">
        <v>0</v>
      </c>
      <c r="M37" s="314">
        <v>0</v>
      </c>
      <c r="N37" s="314">
        <v>0</v>
      </c>
      <c r="O37" s="314">
        <v>0</v>
      </c>
      <c r="P37" s="314">
        <v>0</v>
      </c>
      <c r="Q37" s="314">
        <v>0</v>
      </c>
      <c r="R37" s="314">
        <v>0</v>
      </c>
      <c r="S37" s="314">
        <v>0</v>
      </c>
      <c r="T37" s="314">
        <v>0</v>
      </c>
      <c r="U37" s="314">
        <v>0</v>
      </c>
      <c r="V37" s="314">
        <v>0</v>
      </c>
      <c r="W37" s="314">
        <v>0</v>
      </c>
      <c r="X37" s="314">
        <v>0</v>
      </c>
      <c r="Y37" s="314">
        <v>0</v>
      </c>
      <c r="Z37" s="314">
        <v>0</v>
      </c>
      <c r="AA37" s="314">
        <v>0</v>
      </c>
      <c r="AB37" s="314">
        <v>0</v>
      </c>
      <c r="AC37" s="314">
        <v>0</v>
      </c>
      <c r="AD37" s="314">
        <v>0</v>
      </c>
      <c r="AE37" s="314">
        <v>17.425000000000001</v>
      </c>
      <c r="AF37" s="314">
        <v>0</v>
      </c>
      <c r="AG37" s="314">
        <v>0</v>
      </c>
      <c r="AH37" s="314">
        <v>0</v>
      </c>
      <c r="AI37" s="314">
        <v>5.016</v>
      </c>
      <c r="AJ37" s="314">
        <v>0</v>
      </c>
      <c r="AK37" s="314">
        <v>0</v>
      </c>
      <c r="AL37" s="314">
        <v>0</v>
      </c>
      <c r="AM37" s="314">
        <v>0</v>
      </c>
      <c r="AN37" s="314">
        <v>0</v>
      </c>
      <c r="AO37" s="314">
        <v>22184.224999999999</v>
      </c>
      <c r="AP37" s="314">
        <v>0</v>
      </c>
      <c r="AQ37" s="314">
        <v>0</v>
      </c>
      <c r="AR37" s="314">
        <v>0</v>
      </c>
      <c r="AS37" s="314">
        <v>0</v>
      </c>
      <c r="AT37" s="314">
        <v>0</v>
      </c>
      <c r="AU37" s="314">
        <v>0</v>
      </c>
      <c r="AV37" s="314">
        <v>0</v>
      </c>
      <c r="AW37" s="314">
        <v>2703.2020000000002</v>
      </c>
      <c r="AX37" s="314">
        <v>0</v>
      </c>
      <c r="AY37" s="314">
        <v>0</v>
      </c>
      <c r="AZ37" s="314">
        <v>0</v>
      </c>
      <c r="BA37" s="314">
        <v>0</v>
      </c>
      <c r="BB37" s="314">
        <v>0</v>
      </c>
      <c r="BC37" s="314">
        <v>0</v>
      </c>
      <c r="BD37" s="314">
        <v>0</v>
      </c>
      <c r="BE37" s="314">
        <v>0</v>
      </c>
      <c r="BF37" s="314">
        <v>0</v>
      </c>
      <c r="BG37" s="314">
        <v>0</v>
      </c>
      <c r="BH37" s="314">
        <v>0</v>
      </c>
      <c r="BI37" s="314">
        <v>0</v>
      </c>
      <c r="BJ37" s="314">
        <v>0</v>
      </c>
      <c r="BK37" s="314">
        <v>0</v>
      </c>
      <c r="BL37" s="314">
        <v>0</v>
      </c>
      <c r="BM37" s="316">
        <f t="shared" si="2"/>
        <v>24909.867999999999</v>
      </c>
      <c r="BN37" s="318"/>
      <c r="BO37" s="316">
        <v>0</v>
      </c>
      <c r="BZ37" s="191"/>
    </row>
    <row r="38" spans="1:78" ht="15.75" customHeight="1">
      <c r="A38" s="207" t="s">
        <v>44</v>
      </c>
      <c r="B38" s="313" t="s">
        <v>207</v>
      </c>
      <c r="C38" s="314">
        <f t="shared" si="0"/>
        <v>12039.755999999999</v>
      </c>
      <c r="D38" s="313">
        <v>0</v>
      </c>
      <c r="E38" s="313">
        <v>0</v>
      </c>
      <c r="F38" s="313">
        <v>343.411</v>
      </c>
      <c r="G38" s="313">
        <v>0</v>
      </c>
      <c r="H38" s="313">
        <v>0</v>
      </c>
      <c r="I38" s="313">
        <v>0</v>
      </c>
      <c r="J38" s="313">
        <v>0</v>
      </c>
      <c r="K38" s="313">
        <f t="shared" si="1"/>
        <v>11696.344999999999</v>
      </c>
      <c r="L38" s="315">
        <v>4.5730000000000004</v>
      </c>
      <c r="M38" s="314">
        <v>0</v>
      </c>
      <c r="N38" s="314">
        <v>0</v>
      </c>
      <c r="O38" s="314">
        <v>22.186</v>
      </c>
      <c r="P38" s="314">
        <v>0</v>
      </c>
      <c r="Q38" s="314">
        <v>0</v>
      </c>
      <c r="R38" s="314">
        <v>0</v>
      </c>
      <c r="S38" s="314">
        <v>0</v>
      </c>
      <c r="T38" s="314">
        <v>0</v>
      </c>
      <c r="U38" s="314">
        <v>0</v>
      </c>
      <c r="V38" s="314">
        <v>0</v>
      </c>
      <c r="W38" s="314">
        <v>0</v>
      </c>
      <c r="X38" s="314">
        <v>0</v>
      </c>
      <c r="Y38" s="314">
        <v>0</v>
      </c>
      <c r="Z38" s="314">
        <v>0</v>
      </c>
      <c r="AA38" s="314">
        <v>0</v>
      </c>
      <c r="AB38" s="314">
        <v>0</v>
      </c>
      <c r="AC38" s="314">
        <v>0</v>
      </c>
      <c r="AD38" s="314">
        <v>0</v>
      </c>
      <c r="AE38" s="314">
        <v>0</v>
      </c>
      <c r="AF38" s="314">
        <v>5.8419999999999996</v>
      </c>
      <c r="AG38" s="314">
        <v>0</v>
      </c>
      <c r="AH38" s="314">
        <v>5.0910000000000002</v>
      </c>
      <c r="AI38" s="314">
        <v>57.284999999999997</v>
      </c>
      <c r="AJ38" s="314">
        <v>11.458</v>
      </c>
      <c r="AK38" s="314">
        <v>4.8159999999999998</v>
      </c>
      <c r="AL38" s="314">
        <v>0</v>
      </c>
      <c r="AM38" s="314">
        <v>0</v>
      </c>
      <c r="AN38" s="314">
        <v>0</v>
      </c>
      <c r="AO38" s="314">
        <v>3365.5120000000002</v>
      </c>
      <c r="AP38" s="314">
        <v>7783.0209999999997</v>
      </c>
      <c r="AQ38" s="314">
        <v>0</v>
      </c>
      <c r="AR38" s="314">
        <v>0</v>
      </c>
      <c r="AS38" s="314">
        <v>0</v>
      </c>
      <c r="AT38" s="314">
        <v>0</v>
      </c>
      <c r="AU38" s="314">
        <v>0</v>
      </c>
      <c r="AV38" s="314">
        <v>0</v>
      </c>
      <c r="AW38" s="314">
        <v>393.87599999999998</v>
      </c>
      <c r="AX38" s="314">
        <v>0</v>
      </c>
      <c r="AY38" s="314">
        <v>0</v>
      </c>
      <c r="AZ38" s="314">
        <v>0</v>
      </c>
      <c r="BA38" s="314">
        <v>0</v>
      </c>
      <c r="BB38" s="314">
        <v>0</v>
      </c>
      <c r="BC38" s="314">
        <v>3.2879999999999998</v>
      </c>
      <c r="BD38" s="314">
        <v>0</v>
      </c>
      <c r="BE38" s="314">
        <v>0</v>
      </c>
      <c r="BF38" s="314">
        <v>0</v>
      </c>
      <c r="BG38" s="314">
        <v>29.861999999999998</v>
      </c>
      <c r="BH38" s="314">
        <v>0</v>
      </c>
      <c r="BI38" s="314">
        <v>9.5350000000000001</v>
      </c>
      <c r="BJ38" s="314">
        <v>0</v>
      </c>
      <c r="BK38" s="314">
        <v>0</v>
      </c>
      <c r="BL38" s="314">
        <v>0</v>
      </c>
      <c r="BM38" s="316">
        <f t="shared" si="2"/>
        <v>11696.344999999999</v>
      </c>
      <c r="BN38" s="318"/>
      <c r="BO38" s="316">
        <v>0</v>
      </c>
      <c r="BZ38" s="191"/>
    </row>
    <row r="39" spans="1:78" ht="15.75" customHeight="1">
      <c r="A39" s="207" t="s">
        <v>45</v>
      </c>
      <c r="B39" s="313" t="s">
        <v>233</v>
      </c>
      <c r="C39" s="314">
        <f t="shared" si="0"/>
        <v>1666.7479999999996</v>
      </c>
      <c r="D39" s="313">
        <v>0</v>
      </c>
      <c r="E39" s="313">
        <v>0</v>
      </c>
      <c r="F39" s="313">
        <v>119.124</v>
      </c>
      <c r="G39" s="313">
        <v>0</v>
      </c>
      <c r="H39" s="313">
        <v>0</v>
      </c>
      <c r="I39" s="313">
        <v>0</v>
      </c>
      <c r="J39" s="313">
        <v>7.6120000000000001</v>
      </c>
      <c r="K39" s="313">
        <f t="shared" si="1"/>
        <v>1540.0119999999997</v>
      </c>
      <c r="L39" s="315">
        <v>0</v>
      </c>
      <c r="M39" s="314">
        <v>0</v>
      </c>
      <c r="N39" s="314">
        <v>0</v>
      </c>
      <c r="O39" s="314">
        <v>0</v>
      </c>
      <c r="P39" s="314">
        <v>0</v>
      </c>
      <c r="Q39" s="314">
        <v>0</v>
      </c>
      <c r="R39" s="314">
        <v>0</v>
      </c>
      <c r="S39" s="314">
        <v>0</v>
      </c>
      <c r="T39" s="314">
        <v>0</v>
      </c>
      <c r="U39" s="314">
        <v>0</v>
      </c>
      <c r="V39" s="314">
        <v>0</v>
      </c>
      <c r="W39" s="314">
        <v>0</v>
      </c>
      <c r="X39" s="314">
        <v>0</v>
      </c>
      <c r="Y39" s="314">
        <v>0</v>
      </c>
      <c r="Z39" s="314">
        <v>0</v>
      </c>
      <c r="AA39" s="314">
        <v>0</v>
      </c>
      <c r="AB39" s="314">
        <v>0</v>
      </c>
      <c r="AC39" s="314">
        <v>0</v>
      </c>
      <c r="AD39" s="314">
        <v>0</v>
      </c>
      <c r="AE39" s="314">
        <v>0</v>
      </c>
      <c r="AF39" s="314">
        <v>0</v>
      </c>
      <c r="AG39" s="314">
        <v>0</v>
      </c>
      <c r="AH39" s="314">
        <v>0</v>
      </c>
      <c r="AI39" s="314">
        <v>18.725999999999999</v>
      </c>
      <c r="AJ39" s="314">
        <v>0</v>
      </c>
      <c r="AK39" s="314">
        <v>0</v>
      </c>
      <c r="AL39" s="314">
        <v>0</v>
      </c>
      <c r="AM39" s="314">
        <v>0</v>
      </c>
      <c r="AN39" s="314">
        <v>0</v>
      </c>
      <c r="AO39" s="314">
        <v>0</v>
      </c>
      <c r="AP39" s="314">
        <v>0</v>
      </c>
      <c r="AQ39" s="314">
        <v>1110.8019999999999</v>
      </c>
      <c r="AR39" s="314">
        <v>0</v>
      </c>
      <c r="AS39" s="314">
        <v>0</v>
      </c>
      <c r="AT39" s="314">
        <v>0</v>
      </c>
      <c r="AU39" s="314">
        <v>0</v>
      </c>
      <c r="AV39" s="314">
        <v>0</v>
      </c>
      <c r="AW39" s="314">
        <v>0</v>
      </c>
      <c r="AX39" s="314">
        <v>65.424000000000007</v>
      </c>
      <c r="AY39" s="314">
        <v>0</v>
      </c>
      <c r="AZ39" s="314">
        <v>0</v>
      </c>
      <c r="BA39" s="314">
        <v>0</v>
      </c>
      <c r="BB39" s="314">
        <v>0</v>
      </c>
      <c r="BC39" s="314">
        <v>85.287000000000006</v>
      </c>
      <c r="BD39" s="314">
        <v>0</v>
      </c>
      <c r="BE39" s="314">
        <v>0</v>
      </c>
      <c r="BF39" s="314">
        <v>0</v>
      </c>
      <c r="BG39" s="314">
        <v>0</v>
      </c>
      <c r="BH39" s="314">
        <v>0</v>
      </c>
      <c r="BI39" s="314">
        <v>8.3390000000000004</v>
      </c>
      <c r="BJ39" s="314">
        <v>0</v>
      </c>
      <c r="BK39" s="314">
        <v>0</v>
      </c>
      <c r="BL39" s="314">
        <v>0</v>
      </c>
      <c r="BM39" s="316">
        <f t="shared" si="2"/>
        <v>1288.5779999999997</v>
      </c>
      <c r="BN39" s="318"/>
      <c r="BO39" s="316">
        <v>251.434</v>
      </c>
      <c r="BZ39" s="191"/>
    </row>
    <row r="40" spans="1:78" ht="15.75" customHeight="1">
      <c r="A40" s="207" t="s">
        <v>46</v>
      </c>
      <c r="B40" s="313" t="s">
        <v>47</v>
      </c>
      <c r="C40" s="314">
        <f t="shared" si="0"/>
        <v>9866.0830000000005</v>
      </c>
      <c r="D40" s="313">
        <v>0</v>
      </c>
      <c r="E40" s="313">
        <v>0</v>
      </c>
      <c r="F40" s="313">
        <v>800.4</v>
      </c>
      <c r="G40" s="313">
        <v>0</v>
      </c>
      <c r="H40" s="313">
        <v>0</v>
      </c>
      <c r="I40" s="313">
        <v>0</v>
      </c>
      <c r="J40" s="313">
        <v>0</v>
      </c>
      <c r="K40" s="313">
        <f t="shared" si="1"/>
        <v>9065.6830000000009</v>
      </c>
      <c r="L40" s="315">
        <v>0</v>
      </c>
      <c r="M40" s="314">
        <v>0</v>
      </c>
      <c r="N40" s="314">
        <v>0</v>
      </c>
      <c r="O40" s="314">
        <v>0</v>
      </c>
      <c r="P40" s="314">
        <v>0</v>
      </c>
      <c r="Q40" s="314">
        <v>0</v>
      </c>
      <c r="R40" s="314">
        <v>0</v>
      </c>
      <c r="S40" s="314">
        <v>0</v>
      </c>
      <c r="T40" s="314">
        <v>0</v>
      </c>
      <c r="U40" s="314">
        <v>0</v>
      </c>
      <c r="V40" s="314">
        <v>0</v>
      </c>
      <c r="W40" s="314">
        <v>0</v>
      </c>
      <c r="X40" s="314">
        <v>0</v>
      </c>
      <c r="Y40" s="314">
        <v>0</v>
      </c>
      <c r="Z40" s="314">
        <v>0</v>
      </c>
      <c r="AA40" s="314">
        <v>0</v>
      </c>
      <c r="AB40" s="314">
        <v>0</v>
      </c>
      <c r="AC40" s="314">
        <v>0</v>
      </c>
      <c r="AD40" s="314">
        <v>0</v>
      </c>
      <c r="AE40" s="314">
        <v>0</v>
      </c>
      <c r="AF40" s="314">
        <v>0</v>
      </c>
      <c r="AG40" s="314">
        <v>12.35</v>
      </c>
      <c r="AH40" s="314">
        <v>0.75900000000000001</v>
      </c>
      <c r="AI40" s="314">
        <v>87.394999999999996</v>
      </c>
      <c r="AJ40" s="314">
        <v>0</v>
      </c>
      <c r="AK40" s="314">
        <v>0</v>
      </c>
      <c r="AL40" s="314">
        <v>0</v>
      </c>
      <c r="AM40" s="314">
        <v>0</v>
      </c>
      <c r="AN40" s="314">
        <v>0</v>
      </c>
      <c r="AO40" s="314">
        <v>41.241999999999997</v>
      </c>
      <c r="AP40" s="314">
        <v>18.087</v>
      </c>
      <c r="AQ40" s="314">
        <v>0</v>
      </c>
      <c r="AR40" s="314">
        <v>8512.7139999999999</v>
      </c>
      <c r="AS40" s="314">
        <v>0</v>
      </c>
      <c r="AT40" s="314">
        <v>0</v>
      </c>
      <c r="AU40" s="314">
        <v>0</v>
      </c>
      <c r="AV40" s="314">
        <v>0</v>
      </c>
      <c r="AW40" s="314">
        <v>0</v>
      </c>
      <c r="AX40" s="314">
        <v>0</v>
      </c>
      <c r="AY40" s="314">
        <v>0</v>
      </c>
      <c r="AZ40" s="314">
        <v>0</v>
      </c>
      <c r="BA40" s="314">
        <v>2.5999999999999999E-2</v>
      </c>
      <c r="BB40" s="314">
        <v>0</v>
      </c>
      <c r="BC40" s="314">
        <v>0</v>
      </c>
      <c r="BD40" s="314">
        <v>0</v>
      </c>
      <c r="BE40" s="314">
        <v>0</v>
      </c>
      <c r="BF40" s="314">
        <v>0</v>
      </c>
      <c r="BG40" s="314">
        <v>0</v>
      </c>
      <c r="BH40" s="314">
        <v>0</v>
      </c>
      <c r="BI40" s="314">
        <v>7.2220000000000004</v>
      </c>
      <c r="BJ40" s="314">
        <v>0</v>
      </c>
      <c r="BK40" s="314">
        <v>0</v>
      </c>
      <c r="BL40" s="314">
        <v>0</v>
      </c>
      <c r="BM40" s="316">
        <f t="shared" si="2"/>
        <v>8679.7950000000001</v>
      </c>
      <c r="BN40" s="318"/>
      <c r="BO40" s="316">
        <v>385.88799999999998</v>
      </c>
      <c r="BZ40" s="191"/>
    </row>
    <row r="41" spans="1:78" ht="15.75" customHeight="1">
      <c r="A41" s="207" t="s">
        <v>48</v>
      </c>
      <c r="B41" s="313" t="s">
        <v>157</v>
      </c>
      <c r="C41" s="314">
        <f t="shared" si="0"/>
        <v>2424.9990000000003</v>
      </c>
      <c r="D41" s="313">
        <v>0</v>
      </c>
      <c r="E41" s="313">
        <v>0</v>
      </c>
      <c r="F41" s="313">
        <v>8.7119999999999997</v>
      </c>
      <c r="G41" s="313">
        <v>0</v>
      </c>
      <c r="H41" s="313">
        <v>0</v>
      </c>
      <c r="I41" s="313">
        <v>0</v>
      </c>
      <c r="J41" s="313">
        <v>0</v>
      </c>
      <c r="K41" s="313">
        <f t="shared" si="1"/>
        <v>2416.2870000000003</v>
      </c>
      <c r="L41" s="315">
        <v>0</v>
      </c>
      <c r="M41" s="314">
        <v>0</v>
      </c>
      <c r="N41" s="314">
        <v>0</v>
      </c>
      <c r="O41" s="314">
        <v>0</v>
      </c>
      <c r="P41" s="314">
        <v>0</v>
      </c>
      <c r="Q41" s="314">
        <v>0</v>
      </c>
      <c r="R41" s="314">
        <v>0</v>
      </c>
      <c r="S41" s="314">
        <v>0</v>
      </c>
      <c r="T41" s="314">
        <v>0</v>
      </c>
      <c r="U41" s="314">
        <v>0</v>
      </c>
      <c r="V41" s="314">
        <v>0</v>
      </c>
      <c r="W41" s="314">
        <v>0</v>
      </c>
      <c r="X41" s="314">
        <v>0</v>
      </c>
      <c r="Y41" s="314">
        <v>0</v>
      </c>
      <c r="Z41" s="314">
        <v>0</v>
      </c>
      <c r="AA41" s="314">
        <v>0</v>
      </c>
      <c r="AB41" s="314">
        <v>0</v>
      </c>
      <c r="AC41" s="314">
        <v>0</v>
      </c>
      <c r="AD41" s="314">
        <v>0</v>
      </c>
      <c r="AE41" s="314">
        <v>0</v>
      </c>
      <c r="AF41" s="314">
        <v>0</v>
      </c>
      <c r="AG41" s="314">
        <v>55.838000000000001</v>
      </c>
      <c r="AH41" s="314">
        <v>0</v>
      </c>
      <c r="AI41" s="314">
        <v>0</v>
      </c>
      <c r="AJ41" s="314">
        <v>0</v>
      </c>
      <c r="AK41" s="314">
        <v>0</v>
      </c>
      <c r="AL41" s="314">
        <v>0</v>
      </c>
      <c r="AM41" s="314">
        <v>0</v>
      </c>
      <c r="AN41" s="314">
        <v>0</v>
      </c>
      <c r="AO41" s="314">
        <v>0</v>
      </c>
      <c r="AP41" s="314">
        <v>0</v>
      </c>
      <c r="AQ41" s="314">
        <v>0</v>
      </c>
      <c r="AR41" s="314">
        <v>0</v>
      </c>
      <c r="AS41" s="314">
        <v>1042.7280000000001</v>
      </c>
      <c r="AT41" s="314">
        <v>0</v>
      </c>
      <c r="AU41" s="314">
        <v>0</v>
      </c>
      <c r="AV41" s="314">
        <v>0</v>
      </c>
      <c r="AW41" s="314">
        <v>0</v>
      </c>
      <c r="AX41" s="314">
        <v>0</v>
      </c>
      <c r="AY41" s="314">
        <v>0</v>
      </c>
      <c r="AZ41" s="314">
        <v>0</v>
      </c>
      <c r="BA41" s="314">
        <v>0</v>
      </c>
      <c r="BB41" s="314">
        <v>0</v>
      </c>
      <c r="BC41" s="314">
        <v>0</v>
      </c>
      <c r="BD41" s="314">
        <v>0</v>
      </c>
      <c r="BE41" s="314">
        <v>0</v>
      </c>
      <c r="BF41" s="314">
        <v>0</v>
      </c>
      <c r="BG41" s="314">
        <v>0</v>
      </c>
      <c r="BH41" s="314">
        <v>0</v>
      </c>
      <c r="BI41" s="314">
        <v>1.097</v>
      </c>
      <c r="BJ41" s="314">
        <v>0</v>
      </c>
      <c r="BK41" s="314">
        <v>0</v>
      </c>
      <c r="BL41" s="314">
        <v>0</v>
      </c>
      <c r="BM41" s="316">
        <f t="shared" si="2"/>
        <v>1099.663</v>
      </c>
      <c r="BN41" s="318"/>
      <c r="BO41" s="316">
        <v>1316.624</v>
      </c>
      <c r="BZ41" s="191"/>
    </row>
    <row r="42" spans="1:78" ht="15.75" customHeight="1">
      <c r="A42" s="207" t="s">
        <v>49</v>
      </c>
      <c r="B42" s="313" t="s">
        <v>234</v>
      </c>
      <c r="C42" s="314">
        <f t="shared" si="0"/>
        <v>17402.714</v>
      </c>
      <c r="D42" s="313">
        <v>0</v>
      </c>
      <c r="E42" s="313">
        <v>0</v>
      </c>
      <c r="F42" s="313">
        <v>0</v>
      </c>
      <c r="G42" s="313">
        <v>0</v>
      </c>
      <c r="H42" s="313">
        <v>428.94799999999998</v>
      </c>
      <c r="I42" s="313">
        <v>0</v>
      </c>
      <c r="J42" s="313">
        <v>0</v>
      </c>
      <c r="K42" s="313">
        <f t="shared" si="1"/>
        <v>16973.766</v>
      </c>
      <c r="L42" s="315">
        <v>0</v>
      </c>
      <c r="M42" s="314">
        <v>0</v>
      </c>
      <c r="N42" s="314">
        <v>0</v>
      </c>
      <c r="O42" s="314">
        <v>0</v>
      </c>
      <c r="P42" s="314">
        <v>0</v>
      </c>
      <c r="Q42" s="314">
        <v>0</v>
      </c>
      <c r="R42" s="314">
        <v>0</v>
      </c>
      <c r="S42" s="314">
        <v>0</v>
      </c>
      <c r="T42" s="314">
        <v>0</v>
      </c>
      <c r="U42" s="314">
        <v>0</v>
      </c>
      <c r="V42" s="314">
        <v>0</v>
      </c>
      <c r="W42" s="314">
        <v>0</v>
      </c>
      <c r="X42" s="314">
        <v>0</v>
      </c>
      <c r="Y42" s="314">
        <v>0</v>
      </c>
      <c r="Z42" s="314">
        <v>0</v>
      </c>
      <c r="AA42" s="314">
        <v>0</v>
      </c>
      <c r="AB42" s="314">
        <v>0</v>
      </c>
      <c r="AC42" s="314">
        <v>0</v>
      </c>
      <c r="AD42" s="314">
        <v>0</v>
      </c>
      <c r="AE42" s="314">
        <v>0</v>
      </c>
      <c r="AF42" s="314">
        <v>0</v>
      </c>
      <c r="AG42" s="314">
        <v>0</v>
      </c>
      <c r="AH42" s="314">
        <v>0</v>
      </c>
      <c r="AI42" s="314">
        <v>0</v>
      </c>
      <c r="AJ42" s="314">
        <v>0</v>
      </c>
      <c r="AK42" s="314">
        <v>0</v>
      </c>
      <c r="AL42" s="314">
        <v>0</v>
      </c>
      <c r="AM42" s="314">
        <v>0</v>
      </c>
      <c r="AN42" s="314">
        <v>0</v>
      </c>
      <c r="AO42" s="314">
        <v>0</v>
      </c>
      <c r="AP42" s="314">
        <v>0</v>
      </c>
      <c r="AQ42" s="314">
        <v>0</v>
      </c>
      <c r="AR42" s="314">
        <v>0</v>
      </c>
      <c r="AS42" s="314">
        <v>0</v>
      </c>
      <c r="AT42" s="314">
        <v>16273.423000000001</v>
      </c>
      <c r="AU42" s="314">
        <v>0</v>
      </c>
      <c r="AV42" s="314">
        <v>0</v>
      </c>
      <c r="AW42" s="314">
        <v>0</v>
      </c>
      <c r="AX42" s="314">
        <v>0</v>
      </c>
      <c r="AY42" s="314">
        <v>0</v>
      </c>
      <c r="AZ42" s="314">
        <v>0</v>
      </c>
      <c r="BA42" s="314">
        <v>0</v>
      </c>
      <c r="BB42" s="314">
        <v>0</v>
      </c>
      <c r="BC42" s="314">
        <v>0</v>
      </c>
      <c r="BD42" s="314">
        <v>0</v>
      </c>
      <c r="BE42" s="314">
        <v>0</v>
      </c>
      <c r="BF42" s="314">
        <v>0</v>
      </c>
      <c r="BG42" s="314">
        <v>0</v>
      </c>
      <c r="BH42" s="314">
        <v>0</v>
      </c>
      <c r="BI42" s="314">
        <v>0</v>
      </c>
      <c r="BJ42" s="314">
        <v>0</v>
      </c>
      <c r="BK42" s="314">
        <v>0</v>
      </c>
      <c r="BL42" s="314">
        <v>0</v>
      </c>
      <c r="BM42" s="316">
        <f t="shared" si="2"/>
        <v>16273.423000000001</v>
      </c>
      <c r="BN42" s="318"/>
      <c r="BO42" s="316">
        <v>700.34299999999996</v>
      </c>
      <c r="BZ42" s="191"/>
    </row>
    <row r="43" spans="1:78" ht="15.75" customHeight="1">
      <c r="A43" s="207" t="s">
        <v>50</v>
      </c>
      <c r="B43" s="313" t="s">
        <v>235</v>
      </c>
      <c r="C43" s="314">
        <f t="shared" si="0"/>
        <v>2477.4189999999999</v>
      </c>
      <c r="D43" s="313">
        <v>0</v>
      </c>
      <c r="E43" s="313">
        <v>0</v>
      </c>
      <c r="F43" s="313">
        <v>0</v>
      </c>
      <c r="G43" s="313">
        <v>0</v>
      </c>
      <c r="H43" s="313">
        <v>92.861000000000004</v>
      </c>
      <c r="I43" s="313">
        <v>0</v>
      </c>
      <c r="J43" s="313">
        <v>0</v>
      </c>
      <c r="K43" s="313">
        <f t="shared" si="1"/>
        <v>2384.558</v>
      </c>
      <c r="L43" s="315">
        <v>0</v>
      </c>
      <c r="M43" s="314">
        <v>0</v>
      </c>
      <c r="N43" s="314">
        <v>0</v>
      </c>
      <c r="O43" s="314">
        <v>0</v>
      </c>
      <c r="P43" s="314">
        <v>0</v>
      </c>
      <c r="Q43" s="314">
        <v>0</v>
      </c>
      <c r="R43" s="314">
        <v>0</v>
      </c>
      <c r="S43" s="314">
        <v>0</v>
      </c>
      <c r="T43" s="314">
        <v>0</v>
      </c>
      <c r="U43" s="314">
        <v>0</v>
      </c>
      <c r="V43" s="314">
        <v>0</v>
      </c>
      <c r="W43" s="314">
        <v>0</v>
      </c>
      <c r="X43" s="314">
        <v>0</v>
      </c>
      <c r="Y43" s="314">
        <v>0</v>
      </c>
      <c r="Z43" s="314">
        <v>0</v>
      </c>
      <c r="AA43" s="314">
        <v>0</v>
      </c>
      <c r="AB43" s="314">
        <v>0</v>
      </c>
      <c r="AC43" s="314">
        <v>0</v>
      </c>
      <c r="AD43" s="314">
        <v>0</v>
      </c>
      <c r="AE43" s="314">
        <v>0</v>
      </c>
      <c r="AF43" s="314">
        <v>0</v>
      </c>
      <c r="AG43" s="314">
        <v>0</v>
      </c>
      <c r="AH43" s="314">
        <v>0</v>
      </c>
      <c r="AI43" s="314">
        <v>0</v>
      </c>
      <c r="AJ43" s="314">
        <v>0</v>
      </c>
      <c r="AK43" s="314">
        <v>0</v>
      </c>
      <c r="AL43" s="314">
        <v>0</v>
      </c>
      <c r="AM43" s="314">
        <v>0</v>
      </c>
      <c r="AN43" s="314">
        <v>0</v>
      </c>
      <c r="AO43" s="314">
        <v>0</v>
      </c>
      <c r="AP43" s="314">
        <v>0</v>
      </c>
      <c r="AQ43" s="314">
        <v>0</v>
      </c>
      <c r="AR43" s="314">
        <v>0</v>
      </c>
      <c r="AS43" s="314">
        <v>0</v>
      </c>
      <c r="AT43" s="314">
        <v>0</v>
      </c>
      <c r="AU43" s="314">
        <v>1699.5509999999999</v>
      </c>
      <c r="AV43" s="314">
        <v>0</v>
      </c>
      <c r="AW43" s="314">
        <v>0</v>
      </c>
      <c r="AX43" s="314">
        <v>0</v>
      </c>
      <c r="AY43" s="314">
        <v>0</v>
      </c>
      <c r="AZ43" s="314">
        <v>0</v>
      </c>
      <c r="BA43" s="314">
        <v>0</v>
      </c>
      <c r="BB43" s="314">
        <v>0</v>
      </c>
      <c r="BC43" s="314">
        <v>0</v>
      </c>
      <c r="BD43" s="314">
        <v>0</v>
      </c>
      <c r="BE43" s="314">
        <v>0</v>
      </c>
      <c r="BF43" s="314">
        <v>0</v>
      </c>
      <c r="BG43" s="314">
        <v>0</v>
      </c>
      <c r="BH43" s="314">
        <v>0</v>
      </c>
      <c r="BI43" s="314">
        <v>0</v>
      </c>
      <c r="BJ43" s="314">
        <v>0</v>
      </c>
      <c r="BK43" s="314">
        <v>0</v>
      </c>
      <c r="BL43" s="314">
        <v>0</v>
      </c>
      <c r="BM43" s="316">
        <f t="shared" si="2"/>
        <v>1699.5509999999999</v>
      </c>
      <c r="BN43" s="318"/>
      <c r="BO43" s="316">
        <v>685.00699999999995</v>
      </c>
      <c r="BZ43" s="191"/>
    </row>
    <row r="44" spans="1:78" ht="15.75" customHeight="1">
      <c r="A44" s="207" t="s">
        <v>51</v>
      </c>
      <c r="B44" s="313" t="s">
        <v>158</v>
      </c>
      <c r="C44" s="314">
        <f t="shared" si="0"/>
        <v>1314.624</v>
      </c>
      <c r="D44" s="313">
        <v>0</v>
      </c>
      <c r="E44" s="313">
        <v>0</v>
      </c>
      <c r="F44" s="313">
        <v>0</v>
      </c>
      <c r="G44" s="313">
        <v>0</v>
      </c>
      <c r="H44" s="313">
        <v>0</v>
      </c>
      <c r="I44" s="313">
        <v>0</v>
      </c>
      <c r="J44" s="313">
        <v>0</v>
      </c>
      <c r="K44" s="313">
        <f t="shared" si="1"/>
        <v>1314.624</v>
      </c>
      <c r="L44" s="315">
        <v>0</v>
      </c>
      <c r="M44" s="314">
        <v>0</v>
      </c>
      <c r="N44" s="314">
        <v>0</v>
      </c>
      <c r="O44" s="314">
        <v>0</v>
      </c>
      <c r="P44" s="314">
        <v>0</v>
      </c>
      <c r="Q44" s="314">
        <v>0</v>
      </c>
      <c r="R44" s="314">
        <v>0</v>
      </c>
      <c r="S44" s="314">
        <v>0</v>
      </c>
      <c r="T44" s="314">
        <v>0</v>
      </c>
      <c r="U44" s="314">
        <v>0</v>
      </c>
      <c r="V44" s="314">
        <v>0</v>
      </c>
      <c r="W44" s="314">
        <v>0</v>
      </c>
      <c r="X44" s="314">
        <v>0</v>
      </c>
      <c r="Y44" s="314">
        <v>0</v>
      </c>
      <c r="Z44" s="314">
        <v>0</v>
      </c>
      <c r="AA44" s="314">
        <v>0</v>
      </c>
      <c r="AB44" s="314">
        <v>0</v>
      </c>
      <c r="AC44" s="314">
        <v>0</v>
      </c>
      <c r="AD44" s="314">
        <v>0</v>
      </c>
      <c r="AE44" s="314">
        <v>0</v>
      </c>
      <c r="AF44" s="314">
        <v>0</v>
      </c>
      <c r="AG44" s="314">
        <v>0</v>
      </c>
      <c r="AH44" s="314">
        <v>0</v>
      </c>
      <c r="AI44" s="314">
        <v>0</v>
      </c>
      <c r="AJ44" s="314">
        <v>0</v>
      </c>
      <c r="AK44" s="314">
        <v>0</v>
      </c>
      <c r="AL44" s="314">
        <v>0</v>
      </c>
      <c r="AM44" s="314">
        <v>0</v>
      </c>
      <c r="AN44" s="314">
        <v>0</v>
      </c>
      <c r="AO44" s="314">
        <v>8.0169999999999995</v>
      </c>
      <c r="AP44" s="314">
        <v>0</v>
      </c>
      <c r="AQ44" s="314">
        <v>0</v>
      </c>
      <c r="AR44" s="314">
        <v>0</v>
      </c>
      <c r="AS44" s="314">
        <v>0</v>
      </c>
      <c r="AT44" s="314">
        <v>0</v>
      </c>
      <c r="AU44" s="314">
        <v>0</v>
      </c>
      <c r="AV44" s="314">
        <v>1276.2629999999999</v>
      </c>
      <c r="AW44" s="314">
        <v>0</v>
      </c>
      <c r="AX44" s="314">
        <v>0</v>
      </c>
      <c r="AY44" s="314">
        <v>0</v>
      </c>
      <c r="AZ44" s="314">
        <v>0</v>
      </c>
      <c r="BA44" s="314">
        <v>0.255</v>
      </c>
      <c r="BB44" s="314">
        <v>0</v>
      </c>
      <c r="BC44" s="314">
        <v>0</v>
      </c>
      <c r="BD44" s="314">
        <v>0</v>
      </c>
      <c r="BE44" s="314">
        <v>0</v>
      </c>
      <c r="BF44" s="314">
        <v>0</v>
      </c>
      <c r="BG44" s="314">
        <v>0</v>
      </c>
      <c r="BH44" s="314">
        <v>0</v>
      </c>
      <c r="BI44" s="314">
        <v>30.088999999999999</v>
      </c>
      <c r="BJ44" s="314">
        <v>0</v>
      </c>
      <c r="BK44" s="314">
        <v>0</v>
      </c>
      <c r="BL44" s="314">
        <v>0</v>
      </c>
      <c r="BM44" s="316">
        <f t="shared" si="2"/>
        <v>1314.624</v>
      </c>
      <c r="BN44" s="318"/>
      <c r="BO44" s="316">
        <v>0</v>
      </c>
      <c r="BZ44" s="191"/>
    </row>
    <row r="45" spans="1:78" ht="15.75" customHeight="1">
      <c r="A45" s="207" t="s">
        <v>52</v>
      </c>
      <c r="B45" s="313" t="s">
        <v>145</v>
      </c>
      <c r="C45" s="314">
        <f t="shared" si="0"/>
        <v>18219.877999999997</v>
      </c>
      <c r="D45" s="313">
        <v>0</v>
      </c>
      <c r="E45" s="313">
        <v>0</v>
      </c>
      <c r="F45" s="313">
        <v>151.607</v>
      </c>
      <c r="G45" s="313">
        <v>0</v>
      </c>
      <c r="H45" s="313">
        <v>57.652999999999999</v>
      </c>
      <c r="I45" s="313">
        <v>0</v>
      </c>
      <c r="J45" s="313">
        <v>0</v>
      </c>
      <c r="K45" s="313">
        <f t="shared" si="1"/>
        <v>18010.617999999999</v>
      </c>
      <c r="L45" s="315">
        <v>0</v>
      </c>
      <c r="M45" s="314">
        <v>0</v>
      </c>
      <c r="N45" s="314">
        <v>0</v>
      </c>
      <c r="O45" s="314">
        <v>0</v>
      </c>
      <c r="P45" s="314">
        <v>0</v>
      </c>
      <c r="Q45" s="314">
        <v>0</v>
      </c>
      <c r="R45" s="314">
        <v>9.7530000000000001</v>
      </c>
      <c r="S45" s="314">
        <v>0</v>
      </c>
      <c r="T45" s="314">
        <v>0</v>
      </c>
      <c r="U45" s="314">
        <v>0</v>
      </c>
      <c r="V45" s="314">
        <v>0</v>
      </c>
      <c r="W45" s="314">
        <v>0</v>
      </c>
      <c r="X45" s="314">
        <v>0</v>
      </c>
      <c r="Y45" s="314">
        <v>0</v>
      </c>
      <c r="Z45" s="314">
        <v>4.2069999999999999</v>
      </c>
      <c r="AA45" s="314">
        <v>0</v>
      </c>
      <c r="AB45" s="314">
        <v>0</v>
      </c>
      <c r="AC45" s="314">
        <v>0</v>
      </c>
      <c r="AD45" s="314">
        <v>0</v>
      </c>
      <c r="AE45" s="314">
        <v>57.054000000000002</v>
      </c>
      <c r="AF45" s="314">
        <v>19.414999999999999</v>
      </c>
      <c r="AG45" s="314">
        <v>25.056999999999999</v>
      </c>
      <c r="AH45" s="314">
        <v>57.389000000000003</v>
      </c>
      <c r="AI45" s="314">
        <v>111.227</v>
      </c>
      <c r="AJ45" s="314">
        <v>0</v>
      </c>
      <c r="AK45" s="314">
        <v>0</v>
      </c>
      <c r="AL45" s="314">
        <v>464.03100000000001</v>
      </c>
      <c r="AM45" s="314">
        <v>0</v>
      </c>
      <c r="AN45" s="314">
        <v>21.34</v>
      </c>
      <c r="AO45" s="314">
        <v>225.44800000000001</v>
      </c>
      <c r="AP45" s="314">
        <v>0</v>
      </c>
      <c r="AQ45" s="314">
        <v>0</v>
      </c>
      <c r="AR45" s="314">
        <v>16.321999999999999</v>
      </c>
      <c r="AS45" s="314">
        <v>0</v>
      </c>
      <c r="AT45" s="314">
        <v>0</v>
      </c>
      <c r="AU45" s="314">
        <v>0</v>
      </c>
      <c r="AV45" s="314">
        <v>0</v>
      </c>
      <c r="AW45" s="314">
        <v>16769.951000000001</v>
      </c>
      <c r="AX45" s="314">
        <v>8.75</v>
      </c>
      <c r="AY45" s="314">
        <v>0</v>
      </c>
      <c r="AZ45" s="314">
        <v>0</v>
      </c>
      <c r="BA45" s="314">
        <v>0</v>
      </c>
      <c r="BB45" s="314">
        <v>0</v>
      </c>
      <c r="BC45" s="314">
        <v>219.23400000000001</v>
      </c>
      <c r="BD45" s="314">
        <v>0</v>
      </c>
      <c r="BE45" s="314">
        <v>0</v>
      </c>
      <c r="BF45" s="314">
        <v>1.44</v>
      </c>
      <c r="BG45" s="314">
        <v>0</v>
      </c>
      <c r="BH45" s="314">
        <v>0</v>
      </c>
      <c r="BI45" s="314">
        <v>0</v>
      </c>
      <c r="BJ45" s="314">
        <v>0</v>
      </c>
      <c r="BK45" s="314">
        <v>0</v>
      </c>
      <c r="BL45" s="314">
        <v>0</v>
      </c>
      <c r="BM45" s="316">
        <f t="shared" si="2"/>
        <v>18010.617999999999</v>
      </c>
      <c r="BN45" s="318"/>
      <c r="BO45" s="316">
        <v>0</v>
      </c>
      <c r="BZ45" s="191"/>
    </row>
    <row r="46" spans="1:78" ht="15.75" customHeight="1">
      <c r="A46" s="207" t="s">
        <v>53</v>
      </c>
      <c r="B46" s="313" t="s">
        <v>236</v>
      </c>
      <c r="C46" s="314">
        <f t="shared" si="0"/>
        <v>9831.66</v>
      </c>
      <c r="D46" s="313">
        <v>0</v>
      </c>
      <c r="E46" s="313">
        <v>0</v>
      </c>
      <c r="F46" s="313">
        <v>150.82</v>
      </c>
      <c r="G46" s="313">
        <v>0</v>
      </c>
      <c r="H46" s="313">
        <v>0</v>
      </c>
      <c r="I46" s="313">
        <v>0</v>
      </c>
      <c r="J46" s="313">
        <v>1E-3</v>
      </c>
      <c r="K46" s="313">
        <f t="shared" si="1"/>
        <v>9680.8389999999999</v>
      </c>
      <c r="L46" s="315">
        <v>0</v>
      </c>
      <c r="M46" s="314">
        <v>0</v>
      </c>
      <c r="N46" s="314">
        <v>0</v>
      </c>
      <c r="O46" s="314">
        <v>66.022999999999996</v>
      </c>
      <c r="P46" s="314">
        <v>148.965</v>
      </c>
      <c r="Q46" s="314">
        <v>0</v>
      </c>
      <c r="R46" s="314">
        <v>0</v>
      </c>
      <c r="S46" s="314">
        <v>0</v>
      </c>
      <c r="T46" s="314">
        <v>0</v>
      </c>
      <c r="U46" s="314">
        <v>56.72</v>
      </c>
      <c r="V46" s="314">
        <v>0</v>
      </c>
      <c r="W46" s="314">
        <v>0</v>
      </c>
      <c r="X46" s="314">
        <v>0</v>
      </c>
      <c r="Y46" s="314">
        <v>0</v>
      </c>
      <c r="Z46" s="314">
        <v>0</v>
      </c>
      <c r="AA46" s="314">
        <v>0</v>
      </c>
      <c r="AB46" s="314">
        <v>0</v>
      </c>
      <c r="AC46" s="314">
        <v>44.6</v>
      </c>
      <c r="AD46" s="314">
        <v>0</v>
      </c>
      <c r="AE46" s="314">
        <v>51.951999999999998</v>
      </c>
      <c r="AF46" s="314">
        <v>15.888</v>
      </c>
      <c r="AG46" s="314">
        <v>1.5720000000000001</v>
      </c>
      <c r="AH46" s="314">
        <v>152.33500000000001</v>
      </c>
      <c r="AI46" s="314">
        <v>73.087000000000003</v>
      </c>
      <c r="AJ46" s="314">
        <v>0</v>
      </c>
      <c r="AK46" s="314">
        <v>12.452</v>
      </c>
      <c r="AL46" s="314">
        <v>0</v>
      </c>
      <c r="AM46" s="314">
        <v>501.65199999999999</v>
      </c>
      <c r="AN46" s="314">
        <v>71.742999999999995</v>
      </c>
      <c r="AO46" s="314">
        <v>300.45</v>
      </c>
      <c r="AP46" s="314">
        <v>0</v>
      </c>
      <c r="AQ46" s="314">
        <v>0</v>
      </c>
      <c r="AR46" s="314">
        <v>0</v>
      </c>
      <c r="AS46" s="314">
        <v>0</v>
      </c>
      <c r="AT46" s="314">
        <v>0</v>
      </c>
      <c r="AU46" s="314">
        <v>0</v>
      </c>
      <c r="AV46" s="314">
        <v>0</v>
      </c>
      <c r="AW46" s="314">
        <v>0.53500000000000003</v>
      </c>
      <c r="AX46" s="314">
        <v>3642.9549999999999</v>
      </c>
      <c r="AY46" s="314">
        <v>0</v>
      </c>
      <c r="AZ46" s="314">
        <v>0</v>
      </c>
      <c r="BA46" s="314">
        <v>5.1950000000000003</v>
      </c>
      <c r="BB46" s="314">
        <v>0</v>
      </c>
      <c r="BC46" s="314">
        <v>306.77499999999998</v>
      </c>
      <c r="BD46" s="314">
        <v>0</v>
      </c>
      <c r="BE46" s="314">
        <v>22.710999999999999</v>
      </c>
      <c r="BF46" s="314">
        <v>0</v>
      </c>
      <c r="BG46" s="314">
        <v>0</v>
      </c>
      <c r="BH46" s="314">
        <v>0</v>
      </c>
      <c r="BI46" s="314">
        <v>61.043999999999997</v>
      </c>
      <c r="BJ46" s="314">
        <v>0</v>
      </c>
      <c r="BK46" s="314">
        <v>0</v>
      </c>
      <c r="BL46" s="314">
        <v>0</v>
      </c>
      <c r="BM46" s="316">
        <f t="shared" si="2"/>
        <v>5536.6539999999995</v>
      </c>
      <c r="BN46" s="318"/>
      <c r="BO46" s="316">
        <v>4144.1850000000004</v>
      </c>
      <c r="BZ46" s="191"/>
    </row>
    <row r="47" spans="1:78" ht="15.75" customHeight="1">
      <c r="A47" s="207" t="s">
        <v>54</v>
      </c>
      <c r="B47" s="313" t="s">
        <v>159</v>
      </c>
      <c r="C47" s="314">
        <f t="shared" si="0"/>
        <v>16.016000000000002</v>
      </c>
      <c r="D47" s="313">
        <v>0</v>
      </c>
      <c r="E47" s="313">
        <v>0</v>
      </c>
      <c r="F47" s="313">
        <v>1.3859999999999999</v>
      </c>
      <c r="G47" s="313">
        <v>0</v>
      </c>
      <c r="H47" s="313">
        <v>0</v>
      </c>
      <c r="I47" s="313">
        <v>0</v>
      </c>
      <c r="J47" s="313">
        <v>0</v>
      </c>
      <c r="K47" s="313">
        <f t="shared" si="1"/>
        <v>14.63</v>
      </c>
      <c r="L47" s="315">
        <v>0</v>
      </c>
      <c r="M47" s="314">
        <v>0</v>
      </c>
      <c r="N47" s="314">
        <v>0</v>
      </c>
      <c r="O47" s="314">
        <v>0</v>
      </c>
      <c r="P47" s="314">
        <v>0</v>
      </c>
      <c r="Q47" s="314">
        <v>0</v>
      </c>
      <c r="R47" s="314">
        <v>0</v>
      </c>
      <c r="S47" s="314">
        <v>0</v>
      </c>
      <c r="T47" s="314">
        <v>0</v>
      </c>
      <c r="U47" s="314">
        <v>0</v>
      </c>
      <c r="V47" s="314">
        <v>0</v>
      </c>
      <c r="W47" s="314">
        <v>0</v>
      </c>
      <c r="X47" s="314">
        <v>0</v>
      </c>
      <c r="Y47" s="314">
        <v>0</v>
      </c>
      <c r="Z47" s="314">
        <v>0</v>
      </c>
      <c r="AA47" s="314">
        <v>0</v>
      </c>
      <c r="AB47" s="314">
        <v>0</v>
      </c>
      <c r="AC47" s="314">
        <v>0</v>
      </c>
      <c r="AD47" s="314">
        <v>0</v>
      </c>
      <c r="AE47" s="314">
        <v>0</v>
      </c>
      <c r="AF47" s="314">
        <v>0</v>
      </c>
      <c r="AG47" s="314">
        <v>0</v>
      </c>
      <c r="AH47" s="314">
        <v>0</v>
      </c>
      <c r="AI47" s="314">
        <v>0</v>
      </c>
      <c r="AJ47" s="314">
        <v>0</v>
      </c>
      <c r="AK47" s="314">
        <v>0</v>
      </c>
      <c r="AL47" s="314">
        <v>0</v>
      </c>
      <c r="AM47" s="314">
        <v>0</v>
      </c>
      <c r="AN47" s="314">
        <v>0</v>
      </c>
      <c r="AO47" s="314">
        <v>0</v>
      </c>
      <c r="AP47" s="314">
        <v>0</v>
      </c>
      <c r="AQ47" s="314">
        <v>0</v>
      </c>
      <c r="AR47" s="314">
        <v>0</v>
      </c>
      <c r="AS47" s="314">
        <v>0</v>
      </c>
      <c r="AT47" s="314">
        <v>0</v>
      </c>
      <c r="AU47" s="314">
        <v>0</v>
      </c>
      <c r="AV47" s="314">
        <v>0</v>
      </c>
      <c r="AW47" s="314">
        <v>0</v>
      </c>
      <c r="AX47" s="314">
        <v>0</v>
      </c>
      <c r="AY47" s="314">
        <v>14.63</v>
      </c>
      <c r="AZ47" s="314">
        <v>0</v>
      </c>
      <c r="BA47" s="314">
        <v>0</v>
      </c>
      <c r="BB47" s="314">
        <v>0</v>
      </c>
      <c r="BC47" s="314">
        <v>0</v>
      </c>
      <c r="BD47" s="314">
        <v>0</v>
      </c>
      <c r="BE47" s="314">
        <v>0</v>
      </c>
      <c r="BF47" s="314">
        <v>0</v>
      </c>
      <c r="BG47" s="314">
        <v>0</v>
      </c>
      <c r="BH47" s="314">
        <v>0</v>
      </c>
      <c r="BI47" s="314">
        <v>0</v>
      </c>
      <c r="BJ47" s="314">
        <v>0</v>
      </c>
      <c r="BK47" s="314">
        <v>0</v>
      </c>
      <c r="BL47" s="314">
        <v>0</v>
      </c>
      <c r="BM47" s="316">
        <f t="shared" si="2"/>
        <v>14.63</v>
      </c>
      <c r="BN47" s="318"/>
      <c r="BO47" s="316">
        <v>0</v>
      </c>
      <c r="BZ47" s="191"/>
    </row>
    <row r="48" spans="1:78" ht="15.75" customHeight="1">
      <c r="A48" s="207" t="s">
        <v>55</v>
      </c>
      <c r="B48" s="313" t="s">
        <v>160</v>
      </c>
      <c r="C48" s="314">
        <f t="shared" si="0"/>
        <v>4991.0210000000006</v>
      </c>
      <c r="D48" s="313">
        <v>0</v>
      </c>
      <c r="E48" s="313">
        <v>0</v>
      </c>
      <c r="F48" s="313">
        <v>233.37700000000001</v>
      </c>
      <c r="G48" s="313">
        <v>0</v>
      </c>
      <c r="H48" s="313">
        <v>0</v>
      </c>
      <c r="I48" s="313">
        <v>0</v>
      </c>
      <c r="J48" s="313">
        <v>0</v>
      </c>
      <c r="K48" s="313">
        <f t="shared" si="1"/>
        <v>4757.6440000000002</v>
      </c>
      <c r="L48" s="315">
        <v>0</v>
      </c>
      <c r="M48" s="314">
        <v>0</v>
      </c>
      <c r="N48" s="314">
        <v>0</v>
      </c>
      <c r="O48" s="314">
        <v>13.483000000000001</v>
      </c>
      <c r="P48" s="314">
        <v>0</v>
      </c>
      <c r="Q48" s="314">
        <v>0</v>
      </c>
      <c r="R48" s="314">
        <v>0</v>
      </c>
      <c r="S48" s="314">
        <v>0</v>
      </c>
      <c r="T48" s="314">
        <v>0</v>
      </c>
      <c r="U48" s="314">
        <v>0</v>
      </c>
      <c r="V48" s="314">
        <v>0</v>
      </c>
      <c r="W48" s="314">
        <v>0</v>
      </c>
      <c r="X48" s="314">
        <v>0</v>
      </c>
      <c r="Y48" s="314">
        <v>0</v>
      </c>
      <c r="Z48" s="314">
        <v>0</v>
      </c>
      <c r="AA48" s="314">
        <v>0</v>
      </c>
      <c r="AB48" s="314">
        <v>0</v>
      </c>
      <c r="AC48" s="314">
        <v>0</v>
      </c>
      <c r="AD48" s="314">
        <v>33.070999999999998</v>
      </c>
      <c r="AE48" s="314">
        <v>70.38</v>
      </c>
      <c r="AF48" s="314">
        <v>39.543999999999997</v>
      </c>
      <c r="AG48" s="314">
        <v>0.91100000000000003</v>
      </c>
      <c r="AH48" s="314">
        <v>37.877000000000002</v>
      </c>
      <c r="AI48" s="314">
        <v>90.528999999999996</v>
      </c>
      <c r="AJ48" s="314">
        <v>1.2869999999999999</v>
      </c>
      <c r="AK48" s="314">
        <v>0</v>
      </c>
      <c r="AL48" s="314">
        <v>0</v>
      </c>
      <c r="AM48" s="314">
        <v>0</v>
      </c>
      <c r="AN48" s="314">
        <v>0</v>
      </c>
      <c r="AO48" s="314">
        <v>24.794</v>
      </c>
      <c r="AP48" s="314">
        <v>0</v>
      </c>
      <c r="AQ48" s="314">
        <v>0</v>
      </c>
      <c r="AR48" s="314">
        <v>47.482999999999997</v>
      </c>
      <c r="AS48" s="314">
        <v>0</v>
      </c>
      <c r="AT48" s="314">
        <v>0</v>
      </c>
      <c r="AU48" s="314">
        <v>0</v>
      </c>
      <c r="AV48" s="314">
        <v>0</v>
      </c>
      <c r="AW48" s="314">
        <v>35.441000000000003</v>
      </c>
      <c r="AX48" s="314">
        <v>0.69299999999999995</v>
      </c>
      <c r="AY48" s="314">
        <v>0</v>
      </c>
      <c r="AZ48" s="314">
        <v>1132.462</v>
      </c>
      <c r="BA48" s="314">
        <v>2E-3</v>
      </c>
      <c r="BB48" s="314">
        <v>0</v>
      </c>
      <c r="BC48" s="314">
        <v>24.736999999999998</v>
      </c>
      <c r="BD48" s="314">
        <v>4.4630000000000001</v>
      </c>
      <c r="BE48" s="314">
        <v>0</v>
      </c>
      <c r="BF48" s="314">
        <v>0.13700000000000001</v>
      </c>
      <c r="BG48" s="314">
        <v>0</v>
      </c>
      <c r="BH48" s="314">
        <v>0</v>
      </c>
      <c r="BI48" s="314">
        <v>0</v>
      </c>
      <c r="BJ48" s="314">
        <v>0</v>
      </c>
      <c r="BK48" s="314">
        <v>0</v>
      </c>
      <c r="BL48" s="314">
        <v>0</v>
      </c>
      <c r="BM48" s="316">
        <f t="shared" si="2"/>
        <v>1557.2939999999999</v>
      </c>
      <c r="BN48" s="318"/>
      <c r="BO48" s="316">
        <v>3200.35</v>
      </c>
      <c r="BZ48" s="191"/>
    </row>
    <row r="49" spans="1:78" ht="15.75" customHeight="1">
      <c r="A49" s="207" t="s">
        <v>56</v>
      </c>
      <c r="B49" s="313" t="s">
        <v>161</v>
      </c>
      <c r="C49" s="314">
        <f t="shared" si="0"/>
        <v>7103.0910000000003</v>
      </c>
      <c r="D49" s="313">
        <v>0</v>
      </c>
      <c r="E49" s="313">
        <v>0</v>
      </c>
      <c r="F49" s="313">
        <v>596.42600000000004</v>
      </c>
      <c r="G49" s="313">
        <v>0</v>
      </c>
      <c r="H49" s="313">
        <v>0</v>
      </c>
      <c r="I49" s="313">
        <v>0</v>
      </c>
      <c r="J49" s="313">
        <v>0</v>
      </c>
      <c r="K49" s="313">
        <f t="shared" si="1"/>
        <v>6506.665</v>
      </c>
      <c r="L49" s="315">
        <v>0</v>
      </c>
      <c r="M49" s="314">
        <v>0</v>
      </c>
      <c r="N49" s="314">
        <v>0</v>
      </c>
      <c r="O49" s="314">
        <v>0</v>
      </c>
      <c r="P49" s="314">
        <v>0</v>
      </c>
      <c r="Q49" s="314">
        <v>0</v>
      </c>
      <c r="R49" s="314">
        <v>0</v>
      </c>
      <c r="S49" s="314">
        <v>0</v>
      </c>
      <c r="T49" s="314">
        <v>0</v>
      </c>
      <c r="U49" s="314">
        <v>0</v>
      </c>
      <c r="V49" s="314">
        <v>0</v>
      </c>
      <c r="W49" s="314">
        <v>0</v>
      </c>
      <c r="X49" s="314">
        <v>0</v>
      </c>
      <c r="Y49" s="314">
        <v>0</v>
      </c>
      <c r="Z49" s="314">
        <v>0</v>
      </c>
      <c r="AA49" s="314">
        <v>0</v>
      </c>
      <c r="AB49" s="314">
        <v>0</v>
      </c>
      <c r="AC49" s="314">
        <v>0</v>
      </c>
      <c r="AD49" s="314">
        <v>0</v>
      </c>
      <c r="AE49" s="314">
        <v>0</v>
      </c>
      <c r="AF49" s="314">
        <v>0</v>
      </c>
      <c r="AG49" s="314">
        <v>0</v>
      </c>
      <c r="AH49" s="314">
        <v>0</v>
      </c>
      <c r="AI49" s="314">
        <v>0</v>
      </c>
      <c r="AJ49" s="314">
        <v>0</v>
      </c>
      <c r="AK49" s="314">
        <v>0</v>
      </c>
      <c r="AL49" s="314">
        <v>0</v>
      </c>
      <c r="AM49" s="314">
        <v>0</v>
      </c>
      <c r="AN49" s="314">
        <v>0</v>
      </c>
      <c r="AO49" s="314">
        <v>0</v>
      </c>
      <c r="AP49" s="314">
        <v>0</v>
      </c>
      <c r="AQ49" s="314">
        <v>0</v>
      </c>
      <c r="AR49" s="314">
        <v>0</v>
      </c>
      <c r="AS49" s="314">
        <v>0</v>
      </c>
      <c r="AT49" s="314">
        <v>0</v>
      </c>
      <c r="AU49" s="314">
        <v>0</v>
      </c>
      <c r="AV49" s="314">
        <v>0</v>
      </c>
      <c r="AW49" s="314">
        <v>0</v>
      </c>
      <c r="AX49" s="314">
        <v>0</v>
      </c>
      <c r="AY49" s="314">
        <v>0</v>
      </c>
      <c r="AZ49" s="314">
        <v>0</v>
      </c>
      <c r="BA49" s="314">
        <v>6506.665</v>
      </c>
      <c r="BB49" s="314">
        <v>0</v>
      </c>
      <c r="BC49" s="314">
        <v>0</v>
      </c>
      <c r="BD49" s="314">
        <v>0</v>
      </c>
      <c r="BE49" s="314">
        <v>0</v>
      </c>
      <c r="BF49" s="314">
        <v>0</v>
      </c>
      <c r="BG49" s="314">
        <v>0</v>
      </c>
      <c r="BH49" s="314">
        <v>0</v>
      </c>
      <c r="BI49" s="314">
        <v>0</v>
      </c>
      <c r="BJ49" s="314">
        <v>0</v>
      </c>
      <c r="BK49" s="314">
        <v>0</v>
      </c>
      <c r="BL49" s="314">
        <v>0</v>
      </c>
      <c r="BM49" s="316">
        <f t="shared" si="2"/>
        <v>6506.665</v>
      </c>
      <c r="BN49" s="318"/>
      <c r="BO49" s="316">
        <v>0</v>
      </c>
      <c r="BZ49" s="191"/>
    </row>
    <row r="50" spans="1:78" ht="15.75" customHeight="1">
      <c r="A50" s="207" t="s">
        <v>57</v>
      </c>
      <c r="B50" s="313" t="s">
        <v>237</v>
      </c>
      <c r="C50" s="314">
        <f t="shared" si="0"/>
        <v>2785.498</v>
      </c>
      <c r="D50" s="313">
        <v>0</v>
      </c>
      <c r="E50" s="313">
        <v>0</v>
      </c>
      <c r="F50" s="313">
        <v>68.001000000000005</v>
      </c>
      <c r="G50" s="313">
        <v>0</v>
      </c>
      <c r="H50" s="313">
        <v>0</v>
      </c>
      <c r="I50" s="313">
        <v>0</v>
      </c>
      <c r="J50" s="313">
        <v>0</v>
      </c>
      <c r="K50" s="313">
        <f t="shared" si="1"/>
        <v>2717.4969999999998</v>
      </c>
      <c r="L50" s="315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4">
        <v>0</v>
      </c>
      <c r="S50" s="314">
        <v>0</v>
      </c>
      <c r="T50" s="314">
        <v>0</v>
      </c>
      <c r="U50" s="314">
        <v>0</v>
      </c>
      <c r="V50" s="314">
        <v>0</v>
      </c>
      <c r="W50" s="314">
        <v>0</v>
      </c>
      <c r="X50" s="314">
        <v>0</v>
      </c>
      <c r="Y50" s="314">
        <v>0</v>
      </c>
      <c r="Z50" s="314">
        <v>0</v>
      </c>
      <c r="AA50" s="314">
        <v>0</v>
      </c>
      <c r="AB50" s="314">
        <v>0</v>
      </c>
      <c r="AC50" s="314">
        <v>0</v>
      </c>
      <c r="AD50" s="314">
        <v>0</v>
      </c>
      <c r="AE50" s="314">
        <v>35.131</v>
      </c>
      <c r="AF50" s="314">
        <v>0</v>
      </c>
      <c r="AG50" s="314">
        <v>4.3810000000000002</v>
      </c>
      <c r="AH50" s="314">
        <v>0</v>
      </c>
      <c r="AI50" s="314">
        <v>16.379000000000001</v>
      </c>
      <c r="AJ50" s="314">
        <v>9.4529999999999994</v>
      </c>
      <c r="AK50" s="314">
        <v>0</v>
      </c>
      <c r="AL50" s="314">
        <v>0</v>
      </c>
      <c r="AM50" s="314">
        <v>0</v>
      </c>
      <c r="AN50" s="314">
        <v>0</v>
      </c>
      <c r="AO50" s="314">
        <v>25.795999999999999</v>
      </c>
      <c r="AP50" s="314">
        <v>0</v>
      </c>
      <c r="AQ50" s="314">
        <v>0</v>
      </c>
      <c r="AR50" s="314">
        <v>0</v>
      </c>
      <c r="AS50" s="314">
        <v>0</v>
      </c>
      <c r="AT50" s="314">
        <v>0</v>
      </c>
      <c r="AU50" s="314">
        <v>0</v>
      </c>
      <c r="AV50" s="314">
        <v>0</v>
      </c>
      <c r="AW50" s="314">
        <v>0</v>
      </c>
      <c r="AX50" s="314">
        <v>1.413</v>
      </c>
      <c r="AY50" s="314">
        <v>0</v>
      </c>
      <c r="AZ50" s="314">
        <v>0</v>
      </c>
      <c r="BA50" s="314">
        <v>0</v>
      </c>
      <c r="BB50" s="314">
        <v>2619.7979999999998</v>
      </c>
      <c r="BC50" s="314">
        <v>0</v>
      </c>
      <c r="BD50" s="314">
        <v>0</v>
      </c>
      <c r="BE50" s="314">
        <v>0</v>
      </c>
      <c r="BF50" s="314">
        <v>0</v>
      </c>
      <c r="BG50" s="314">
        <v>0</v>
      </c>
      <c r="BH50" s="314">
        <v>0</v>
      </c>
      <c r="BI50" s="314">
        <v>5.1459999999999999</v>
      </c>
      <c r="BJ50" s="314">
        <v>0</v>
      </c>
      <c r="BK50" s="314">
        <v>0</v>
      </c>
      <c r="BL50" s="314">
        <v>0</v>
      </c>
      <c r="BM50" s="316">
        <f t="shared" si="2"/>
        <v>2717.4969999999998</v>
      </c>
      <c r="BN50" s="318"/>
      <c r="BO50" s="316">
        <v>0</v>
      </c>
      <c r="BZ50" s="191"/>
    </row>
    <row r="51" spans="1:78" ht="15.75" customHeight="1">
      <c r="A51" s="207" t="s">
        <v>58</v>
      </c>
      <c r="B51" s="313" t="s">
        <v>59</v>
      </c>
      <c r="C51" s="314">
        <f t="shared" si="0"/>
        <v>25943.623</v>
      </c>
      <c r="D51" s="313">
        <v>0</v>
      </c>
      <c r="E51" s="313">
        <v>0</v>
      </c>
      <c r="F51" s="313">
        <v>0</v>
      </c>
      <c r="G51" s="313">
        <v>0</v>
      </c>
      <c r="H51" s="313">
        <v>0</v>
      </c>
      <c r="I51" s="313">
        <v>0</v>
      </c>
      <c r="J51" s="313">
        <v>0</v>
      </c>
      <c r="K51" s="313">
        <f t="shared" si="1"/>
        <v>25943.623</v>
      </c>
      <c r="L51" s="315">
        <v>0</v>
      </c>
      <c r="M51" s="314">
        <v>0</v>
      </c>
      <c r="N51" s="314">
        <v>0</v>
      </c>
      <c r="O51" s="314">
        <v>0</v>
      </c>
      <c r="P51" s="314">
        <v>0</v>
      </c>
      <c r="Q51" s="314">
        <v>0</v>
      </c>
      <c r="R51" s="314">
        <v>0</v>
      </c>
      <c r="S51" s="314">
        <v>0</v>
      </c>
      <c r="T51" s="314">
        <v>0</v>
      </c>
      <c r="U51" s="314">
        <v>0</v>
      </c>
      <c r="V51" s="314">
        <v>0</v>
      </c>
      <c r="W51" s="314">
        <v>0</v>
      </c>
      <c r="X51" s="314">
        <v>0</v>
      </c>
      <c r="Y51" s="314">
        <v>0</v>
      </c>
      <c r="Z51" s="314">
        <v>0</v>
      </c>
      <c r="AA51" s="314">
        <v>0</v>
      </c>
      <c r="AB51" s="314">
        <v>0</v>
      </c>
      <c r="AC51" s="314">
        <v>0</v>
      </c>
      <c r="AD51" s="314">
        <v>0</v>
      </c>
      <c r="AE51" s="314">
        <v>0</v>
      </c>
      <c r="AF51" s="314">
        <v>0</v>
      </c>
      <c r="AG51" s="314">
        <v>0</v>
      </c>
      <c r="AH51" s="314">
        <v>0</v>
      </c>
      <c r="AI51" s="314">
        <v>0</v>
      </c>
      <c r="AJ51" s="314">
        <v>0</v>
      </c>
      <c r="AK51" s="314">
        <v>0</v>
      </c>
      <c r="AL51" s="314">
        <v>0</v>
      </c>
      <c r="AM51" s="314">
        <v>0</v>
      </c>
      <c r="AN51" s="314">
        <v>0</v>
      </c>
      <c r="AO51" s="314">
        <v>0</v>
      </c>
      <c r="AP51" s="314">
        <v>0</v>
      </c>
      <c r="AQ51" s="314">
        <v>0</v>
      </c>
      <c r="AR51" s="314">
        <v>0</v>
      </c>
      <c r="AS51" s="314">
        <v>0</v>
      </c>
      <c r="AT51" s="314">
        <v>0</v>
      </c>
      <c r="AU51" s="314">
        <v>0</v>
      </c>
      <c r="AV51" s="314">
        <v>0</v>
      </c>
      <c r="AW51" s="314">
        <v>0</v>
      </c>
      <c r="AX51" s="314">
        <v>0</v>
      </c>
      <c r="AY51" s="314">
        <v>0</v>
      </c>
      <c r="AZ51" s="314">
        <v>0</v>
      </c>
      <c r="BA51" s="314">
        <v>0</v>
      </c>
      <c r="BB51" s="314">
        <v>0</v>
      </c>
      <c r="BC51" s="314">
        <v>25943.623</v>
      </c>
      <c r="BD51" s="314">
        <v>0</v>
      </c>
      <c r="BE51" s="314">
        <v>0</v>
      </c>
      <c r="BF51" s="314">
        <v>0</v>
      </c>
      <c r="BG51" s="314">
        <v>0</v>
      </c>
      <c r="BH51" s="314">
        <v>0</v>
      </c>
      <c r="BI51" s="314">
        <v>0</v>
      </c>
      <c r="BJ51" s="314">
        <v>0</v>
      </c>
      <c r="BK51" s="314">
        <v>0</v>
      </c>
      <c r="BL51" s="314">
        <v>0</v>
      </c>
      <c r="BM51" s="316">
        <f t="shared" si="2"/>
        <v>25943.623</v>
      </c>
      <c r="BN51" s="318"/>
      <c r="BO51" s="316">
        <v>0</v>
      </c>
      <c r="BZ51" s="191"/>
    </row>
    <row r="52" spans="1:78" ht="15.75" customHeight="1">
      <c r="A52" s="207" t="s">
        <v>60</v>
      </c>
      <c r="B52" s="313" t="s">
        <v>168</v>
      </c>
      <c r="C52" s="314">
        <f t="shared" si="0"/>
        <v>735.12900000000002</v>
      </c>
      <c r="D52" s="313">
        <v>0</v>
      </c>
      <c r="E52" s="313">
        <v>0</v>
      </c>
      <c r="F52" s="313">
        <v>0</v>
      </c>
      <c r="G52" s="313">
        <v>0</v>
      </c>
      <c r="H52" s="313">
        <v>0</v>
      </c>
      <c r="I52" s="313">
        <v>0</v>
      </c>
      <c r="J52" s="313">
        <v>0</v>
      </c>
      <c r="K52" s="313">
        <f t="shared" si="1"/>
        <v>735.12900000000002</v>
      </c>
      <c r="L52" s="315">
        <v>0</v>
      </c>
      <c r="M52" s="314">
        <v>0</v>
      </c>
      <c r="N52" s="314">
        <v>0</v>
      </c>
      <c r="O52" s="314">
        <v>0</v>
      </c>
      <c r="P52" s="314">
        <v>0</v>
      </c>
      <c r="Q52" s="314">
        <v>0</v>
      </c>
      <c r="R52" s="314">
        <v>0</v>
      </c>
      <c r="S52" s="314">
        <v>0</v>
      </c>
      <c r="T52" s="314">
        <v>0</v>
      </c>
      <c r="U52" s="314">
        <v>0</v>
      </c>
      <c r="V52" s="314">
        <v>0</v>
      </c>
      <c r="W52" s="314">
        <v>0</v>
      </c>
      <c r="X52" s="314">
        <v>0</v>
      </c>
      <c r="Y52" s="314">
        <v>0</v>
      </c>
      <c r="Z52" s="314">
        <v>0</v>
      </c>
      <c r="AA52" s="314">
        <v>0</v>
      </c>
      <c r="AB52" s="314">
        <v>0</v>
      </c>
      <c r="AC52" s="314">
        <v>0</v>
      </c>
      <c r="AD52" s="314">
        <v>0</v>
      </c>
      <c r="AE52" s="314">
        <v>0</v>
      </c>
      <c r="AF52" s="314">
        <v>0</v>
      </c>
      <c r="AG52" s="314">
        <v>0</v>
      </c>
      <c r="AH52" s="314">
        <v>0</v>
      </c>
      <c r="AI52" s="314">
        <v>0</v>
      </c>
      <c r="AJ52" s="314">
        <v>0</v>
      </c>
      <c r="AK52" s="314">
        <v>0</v>
      </c>
      <c r="AL52" s="314">
        <v>0</v>
      </c>
      <c r="AM52" s="314">
        <v>0</v>
      </c>
      <c r="AN52" s="314">
        <v>0</v>
      </c>
      <c r="AO52" s="314">
        <v>0</v>
      </c>
      <c r="AP52" s="314">
        <v>0</v>
      </c>
      <c r="AQ52" s="314">
        <v>0</v>
      </c>
      <c r="AR52" s="314">
        <v>0</v>
      </c>
      <c r="AS52" s="314">
        <v>0</v>
      </c>
      <c r="AT52" s="314">
        <v>0</v>
      </c>
      <c r="AU52" s="314">
        <v>0</v>
      </c>
      <c r="AV52" s="314">
        <v>0</v>
      </c>
      <c r="AW52" s="314">
        <v>0</v>
      </c>
      <c r="AX52" s="314">
        <v>0</v>
      </c>
      <c r="AY52" s="314">
        <v>0</v>
      </c>
      <c r="AZ52" s="314">
        <v>0</v>
      </c>
      <c r="BA52" s="314">
        <v>0</v>
      </c>
      <c r="BB52" s="314">
        <v>0</v>
      </c>
      <c r="BC52" s="314">
        <v>0</v>
      </c>
      <c r="BD52" s="314">
        <v>735.12900000000002</v>
      </c>
      <c r="BE52" s="314">
        <v>0</v>
      </c>
      <c r="BF52" s="314">
        <v>0</v>
      </c>
      <c r="BG52" s="314">
        <v>0</v>
      </c>
      <c r="BH52" s="314">
        <v>0</v>
      </c>
      <c r="BI52" s="314">
        <v>0</v>
      </c>
      <c r="BJ52" s="314">
        <v>0</v>
      </c>
      <c r="BK52" s="314">
        <v>0</v>
      </c>
      <c r="BL52" s="314">
        <v>0</v>
      </c>
      <c r="BM52" s="316">
        <f t="shared" si="2"/>
        <v>735.12900000000002</v>
      </c>
      <c r="BN52" s="318"/>
      <c r="BO52" s="316">
        <v>0</v>
      </c>
      <c r="BZ52" s="191"/>
    </row>
    <row r="53" spans="1:78" ht="15.75" customHeight="1">
      <c r="A53" s="207" t="s">
        <v>61</v>
      </c>
      <c r="B53" s="313" t="s">
        <v>69</v>
      </c>
      <c r="C53" s="314">
        <f t="shared" si="0"/>
        <v>11234.772999999999</v>
      </c>
      <c r="D53" s="313">
        <v>0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3">
        <f t="shared" si="1"/>
        <v>11234.772999999999</v>
      </c>
      <c r="L53" s="315">
        <v>0</v>
      </c>
      <c r="M53" s="314">
        <v>0</v>
      </c>
      <c r="N53" s="314">
        <v>0</v>
      </c>
      <c r="O53" s="314">
        <v>0</v>
      </c>
      <c r="P53" s="314">
        <v>0</v>
      </c>
      <c r="Q53" s="314">
        <v>0</v>
      </c>
      <c r="R53" s="314">
        <v>0</v>
      </c>
      <c r="S53" s="314">
        <v>0</v>
      </c>
      <c r="T53" s="314">
        <v>0</v>
      </c>
      <c r="U53" s="314">
        <v>0</v>
      </c>
      <c r="V53" s="314">
        <v>0</v>
      </c>
      <c r="W53" s="314">
        <v>0</v>
      </c>
      <c r="X53" s="314">
        <v>0</v>
      </c>
      <c r="Y53" s="314">
        <v>0</v>
      </c>
      <c r="Z53" s="314">
        <v>0</v>
      </c>
      <c r="AA53" s="314">
        <v>0</v>
      </c>
      <c r="AB53" s="314">
        <v>0</v>
      </c>
      <c r="AC53" s="314">
        <v>0</v>
      </c>
      <c r="AD53" s="314">
        <v>0</v>
      </c>
      <c r="AE53" s="314">
        <v>0</v>
      </c>
      <c r="AF53" s="314">
        <v>0</v>
      </c>
      <c r="AG53" s="314">
        <v>0</v>
      </c>
      <c r="AH53" s="314">
        <v>0</v>
      </c>
      <c r="AI53" s="314">
        <v>0</v>
      </c>
      <c r="AJ53" s="314">
        <v>0</v>
      </c>
      <c r="AK53" s="314">
        <v>0</v>
      </c>
      <c r="AL53" s="314">
        <v>0</v>
      </c>
      <c r="AM53" s="314">
        <v>0</v>
      </c>
      <c r="AN53" s="314">
        <v>0</v>
      </c>
      <c r="AO53" s="314">
        <v>0</v>
      </c>
      <c r="AP53" s="314">
        <v>0</v>
      </c>
      <c r="AQ53" s="314">
        <v>0</v>
      </c>
      <c r="AR53" s="314">
        <v>0</v>
      </c>
      <c r="AS53" s="314">
        <v>0</v>
      </c>
      <c r="AT53" s="314">
        <v>0</v>
      </c>
      <c r="AU53" s="314">
        <v>0</v>
      </c>
      <c r="AV53" s="314">
        <v>0</v>
      </c>
      <c r="AW53" s="314">
        <v>0</v>
      </c>
      <c r="AX53" s="314">
        <v>0</v>
      </c>
      <c r="AY53" s="314">
        <v>0</v>
      </c>
      <c r="AZ53" s="314">
        <v>0</v>
      </c>
      <c r="BA53" s="314">
        <v>0</v>
      </c>
      <c r="BB53" s="314">
        <v>0</v>
      </c>
      <c r="BC53" s="314">
        <v>0</v>
      </c>
      <c r="BD53" s="314">
        <v>0</v>
      </c>
      <c r="BE53" s="314">
        <v>11180.384</v>
      </c>
      <c r="BF53" s="314">
        <v>0</v>
      </c>
      <c r="BG53" s="314">
        <v>0</v>
      </c>
      <c r="BH53" s="314">
        <v>0</v>
      </c>
      <c r="BI53" s="314">
        <v>54.389000000000003</v>
      </c>
      <c r="BJ53" s="314">
        <v>0</v>
      </c>
      <c r="BK53" s="314">
        <v>0</v>
      </c>
      <c r="BL53" s="314">
        <v>0</v>
      </c>
      <c r="BM53" s="316">
        <f t="shared" si="2"/>
        <v>11234.772999999999</v>
      </c>
      <c r="BN53" s="318"/>
      <c r="BO53" s="316">
        <v>0</v>
      </c>
      <c r="BZ53" s="191"/>
    </row>
    <row r="54" spans="1:78" ht="15.75" customHeight="1">
      <c r="A54" s="207" t="s">
        <v>62</v>
      </c>
      <c r="B54" s="313" t="s">
        <v>148</v>
      </c>
      <c r="C54" s="314">
        <f t="shared" si="0"/>
        <v>6427.4590000000007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13">
        <f t="shared" si="1"/>
        <v>6427.4590000000007</v>
      </c>
      <c r="L54" s="315">
        <v>0</v>
      </c>
      <c r="M54" s="314">
        <v>0</v>
      </c>
      <c r="N54" s="314">
        <v>0</v>
      </c>
      <c r="O54" s="314">
        <v>0</v>
      </c>
      <c r="P54" s="314">
        <v>0</v>
      </c>
      <c r="Q54" s="314">
        <v>0</v>
      </c>
      <c r="R54" s="314">
        <v>0</v>
      </c>
      <c r="S54" s="314">
        <v>0</v>
      </c>
      <c r="T54" s="314">
        <v>0</v>
      </c>
      <c r="U54" s="314">
        <v>0</v>
      </c>
      <c r="V54" s="314">
        <v>0</v>
      </c>
      <c r="W54" s="314">
        <v>0</v>
      </c>
      <c r="X54" s="314">
        <v>0</v>
      </c>
      <c r="Y54" s="314">
        <v>0</v>
      </c>
      <c r="Z54" s="314">
        <v>0</v>
      </c>
      <c r="AA54" s="314">
        <v>0</v>
      </c>
      <c r="AB54" s="314">
        <v>0</v>
      </c>
      <c r="AC54" s="314">
        <v>0</v>
      </c>
      <c r="AD54" s="314">
        <v>0</v>
      </c>
      <c r="AE54" s="314">
        <v>0</v>
      </c>
      <c r="AF54" s="314">
        <v>0</v>
      </c>
      <c r="AG54" s="314">
        <v>0</v>
      </c>
      <c r="AH54" s="314">
        <v>0</v>
      </c>
      <c r="AI54" s="314">
        <v>0.49299999999999999</v>
      </c>
      <c r="AJ54" s="314">
        <v>0</v>
      </c>
      <c r="AK54" s="314">
        <v>0</v>
      </c>
      <c r="AL54" s="314">
        <v>0</v>
      </c>
      <c r="AM54" s="314">
        <v>0</v>
      </c>
      <c r="AN54" s="314">
        <v>0</v>
      </c>
      <c r="AO54" s="314">
        <v>0</v>
      </c>
      <c r="AP54" s="314">
        <v>0</v>
      </c>
      <c r="AQ54" s="314">
        <v>0</v>
      </c>
      <c r="AR54" s="314">
        <v>0</v>
      </c>
      <c r="AS54" s="314">
        <v>0</v>
      </c>
      <c r="AT54" s="314">
        <v>0</v>
      </c>
      <c r="AU54" s="314">
        <v>0</v>
      </c>
      <c r="AV54" s="314">
        <v>0</v>
      </c>
      <c r="AW54" s="314">
        <v>0</v>
      </c>
      <c r="AX54" s="314">
        <v>0</v>
      </c>
      <c r="AY54" s="314">
        <v>0</v>
      </c>
      <c r="AZ54" s="314">
        <v>0</v>
      </c>
      <c r="BA54" s="314">
        <v>0</v>
      </c>
      <c r="BB54" s="314">
        <v>0</v>
      </c>
      <c r="BC54" s="314">
        <v>0</v>
      </c>
      <c r="BD54" s="314">
        <v>0</v>
      </c>
      <c r="BE54" s="314">
        <v>0</v>
      </c>
      <c r="BF54" s="314">
        <v>6426.9660000000003</v>
      </c>
      <c r="BG54" s="314">
        <v>0</v>
      </c>
      <c r="BH54" s="314">
        <v>0</v>
      </c>
      <c r="BI54" s="314">
        <v>0</v>
      </c>
      <c r="BJ54" s="314">
        <v>0</v>
      </c>
      <c r="BK54" s="314">
        <v>0</v>
      </c>
      <c r="BL54" s="314">
        <v>0</v>
      </c>
      <c r="BM54" s="316">
        <f t="shared" si="2"/>
        <v>6427.4590000000007</v>
      </c>
      <c r="BN54" s="318"/>
      <c r="BO54" s="316">
        <v>0</v>
      </c>
      <c r="BZ54" s="191"/>
    </row>
    <row r="55" spans="1:78" ht="15.75" customHeight="1">
      <c r="A55" s="207" t="s">
        <v>63</v>
      </c>
      <c r="B55" s="313" t="s">
        <v>238</v>
      </c>
      <c r="C55" s="314">
        <f t="shared" si="0"/>
        <v>2881.6630000000005</v>
      </c>
      <c r="D55" s="313">
        <v>0</v>
      </c>
      <c r="E55" s="313">
        <v>0</v>
      </c>
      <c r="F55" s="313">
        <v>0</v>
      </c>
      <c r="G55" s="313">
        <v>0</v>
      </c>
      <c r="H55" s="313">
        <v>0</v>
      </c>
      <c r="I55" s="313">
        <v>0</v>
      </c>
      <c r="J55" s="313">
        <v>0.42899999999999999</v>
      </c>
      <c r="K55" s="313">
        <f t="shared" si="1"/>
        <v>2881.2340000000004</v>
      </c>
      <c r="L55" s="315">
        <v>0</v>
      </c>
      <c r="M55" s="314">
        <v>0</v>
      </c>
      <c r="N55" s="314">
        <v>0</v>
      </c>
      <c r="O55" s="314">
        <v>0</v>
      </c>
      <c r="P55" s="314">
        <v>0</v>
      </c>
      <c r="Q55" s="314">
        <v>0</v>
      </c>
      <c r="R55" s="314">
        <v>0</v>
      </c>
      <c r="S55" s="314">
        <v>0</v>
      </c>
      <c r="T55" s="314">
        <v>0</v>
      </c>
      <c r="U55" s="314">
        <v>0</v>
      </c>
      <c r="V55" s="314">
        <v>0</v>
      </c>
      <c r="W55" s="314">
        <v>0</v>
      </c>
      <c r="X55" s="314">
        <v>0</v>
      </c>
      <c r="Y55" s="314">
        <v>0</v>
      </c>
      <c r="Z55" s="314">
        <v>0</v>
      </c>
      <c r="AA55" s="314">
        <v>0</v>
      </c>
      <c r="AB55" s="314">
        <v>0</v>
      </c>
      <c r="AC55" s="314">
        <v>0</v>
      </c>
      <c r="AD55" s="314">
        <v>0</v>
      </c>
      <c r="AE55" s="314">
        <v>0</v>
      </c>
      <c r="AF55" s="314">
        <v>0</v>
      </c>
      <c r="AG55" s="314">
        <v>18.925999999999998</v>
      </c>
      <c r="AH55" s="314">
        <v>0</v>
      </c>
      <c r="AI55" s="314">
        <v>1.25</v>
      </c>
      <c r="AJ55" s="314">
        <v>0</v>
      </c>
      <c r="AK55" s="314">
        <v>0</v>
      </c>
      <c r="AL55" s="314">
        <v>0</v>
      </c>
      <c r="AM55" s="314">
        <v>0</v>
      </c>
      <c r="AN55" s="314">
        <v>0</v>
      </c>
      <c r="AO55" s="314">
        <v>10.593</v>
      </c>
      <c r="AP55" s="314">
        <v>0</v>
      </c>
      <c r="AQ55" s="314">
        <v>0</v>
      </c>
      <c r="AR55" s="314">
        <v>0</v>
      </c>
      <c r="AS55" s="314">
        <v>0</v>
      </c>
      <c r="AT55" s="314">
        <v>0</v>
      </c>
      <c r="AU55" s="314">
        <v>0</v>
      </c>
      <c r="AV55" s="314">
        <v>0</v>
      </c>
      <c r="AW55" s="314">
        <v>0</v>
      </c>
      <c r="AX55" s="314">
        <v>0</v>
      </c>
      <c r="AY55" s="314">
        <v>0</v>
      </c>
      <c r="AZ55" s="314">
        <v>0</v>
      </c>
      <c r="BA55" s="314">
        <v>0</v>
      </c>
      <c r="BB55" s="314">
        <v>0</v>
      </c>
      <c r="BC55" s="314">
        <v>55.591000000000001</v>
      </c>
      <c r="BD55" s="314">
        <v>0</v>
      </c>
      <c r="BE55" s="314">
        <v>0</v>
      </c>
      <c r="BF55" s="314">
        <v>0</v>
      </c>
      <c r="BG55" s="314">
        <v>2786.3890000000001</v>
      </c>
      <c r="BH55" s="314">
        <v>0</v>
      </c>
      <c r="BI55" s="314">
        <v>5.0970000000000004</v>
      </c>
      <c r="BJ55" s="314">
        <v>0</v>
      </c>
      <c r="BK55" s="314">
        <v>0</v>
      </c>
      <c r="BL55" s="314">
        <v>0</v>
      </c>
      <c r="BM55" s="316">
        <f t="shared" si="2"/>
        <v>2877.8460000000005</v>
      </c>
      <c r="BN55" s="318"/>
      <c r="BO55" s="316">
        <v>3.3879999999999999</v>
      </c>
      <c r="BZ55" s="191"/>
    </row>
    <row r="56" spans="1:78" ht="15.75" customHeight="1">
      <c r="A56" s="207" t="s">
        <v>64</v>
      </c>
      <c r="B56" s="313" t="s">
        <v>162</v>
      </c>
      <c r="C56" s="314">
        <f t="shared" si="0"/>
        <v>830.98099999999999</v>
      </c>
      <c r="D56" s="313">
        <v>0</v>
      </c>
      <c r="E56" s="313">
        <v>0</v>
      </c>
      <c r="F56" s="313">
        <v>0</v>
      </c>
      <c r="G56" s="313">
        <v>0</v>
      </c>
      <c r="H56" s="313">
        <v>0</v>
      </c>
      <c r="I56" s="313">
        <v>0</v>
      </c>
      <c r="J56" s="313">
        <v>0</v>
      </c>
      <c r="K56" s="313">
        <f t="shared" si="1"/>
        <v>830.98099999999999</v>
      </c>
      <c r="L56" s="315">
        <v>0</v>
      </c>
      <c r="M56" s="314">
        <v>0</v>
      </c>
      <c r="N56" s="314">
        <v>0</v>
      </c>
      <c r="O56" s="314">
        <v>0</v>
      </c>
      <c r="P56" s="314">
        <v>0</v>
      </c>
      <c r="Q56" s="314">
        <v>0</v>
      </c>
      <c r="R56" s="314">
        <v>0</v>
      </c>
      <c r="S56" s="314">
        <v>0</v>
      </c>
      <c r="T56" s="314">
        <v>0</v>
      </c>
      <c r="U56" s="314">
        <v>0</v>
      </c>
      <c r="V56" s="314">
        <v>0</v>
      </c>
      <c r="W56" s="314">
        <v>0</v>
      </c>
      <c r="X56" s="314">
        <v>0</v>
      </c>
      <c r="Y56" s="314">
        <v>0</v>
      </c>
      <c r="Z56" s="314">
        <v>0</v>
      </c>
      <c r="AA56" s="314">
        <v>0</v>
      </c>
      <c r="AB56" s="314">
        <v>0</v>
      </c>
      <c r="AC56" s="314">
        <v>0</v>
      </c>
      <c r="AD56" s="314">
        <v>0</v>
      </c>
      <c r="AE56" s="314">
        <v>0</v>
      </c>
      <c r="AF56" s="314">
        <v>0</v>
      </c>
      <c r="AG56" s="314">
        <v>0</v>
      </c>
      <c r="AH56" s="314">
        <v>0</v>
      </c>
      <c r="AI56" s="314">
        <v>0</v>
      </c>
      <c r="AJ56" s="314">
        <v>0</v>
      </c>
      <c r="AK56" s="314">
        <v>0</v>
      </c>
      <c r="AL56" s="314">
        <v>0</v>
      </c>
      <c r="AM56" s="314">
        <v>0</v>
      </c>
      <c r="AN56" s="314">
        <v>0</v>
      </c>
      <c r="AO56" s="314">
        <v>0</v>
      </c>
      <c r="AP56" s="314">
        <v>0</v>
      </c>
      <c r="AQ56" s="314">
        <v>0</v>
      </c>
      <c r="AR56" s="314">
        <v>0</v>
      </c>
      <c r="AS56" s="314">
        <v>0</v>
      </c>
      <c r="AT56" s="314">
        <v>0</v>
      </c>
      <c r="AU56" s="314">
        <v>0</v>
      </c>
      <c r="AV56" s="314">
        <v>0</v>
      </c>
      <c r="AW56" s="314">
        <v>0</v>
      </c>
      <c r="AX56" s="314">
        <v>0</v>
      </c>
      <c r="AY56" s="314">
        <v>0</v>
      </c>
      <c r="AZ56" s="314">
        <v>0</v>
      </c>
      <c r="BA56" s="314">
        <v>0</v>
      </c>
      <c r="BB56" s="314">
        <v>0</v>
      </c>
      <c r="BC56" s="314">
        <v>0</v>
      </c>
      <c r="BD56" s="314">
        <v>0</v>
      </c>
      <c r="BE56" s="314">
        <v>0</v>
      </c>
      <c r="BF56" s="314">
        <v>0</v>
      </c>
      <c r="BG56" s="314">
        <v>0</v>
      </c>
      <c r="BH56" s="314">
        <v>830.98099999999999</v>
      </c>
      <c r="BI56" s="314">
        <v>0</v>
      </c>
      <c r="BJ56" s="314">
        <v>0</v>
      </c>
      <c r="BK56" s="314">
        <v>0</v>
      </c>
      <c r="BL56" s="314">
        <v>0</v>
      </c>
      <c r="BM56" s="316">
        <f t="shared" si="2"/>
        <v>830.98099999999999</v>
      </c>
      <c r="BN56" s="318"/>
      <c r="BO56" s="316">
        <v>0</v>
      </c>
      <c r="BZ56" s="191"/>
    </row>
    <row r="57" spans="1:78" ht="15.75" customHeight="1">
      <c r="A57" s="207" t="s">
        <v>65</v>
      </c>
      <c r="B57" s="313" t="s">
        <v>164</v>
      </c>
      <c r="C57" s="314">
        <f t="shared" si="0"/>
        <v>2390.5140000000001</v>
      </c>
      <c r="D57" s="313">
        <v>0</v>
      </c>
      <c r="E57" s="313">
        <v>0</v>
      </c>
      <c r="F57" s="313">
        <v>130.316</v>
      </c>
      <c r="G57" s="313">
        <v>0</v>
      </c>
      <c r="H57" s="313">
        <v>0</v>
      </c>
      <c r="I57" s="313">
        <v>0</v>
      </c>
      <c r="J57" s="313">
        <v>1.7000000000000001E-2</v>
      </c>
      <c r="K57" s="313">
        <f t="shared" si="1"/>
        <v>2260.181</v>
      </c>
      <c r="L57" s="315">
        <v>0</v>
      </c>
      <c r="M57" s="314">
        <v>0</v>
      </c>
      <c r="N57" s="314">
        <v>4.5890000000000004</v>
      </c>
      <c r="O57" s="314">
        <v>0</v>
      </c>
      <c r="P57" s="314">
        <v>0</v>
      </c>
      <c r="Q57" s="314">
        <v>0</v>
      </c>
      <c r="R57" s="314">
        <v>39.695</v>
      </c>
      <c r="S57" s="314">
        <v>0</v>
      </c>
      <c r="T57" s="314">
        <v>0</v>
      </c>
      <c r="U57" s="314">
        <v>0</v>
      </c>
      <c r="V57" s="314">
        <v>0</v>
      </c>
      <c r="W57" s="314">
        <v>0</v>
      </c>
      <c r="X57" s="314">
        <v>0</v>
      </c>
      <c r="Y57" s="314">
        <v>0</v>
      </c>
      <c r="Z57" s="314">
        <v>91.296999999999997</v>
      </c>
      <c r="AA57" s="314">
        <v>2.39</v>
      </c>
      <c r="AB57" s="314">
        <v>0</v>
      </c>
      <c r="AC57" s="314">
        <v>0</v>
      </c>
      <c r="AD57" s="314">
        <v>0</v>
      </c>
      <c r="AE57" s="314">
        <v>0</v>
      </c>
      <c r="AF57" s="314">
        <v>162.67599999999999</v>
      </c>
      <c r="AG57" s="314">
        <v>102.196</v>
      </c>
      <c r="AH57" s="314">
        <v>0.68700000000000006</v>
      </c>
      <c r="AI57" s="314">
        <v>19.670000000000002</v>
      </c>
      <c r="AJ57" s="314">
        <v>0</v>
      </c>
      <c r="AK57" s="314">
        <v>0</v>
      </c>
      <c r="AL57" s="314">
        <v>0</v>
      </c>
      <c r="AM57" s="314">
        <v>0</v>
      </c>
      <c r="AN57" s="314">
        <v>0</v>
      </c>
      <c r="AO57" s="314">
        <v>132.69200000000001</v>
      </c>
      <c r="AP57" s="314">
        <v>1.8109999999999999</v>
      </c>
      <c r="AQ57" s="314">
        <v>0</v>
      </c>
      <c r="AR57" s="314">
        <v>0</v>
      </c>
      <c r="AS57" s="314">
        <v>0</v>
      </c>
      <c r="AT57" s="314">
        <v>0</v>
      </c>
      <c r="AU57" s="314">
        <v>0</v>
      </c>
      <c r="AV57" s="314">
        <v>0</v>
      </c>
      <c r="AW57" s="314">
        <v>0</v>
      </c>
      <c r="AX57" s="314">
        <v>0</v>
      </c>
      <c r="AY57" s="314">
        <v>0</v>
      </c>
      <c r="AZ57" s="314">
        <v>0</v>
      </c>
      <c r="BA57" s="314">
        <v>0</v>
      </c>
      <c r="BB57" s="314">
        <v>0</v>
      </c>
      <c r="BC57" s="314">
        <v>43.463000000000001</v>
      </c>
      <c r="BD57" s="314">
        <v>0</v>
      </c>
      <c r="BE57" s="314">
        <v>0</v>
      </c>
      <c r="BF57" s="314">
        <v>0</v>
      </c>
      <c r="BG57" s="314">
        <v>0</v>
      </c>
      <c r="BH57" s="314">
        <v>0</v>
      </c>
      <c r="BI57" s="314">
        <v>1658.943</v>
      </c>
      <c r="BJ57" s="314">
        <v>0</v>
      </c>
      <c r="BK57" s="314">
        <v>0</v>
      </c>
      <c r="BL57" s="314">
        <v>0</v>
      </c>
      <c r="BM57" s="316">
        <f t="shared" si="2"/>
        <v>2260.1089999999999</v>
      </c>
      <c r="BN57" s="318"/>
      <c r="BO57" s="316">
        <v>7.1999999999999995E-2</v>
      </c>
      <c r="BZ57" s="191"/>
    </row>
    <row r="58" spans="1:78" ht="15.75" customHeight="1">
      <c r="A58" s="207" t="s">
        <v>66</v>
      </c>
      <c r="B58" s="313" t="s">
        <v>239</v>
      </c>
      <c r="C58" s="314">
        <f t="shared" si="0"/>
        <v>1019.956</v>
      </c>
      <c r="D58" s="313">
        <v>0</v>
      </c>
      <c r="E58" s="313">
        <v>0</v>
      </c>
      <c r="F58" s="313">
        <v>0</v>
      </c>
      <c r="G58" s="313">
        <v>0</v>
      </c>
      <c r="H58" s="313">
        <v>0</v>
      </c>
      <c r="I58" s="313">
        <v>0</v>
      </c>
      <c r="J58" s="313">
        <v>0</v>
      </c>
      <c r="K58" s="313">
        <f t="shared" si="1"/>
        <v>1019.956</v>
      </c>
      <c r="L58" s="315">
        <v>0</v>
      </c>
      <c r="M58" s="314">
        <v>0</v>
      </c>
      <c r="N58" s="314">
        <v>0</v>
      </c>
      <c r="O58" s="314">
        <v>0</v>
      </c>
      <c r="P58" s="314">
        <v>0</v>
      </c>
      <c r="Q58" s="314">
        <v>0</v>
      </c>
      <c r="R58" s="314">
        <v>0</v>
      </c>
      <c r="S58" s="314">
        <v>0</v>
      </c>
      <c r="T58" s="314">
        <v>0</v>
      </c>
      <c r="U58" s="314">
        <v>0</v>
      </c>
      <c r="V58" s="314">
        <v>0</v>
      </c>
      <c r="W58" s="314">
        <v>0</v>
      </c>
      <c r="X58" s="314">
        <v>0</v>
      </c>
      <c r="Y58" s="314">
        <v>0</v>
      </c>
      <c r="Z58" s="314">
        <v>0</v>
      </c>
      <c r="AA58" s="314">
        <v>0</v>
      </c>
      <c r="AB58" s="314">
        <v>0</v>
      </c>
      <c r="AC58" s="314">
        <v>0</v>
      </c>
      <c r="AD58" s="314">
        <v>0</v>
      </c>
      <c r="AE58" s="314">
        <v>0</v>
      </c>
      <c r="AF58" s="314">
        <v>0</v>
      </c>
      <c r="AG58" s="314">
        <v>0</v>
      </c>
      <c r="AH58" s="314">
        <v>0</v>
      </c>
      <c r="AI58" s="314">
        <v>0</v>
      </c>
      <c r="AJ58" s="314">
        <v>0</v>
      </c>
      <c r="AK58" s="314">
        <v>0</v>
      </c>
      <c r="AL58" s="314">
        <v>0</v>
      </c>
      <c r="AM58" s="314">
        <v>0</v>
      </c>
      <c r="AN58" s="314">
        <v>0</v>
      </c>
      <c r="AO58" s="314">
        <v>0</v>
      </c>
      <c r="AP58" s="314">
        <v>0</v>
      </c>
      <c r="AQ58" s="314">
        <v>0</v>
      </c>
      <c r="AR58" s="314">
        <v>0</v>
      </c>
      <c r="AS58" s="314">
        <v>0</v>
      </c>
      <c r="AT58" s="314">
        <v>0</v>
      </c>
      <c r="AU58" s="314">
        <v>0</v>
      </c>
      <c r="AV58" s="314">
        <v>0</v>
      </c>
      <c r="AW58" s="314">
        <v>0</v>
      </c>
      <c r="AX58" s="314">
        <v>0</v>
      </c>
      <c r="AY58" s="314">
        <v>0</v>
      </c>
      <c r="AZ58" s="314">
        <v>0</v>
      </c>
      <c r="BA58" s="314">
        <v>0</v>
      </c>
      <c r="BB58" s="314">
        <v>0</v>
      </c>
      <c r="BC58" s="314">
        <v>0</v>
      </c>
      <c r="BD58" s="314">
        <v>0</v>
      </c>
      <c r="BE58" s="314">
        <v>0</v>
      </c>
      <c r="BF58" s="314">
        <v>0</v>
      </c>
      <c r="BG58" s="314">
        <v>0</v>
      </c>
      <c r="BH58" s="314">
        <v>0</v>
      </c>
      <c r="BI58" s="314">
        <v>0</v>
      </c>
      <c r="BJ58" s="314">
        <v>1019.956</v>
      </c>
      <c r="BK58" s="314">
        <v>0</v>
      </c>
      <c r="BL58" s="314">
        <v>0</v>
      </c>
      <c r="BM58" s="316">
        <f t="shared" si="2"/>
        <v>1019.956</v>
      </c>
      <c r="BN58" s="318"/>
      <c r="BO58" s="316">
        <v>0</v>
      </c>
      <c r="BZ58" s="191"/>
    </row>
    <row r="59" spans="1:78" ht="15.75" customHeight="1">
      <c r="A59" s="207" t="s">
        <v>70</v>
      </c>
      <c r="B59" s="313" t="s">
        <v>240</v>
      </c>
      <c r="C59" s="314">
        <f t="shared" si="0"/>
        <v>9352.3719999999994</v>
      </c>
      <c r="D59" s="313">
        <v>0</v>
      </c>
      <c r="E59" s="313">
        <v>0</v>
      </c>
      <c r="F59" s="313">
        <v>0</v>
      </c>
      <c r="G59" s="313">
        <v>0</v>
      </c>
      <c r="H59" s="313">
        <v>0</v>
      </c>
      <c r="I59" s="313">
        <v>0</v>
      </c>
      <c r="J59" s="313">
        <v>0</v>
      </c>
      <c r="K59" s="313">
        <f t="shared" si="1"/>
        <v>9352.3719999999994</v>
      </c>
      <c r="L59" s="315">
        <v>0</v>
      </c>
      <c r="M59" s="314">
        <v>0</v>
      </c>
      <c r="N59" s="314">
        <v>0</v>
      </c>
      <c r="O59" s="314">
        <v>0</v>
      </c>
      <c r="P59" s="314">
        <v>0</v>
      </c>
      <c r="Q59" s="314">
        <v>0</v>
      </c>
      <c r="R59" s="314">
        <v>0</v>
      </c>
      <c r="S59" s="314">
        <v>0</v>
      </c>
      <c r="T59" s="314">
        <v>0</v>
      </c>
      <c r="U59" s="314">
        <v>0</v>
      </c>
      <c r="V59" s="314">
        <v>0</v>
      </c>
      <c r="W59" s="314">
        <v>0</v>
      </c>
      <c r="X59" s="314">
        <v>0</v>
      </c>
      <c r="Y59" s="314">
        <v>0</v>
      </c>
      <c r="Z59" s="314">
        <v>0</v>
      </c>
      <c r="AA59" s="314">
        <v>0</v>
      </c>
      <c r="AB59" s="314">
        <v>0</v>
      </c>
      <c r="AC59" s="314">
        <v>0</v>
      </c>
      <c r="AD59" s="314">
        <v>0</v>
      </c>
      <c r="AE59" s="314">
        <v>0</v>
      </c>
      <c r="AF59" s="314">
        <v>0</v>
      </c>
      <c r="AG59" s="314">
        <v>0</v>
      </c>
      <c r="AH59" s="314">
        <v>0</v>
      </c>
      <c r="AI59" s="314">
        <v>0</v>
      </c>
      <c r="AJ59" s="314">
        <v>0</v>
      </c>
      <c r="AK59" s="314">
        <v>0</v>
      </c>
      <c r="AL59" s="314">
        <v>0</v>
      </c>
      <c r="AM59" s="314">
        <v>0</v>
      </c>
      <c r="AN59" s="314">
        <v>0</v>
      </c>
      <c r="AO59" s="314">
        <v>0</v>
      </c>
      <c r="AP59" s="314">
        <v>0</v>
      </c>
      <c r="AQ59" s="314">
        <v>0</v>
      </c>
      <c r="AR59" s="314">
        <v>0</v>
      </c>
      <c r="AS59" s="314">
        <v>0</v>
      </c>
      <c r="AT59" s="314">
        <v>0</v>
      </c>
      <c r="AU59" s="314">
        <v>0</v>
      </c>
      <c r="AV59" s="314">
        <v>0</v>
      </c>
      <c r="AW59" s="314">
        <v>0</v>
      </c>
      <c r="AX59" s="314">
        <v>0</v>
      </c>
      <c r="AY59" s="314">
        <v>0</v>
      </c>
      <c r="AZ59" s="314">
        <v>0</v>
      </c>
      <c r="BA59" s="314">
        <v>0</v>
      </c>
      <c r="BB59" s="314">
        <v>0</v>
      </c>
      <c r="BC59" s="314">
        <v>0</v>
      </c>
      <c r="BD59" s="314">
        <v>0</v>
      </c>
      <c r="BE59" s="314">
        <v>0</v>
      </c>
      <c r="BF59" s="314">
        <v>0</v>
      </c>
      <c r="BG59" s="314">
        <v>0</v>
      </c>
      <c r="BH59" s="314">
        <v>0</v>
      </c>
      <c r="BI59" s="314">
        <v>0</v>
      </c>
      <c r="BJ59" s="314">
        <v>0</v>
      </c>
      <c r="BK59" s="314">
        <v>0</v>
      </c>
      <c r="BL59" s="314">
        <v>0</v>
      </c>
      <c r="BM59" s="316">
        <f t="shared" si="2"/>
        <v>0</v>
      </c>
      <c r="BN59" s="318"/>
      <c r="BO59" s="316">
        <v>9352.3719999999994</v>
      </c>
      <c r="BZ59" s="191"/>
    </row>
    <row r="60" spans="1:78" ht="15.75" customHeight="1" thickBot="1">
      <c r="A60" s="214" t="s">
        <v>71</v>
      </c>
      <c r="B60" s="313" t="s">
        <v>126</v>
      </c>
      <c r="C60" s="314">
        <f t="shared" si="0"/>
        <v>0</v>
      </c>
      <c r="D60" s="313">
        <v>0</v>
      </c>
      <c r="E60" s="313">
        <v>0</v>
      </c>
      <c r="F60" s="313">
        <v>0</v>
      </c>
      <c r="G60" s="313">
        <v>0</v>
      </c>
      <c r="H60" s="313">
        <v>0</v>
      </c>
      <c r="I60" s="313">
        <v>0</v>
      </c>
      <c r="J60" s="313">
        <v>0</v>
      </c>
      <c r="K60" s="313">
        <f t="shared" si="1"/>
        <v>0</v>
      </c>
      <c r="L60" s="315">
        <v>0</v>
      </c>
      <c r="M60" s="314">
        <v>0</v>
      </c>
      <c r="N60" s="314">
        <v>0</v>
      </c>
      <c r="O60" s="314">
        <v>0</v>
      </c>
      <c r="P60" s="314">
        <v>0</v>
      </c>
      <c r="Q60" s="314">
        <v>0</v>
      </c>
      <c r="R60" s="314">
        <v>0</v>
      </c>
      <c r="S60" s="314">
        <v>0</v>
      </c>
      <c r="T60" s="314">
        <v>0</v>
      </c>
      <c r="U60" s="314">
        <v>0</v>
      </c>
      <c r="V60" s="314">
        <v>0</v>
      </c>
      <c r="W60" s="314">
        <v>0</v>
      </c>
      <c r="X60" s="314">
        <v>0</v>
      </c>
      <c r="Y60" s="314">
        <v>0</v>
      </c>
      <c r="Z60" s="314">
        <v>0</v>
      </c>
      <c r="AA60" s="314">
        <v>0</v>
      </c>
      <c r="AB60" s="314">
        <v>0</v>
      </c>
      <c r="AC60" s="314">
        <v>0</v>
      </c>
      <c r="AD60" s="314">
        <v>0</v>
      </c>
      <c r="AE60" s="314">
        <v>0</v>
      </c>
      <c r="AF60" s="314">
        <v>0</v>
      </c>
      <c r="AG60" s="314">
        <v>0</v>
      </c>
      <c r="AH60" s="314">
        <v>0</v>
      </c>
      <c r="AI60" s="314">
        <v>0</v>
      </c>
      <c r="AJ60" s="314">
        <v>0</v>
      </c>
      <c r="AK60" s="314">
        <v>0</v>
      </c>
      <c r="AL60" s="314">
        <v>0</v>
      </c>
      <c r="AM60" s="314">
        <v>0</v>
      </c>
      <c r="AN60" s="314">
        <v>0</v>
      </c>
      <c r="AO60" s="314">
        <v>0</v>
      </c>
      <c r="AP60" s="314">
        <v>0</v>
      </c>
      <c r="AQ60" s="314">
        <v>0</v>
      </c>
      <c r="AR60" s="314">
        <v>0</v>
      </c>
      <c r="AS60" s="314">
        <v>0</v>
      </c>
      <c r="AT60" s="314">
        <v>0</v>
      </c>
      <c r="AU60" s="314">
        <v>0</v>
      </c>
      <c r="AV60" s="314">
        <v>0</v>
      </c>
      <c r="AW60" s="314">
        <v>0</v>
      </c>
      <c r="AX60" s="314">
        <v>0</v>
      </c>
      <c r="AY60" s="314">
        <v>0</v>
      </c>
      <c r="AZ60" s="314">
        <v>0</v>
      </c>
      <c r="BA60" s="314">
        <v>0</v>
      </c>
      <c r="BB60" s="314">
        <v>0</v>
      </c>
      <c r="BC60" s="314">
        <v>0</v>
      </c>
      <c r="BD60" s="314">
        <v>0</v>
      </c>
      <c r="BE60" s="314">
        <v>0</v>
      </c>
      <c r="BF60" s="314">
        <v>0</v>
      </c>
      <c r="BG60" s="314">
        <v>0</v>
      </c>
      <c r="BH60" s="314">
        <v>0</v>
      </c>
      <c r="BI60" s="314">
        <v>0</v>
      </c>
      <c r="BJ60" s="314">
        <v>0</v>
      </c>
      <c r="BK60" s="314">
        <v>0</v>
      </c>
      <c r="BL60" s="314">
        <v>0</v>
      </c>
      <c r="BM60" s="316">
        <f t="shared" si="2"/>
        <v>0</v>
      </c>
      <c r="BN60" s="319"/>
      <c r="BO60" s="316">
        <v>0</v>
      </c>
      <c r="BZ60" s="191"/>
    </row>
    <row r="61" spans="1:78" s="235" customFormat="1" ht="15.75" customHeight="1" thickTop="1" thickBot="1">
      <c r="A61" s="229"/>
      <c r="B61" s="320">
        <f>SUM(B8:B60)</f>
        <v>0</v>
      </c>
      <c r="C61" s="321">
        <f>SUM(C8:C60)</f>
        <v>468885.56700000004</v>
      </c>
      <c r="D61" s="321">
        <f>SUM(D8:D60)</f>
        <v>-3.637978807091713E-12</v>
      </c>
      <c r="E61" s="321">
        <f t="shared" ref="E61:BO61" si="3">SUM(E8:E60)</f>
        <v>0</v>
      </c>
      <c r="F61" s="321">
        <f t="shared" si="3"/>
        <v>15140.569</v>
      </c>
      <c r="G61" s="321">
        <f t="shared" si="3"/>
        <v>0</v>
      </c>
      <c r="H61" s="321">
        <f t="shared" si="3"/>
        <v>2032.1020000000003</v>
      </c>
      <c r="I61" s="321">
        <f t="shared" si="3"/>
        <v>0</v>
      </c>
      <c r="J61" s="321">
        <f t="shared" si="3"/>
        <v>10469.610999999997</v>
      </c>
      <c r="K61" s="322">
        <f t="shared" si="3"/>
        <v>441243.28499999997</v>
      </c>
      <c r="L61" s="320">
        <f t="shared" si="3"/>
        <v>10847.912000000002</v>
      </c>
      <c r="M61" s="320">
        <f t="shared" si="3"/>
        <v>6054.8420000000006</v>
      </c>
      <c r="N61" s="320">
        <f t="shared" si="3"/>
        <v>798.49099999999999</v>
      </c>
      <c r="O61" s="320">
        <f t="shared" si="3"/>
        <v>13147.728999999999</v>
      </c>
      <c r="P61" s="320">
        <f t="shared" si="3"/>
        <v>4801.085</v>
      </c>
      <c r="Q61" s="320">
        <f t="shared" si="3"/>
        <v>628.39400000000001</v>
      </c>
      <c r="R61" s="320">
        <f t="shared" si="3"/>
        <v>1283.0559999999998</v>
      </c>
      <c r="S61" s="320">
        <f t="shared" si="3"/>
        <v>808.82299999999998</v>
      </c>
      <c r="T61" s="320">
        <f t="shared" si="3"/>
        <v>0</v>
      </c>
      <c r="U61" s="320">
        <f t="shared" si="3"/>
        <v>1306.9390000000001</v>
      </c>
      <c r="V61" s="320">
        <f t="shared" si="3"/>
        <v>468.036</v>
      </c>
      <c r="W61" s="320">
        <f t="shared" si="3"/>
        <v>315.54399999999998</v>
      </c>
      <c r="X61" s="320">
        <f t="shared" si="3"/>
        <v>907.39700000000005</v>
      </c>
      <c r="Y61" s="320">
        <f t="shared" si="3"/>
        <v>1074.5149999999999</v>
      </c>
      <c r="Z61" s="320">
        <f t="shared" si="3"/>
        <v>662.75300000000004</v>
      </c>
      <c r="AA61" s="320">
        <f t="shared" si="3"/>
        <v>878.23400000000015</v>
      </c>
      <c r="AB61" s="320">
        <f t="shared" si="3"/>
        <v>829.97</v>
      </c>
      <c r="AC61" s="320">
        <f t="shared" si="3"/>
        <v>9228.74</v>
      </c>
      <c r="AD61" s="320">
        <f t="shared" si="3"/>
        <v>4000.0450000000001</v>
      </c>
      <c r="AE61" s="320">
        <f t="shared" si="3"/>
        <v>32169.694000000007</v>
      </c>
      <c r="AF61" s="320">
        <f t="shared" si="3"/>
        <v>3282.6939999999995</v>
      </c>
      <c r="AG61" s="320">
        <f t="shared" si="3"/>
        <v>2310.6529999999998</v>
      </c>
      <c r="AH61" s="320">
        <f t="shared" si="3"/>
        <v>9694.1539999999986</v>
      </c>
      <c r="AI61" s="320">
        <f t="shared" si="3"/>
        <v>17926.285999999989</v>
      </c>
      <c r="AJ61" s="320">
        <f t="shared" si="3"/>
        <v>19279.925999999999</v>
      </c>
      <c r="AK61" s="320">
        <f t="shared" si="3"/>
        <v>3165.348</v>
      </c>
      <c r="AL61" s="320">
        <f t="shared" si="3"/>
        <v>6132.5770000000002</v>
      </c>
      <c r="AM61" s="320">
        <f t="shared" si="3"/>
        <v>14235.343999999999</v>
      </c>
      <c r="AN61" s="320">
        <f t="shared" si="3"/>
        <v>384.15999999999997</v>
      </c>
      <c r="AO61" s="320">
        <f t="shared" si="3"/>
        <v>26361.819999999996</v>
      </c>
      <c r="AP61" s="320">
        <f t="shared" si="3"/>
        <v>8770.9879999999994</v>
      </c>
      <c r="AQ61" s="320">
        <f t="shared" si="3"/>
        <v>1110.8019999999999</v>
      </c>
      <c r="AR61" s="320">
        <f t="shared" si="3"/>
        <v>8743.4189999999999</v>
      </c>
      <c r="AS61" s="320">
        <f t="shared" si="3"/>
        <v>1042.7280000000001</v>
      </c>
      <c r="AT61" s="320">
        <f t="shared" si="3"/>
        <v>16273.423000000001</v>
      </c>
      <c r="AU61" s="320">
        <f t="shared" si="3"/>
        <v>1699.5509999999999</v>
      </c>
      <c r="AV61" s="320">
        <f t="shared" si="3"/>
        <v>1276.2629999999999</v>
      </c>
      <c r="AW61" s="320">
        <f t="shared" si="3"/>
        <v>19949.386999999999</v>
      </c>
      <c r="AX61" s="320">
        <f t="shared" si="3"/>
        <v>3805.7110000000002</v>
      </c>
      <c r="AY61" s="320">
        <f t="shared" si="3"/>
        <v>14.63</v>
      </c>
      <c r="AZ61" s="320">
        <f t="shared" si="3"/>
        <v>1136.8209999999999</v>
      </c>
      <c r="BA61" s="320">
        <f t="shared" si="3"/>
        <v>6512.143</v>
      </c>
      <c r="BB61" s="320">
        <f t="shared" si="3"/>
        <v>2647.1259999999997</v>
      </c>
      <c r="BC61" s="320">
        <f t="shared" si="3"/>
        <v>26746.736000000001</v>
      </c>
      <c r="BD61" s="320">
        <f t="shared" si="3"/>
        <v>739.59199999999998</v>
      </c>
      <c r="BE61" s="320">
        <f t="shared" si="3"/>
        <v>11204.532999999999</v>
      </c>
      <c r="BF61" s="320">
        <f t="shared" si="3"/>
        <v>6428.5430000000006</v>
      </c>
      <c r="BG61" s="320">
        <f t="shared" si="3"/>
        <v>2864.3470000000002</v>
      </c>
      <c r="BH61" s="320">
        <f t="shared" si="3"/>
        <v>830.98099999999999</v>
      </c>
      <c r="BI61" s="320">
        <f t="shared" si="3"/>
        <v>1845.549</v>
      </c>
      <c r="BJ61" s="320">
        <f t="shared" si="3"/>
        <v>1019.956</v>
      </c>
      <c r="BK61" s="320">
        <f t="shared" si="3"/>
        <v>0</v>
      </c>
      <c r="BL61" s="320">
        <f t="shared" si="3"/>
        <v>0</v>
      </c>
      <c r="BM61" s="320">
        <f t="shared" si="3"/>
        <v>317648.39</v>
      </c>
      <c r="BN61" s="323">
        <f t="shared" si="3"/>
        <v>0</v>
      </c>
      <c r="BO61" s="322">
        <f t="shared" si="3"/>
        <v>123594.89499999999</v>
      </c>
      <c r="BP61" s="191"/>
      <c r="BQ61" s="191"/>
      <c r="BR61" s="191"/>
      <c r="BS61" s="191"/>
      <c r="BT61" s="191"/>
      <c r="BU61" s="191"/>
      <c r="BV61" s="191"/>
      <c r="BW61" s="191"/>
      <c r="BX61" s="191"/>
    </row>
    <row r="62" spans="1:78" s="235" customFormat="1" ht="15.75" customHeight="1" thickTop="1" thickBot="1">
      <c r="B62" s="324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4"/>
      <c r="AA62" s="324"/>
      <c r="AB62" s="324"/>
      <c r="AC62" s="324"/>
      <c r="AD62" s="324"/>
      <c r="AE62" s="324"/>
      <c r="AF62" s="324"/>
      <c r="AG62" s="324"/>
      <c r="AH62" s="324"/>
      <c r="AI62" s="324"/>
      <c r="AJ62" s="324"/>
      <c r="AK62" s="324"/>
      <c r="AL62" s="324"/>
      <c r="AM62" s="324"/>
      <c r="AN62" s="324"/>
      <c r="AO62" s="324"/>
      <c r="AP62" s="324"/>
      <c r="AQ62" s="324"/>
      <c r="AR62" s="324"/>
      <c r="AS62" s="324"/>
      <c r="AT62" s="324"/>
      <c r="AU62" s="324"/>
      <c r="AV62" s="324"/>
      <c r="AW62" s="324"/>
      <c r="AX62" s="324"/>
      <c r="AY62" s="324"/>
      <c r="AZ62" s="324"/>
      <c r="BA62" s="324"/>
      <c r="BB62" s="324"/>
      <c r="BC62" s="324"/>
      <c r="BD62" s="324"/>
      <c r="BE62" s="324"/>
      <c r="BF62" s="324"/>
      <c r="BG62" s="324"/>
      <c r="BH62" s="324"/>
      <c r="BI62" s="324"/>
      <c r="BJ62" s="324"/>
      <c r="BK62" s="324"/>
      <c r="BL62" s="324"/>
      <c r="BM62" s="324"/>
      <c r="BN62" s="324"/>
      <c r="BO62" s="324"/>
      <c r="BP62" s="324"/>
      <c r="BQ62" s="324"/>
      <c r="BR62" s="324"/>
      <c r="BS62" s="324"/>
      <c r="BT62" s="324"/>
      <c r="BU62" s="324"/>
      <c r="BV62" s="289"/>
      <c r="BW62" s="289"/>
    </row>
    <row r="63" spans="1:78" ht="15.75" customHeight="1" thickTop="1" thickBot="1">
      <c r="L63" s="7" t="s">
        <v>155</v>
      </c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1"/>
      <c r="BY63" s="290"/>
      <c r="BZ63" s="191"/>
    </row>
    <row r="64" spans="1:78" ht="63" customHeight="1" thickTop="1" thickBot="1">
      <c r="A64" s="47" t="s">
        <v>270</v>
      </c>
      <c r="B64" s="325"/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326"/>
      <c r="BR64" s="327"/>
      <c r="BS64" s="328"/>
      <c r="BT64" s="328"/>
      <c r="BU64" s="328"/>
      <c r="BV64" s="52" t="s">
        <v>94</v>
      </c>
      <c r="BW64" s="12" t="s">
        <v>95</v>
      </c>
      <c r="BX64" s="14" t="s">
        <v>208</v>
      </c>
      <c r="BZ64" s="191"/>
    </row>
    <row r="65" spans="1:78" ht="15.75" customHeight="1" thickTop="1">
      <c r="A65" s="244"/>
      <c r="B65" s="329"/>
      <c r="C65" s="305"/>
      <c r="D65" s="303"/>
      <c r="E65" s="303"/>
      <c r="F65" s="303"/>
      <c r="G65" s="303"/>
      <c r="H65" s="303"/>
      <c r="I65" s="303"/>
      <c r="J65" s="303"/>
      <c r="K65" s="303"/>
      <c r="L65" s="304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5"/>
      <c r="BF65" s="305"/>
      <c r="BG65" s="305"/>
      <c r="BH65" s="305"/>
      <c r="BI65" s="305"/>
      <c r="BJ65" s="305"/>
      <c r="BK65" s="305"/>
      <c r="BL65" s="330"/>
      <c r="BM65" s="331"/>
      <c r="BN65" s="332"/>
      <c r="BO65" s="333"/>
      <c r="BP65" s="58" t="s">
        <v>92</v>
      </c>
      <c r="BQ65" s="59" t="s">
        <v>96</v>
      </c>
      <c r="BR65" s="334"/>
      <c r="BS65" s="335"/>
      <c r="BT65" s="62" t="s">
        <v>72</v>
      </c>
      <c r="BU65" s="63" t="s">
        <v>99</v>
      </c>
      <c r="BV65" s="303"/>
      <c r="BW65" s="336"/>
      <c r="BX65" s="306"/>
      <c r="BZ65" s="191"/>
    </row>
    <row r="66" spans="1:78" ht="15.75" customHeight="1" thickBot="1">
      <c r="A66" s="257"/>
      <c r="B66" s="337"/>
      <c r="C66" s="311"/>
      <c r="D66" s="309"/>
      <c r="E66" s="309"/>
      <c r="F66" s="309"/>
      <c r="G66" s="309"/>
      <c r="H66" s="309"/>
      <c r="I66" s="309"/>
      <c r="J66" s="309"/>
      <c r="K66" s="309"/>
      <c r="L66" s="310" t="s">
        <v>11</v>
      </c>
      <c r="M66" s="311" t="s">
        <v>12</v>
      </c>
      <c r="N66" s="311" t="s">
        <v>13</v>
      </c>
      <c r="O66" s="311" t="s">
        <v>14</v>
      </c>
      <c r="P66" s="311" t="s">
        <v>15</v>
      </c>
      <c r="Q66" s="311" t="s">
        <v>16</v>
      </c>
      <c r="R66" s="311" t="s">
        <v>17</v>
      </c>
      <c r="S66" s="311" t="s">
        <v>18</v>
      </c>
      <c r="T66" s="311" t="s">
        <v>19</v>
      </c>
      <c r="U66" s="311" t="s">
        <v>20</v>
      </c>
      <c r="V66" s="311" t="s">
        <v>21</v>
      </c>
      <c r="W66" s="311" t="s">
        <v>22</v>
      </c>
      <c r="X66" s="311" t="s">
        <v>23</v>
      </c>
      <c r="Y66" s="311" t="s">
        <v>24</v>
      </c>
      <c r="Z66" s="311" t="s">
        <v>25</v>
      </c>
      <c r="AA66" s="311" t="s">
        <v>26</v>
      </c>
      <c r="AB66" s="311" t="s">
        <v>27</v>
      </c>
      <c r="AC66" s="311" t="s">
        <v>28</v>
      </c>
      <c r="AD66" s="311" t="s">
        <v>29</v>
      </c>
      <c r="AE66" s="311" t="s">
        <v>30</v>
      </c>
      <c r="AF66" s="311" t="s">
        <v>31</v>
      </c>
      <c r="AG66" s="311" t="s">
        <v>32</v>
      </c>
      <c r="AH66" s="311" t="s">
        <v>33</v>
      </c>
      <c r="AI66" s="311" t="s">
        <v>34</v>
      </c>
      <c r="AJ66" s="311" t="s">
        <v>35</v>
      </c>
      <c r="AK66" s="311" t="s">
        <v>36</v>
      </c>
      <c r="AL66" s="311" t="s">
        <v>38</v>
      </c>
      <c r="AM66" s="311" t="s">
        <v>40</v>
      </c>
      <c r="AN66" s="311" t="s">
        <v>41</v>
      </c>
      <c r="AO66" s="311" t="s">
        <v>42</v>
      </c>
      <c r="AP66" s="311" t="s">
        <v>44</v>
      </c>
      <c r="AQ66" s="311" t="s">
        <v>45</v>
      </c>
      <c r="AR66" s="311" t="s">
        <v>46</v>
      </c>
      <c r="AS66" s="311" t="s">
        <v>48</v>
      </c>
      <c r="AT66" s="311" t="s">
        <v>49</v>
      </c>
      <c r="AU66" s="311" t="s">
        <v>50</v>
      </c>
      <c r="AV66" s="311" t="s">
        <v>51</v>
      </c>
      <c r="AW66" s="311" t="s">
        <v>52</v>
      </c>
      <c r="AX66" s="311" t="s">
        <v>53</v>
      </c>
      <c r="AY66" s="311" t="s">
        <v>54</v>
      </c>
      <c r="AZ66" s="311" t="s">
        <v>55</v>
      </c>
      <c r="BA66" s="311" t="s">
        <v>56</v>
      </c>
      <c r="BB66" s="311" t="s">
        <v>57</v>
      </c>
      <c r="BC66" s="311" t="s">
        <v>58</v>
      </c>
      <c r="BD66" s="311" t="s">
        <v>60</v>
      </c>
      <c r="BE66" s="311" t="s">
        <v>61</v>
      </c>
      <c r="BF66" s="311" t="s">
        <v>62</v>
      </c>
      <c r="BG66" s="311" t="s">
        <v>63</v>
      </c>
      <c r="BH66" s="311" t="s">
        <v>64</v>
      </c>
      <c r="BI66" s="311" t="s">
        <v>65</v>
      </c>
      <c r="BJ66" s="311" t="s">
        <v>66</v>
      </c>
      <c r="BK66" s="311" t="s">
        <v>70</v>
      </c>
      <c r="BL66" s="311" t="s">
        <v>71</v>
      </c>
      <c r="BM66" s="337"/>
      <c r="BN66" s="338"/>
      <c r="BO66" s="339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340"/>
      <c r="BV66" s="339"/>
      <c r="BW66" s="341"/>
      <c r="BX66" s="338"/>
      <c r="BZ66" s="191"/>
    </row>
    <row r="67" spans="1:78" ht="15.75" customHeight="1" thickTop="1">
      <c r="A67" s="244" t="s">
        <v>11</v>
      </c>
      <c r="B67" s="316" t="s">
        <v>201</v>
      </c>
      <c r="C67" s="314">
        <f>BM67+BO67+BP67+SUM(BV67:BX67)</f>
        <v>16693.013000000003</v>
      </c>
      <c r="D67" s="313"/>
      <c r="E67" s="313"/>
      <c r="F67" s="313"/>
      <c r="G67" s="313"/>
      <c r="H67" s="313"/>
      <c r="I67" s="313"/>
      <c r="J67" s="313"/>
      <c r="K67" s="313"/>
      <c r="L67" s="315">
        <v>2572.498</v>
      </c>
      <c r="M67" s="314">
        <v>38.872</v>
      </c>
      <c r="N67" s="314">
        <v>0</v>
      </c>
      <c r="O67" s="314">
        <v>1364.4449999999999</v>
      </c>
      <c r="P67" s="314">
        <v>33.000999999999998</v>
      </c>
      <c r="Q67" s="314">
        <v>0</v>
      </c>
      <c r="R67" s="314">
        <v>0</v>
      </c>
      <c r="S67" s="314">
        <v>1.403</v>
      </c>
      <c r="T67" s="314">
        <v>0</v>
      </c>
      <c r="U67" s="314">
        <v>0</v>
      </c>
      <c r="V67" s="314">
        <v>0</v>
      </c>
      <c r="W67" s="314">
        <v>0</v>
      </c>
      <c r="X67" s="314">
        <v>0</v>
      </c>
      <c r="Y67" s="314">
        <v>0</v>
      </c>
      <c r="Z67" s="314">
        <v>0.253</v>
      </c>
      <c r="AA67" s="314">
        <v>0.14499999999999999</v>
      </c>
      <c r="AB67" s="314">
        <v>0</v>
      </c>
      <c r="AC67" s="314">
        <v>0</v>
      </c>
      <c r="AD67" s="314">
        <v>0</v>
      </c>
      <c r="AE67" s="314">
        <v>0</v>
      </c>
      <c r="AF67" s="314">
        <v>0</v>
      </c>
      <c r="AG67" s="314">
        <v>0</v>
      </c>
      <c r="AH67" s="314">
        <v>0</v>
      </c>
      <c r="AI67" s="314">
        <v>8.9420000000000002</v>
      </c>
      <c r="AJ67" s="314">
        <v>0</v>
      </c>
      <c r="AK67" s="314">
        <v>0</v>
      </c>
      <c r="AL67" s="314">
        <v>0</v>
      </c>
      <c r="AM67" s="314">
        <v>0</v>
      </c>
      <c r="AN67" s="314">
        <v>0</v>
      </c>
      <c r="AO67" s="314">
        <v>651.68600000000004</v>
      </c>
      <c r="AP67" s="314">
        <v>515.78300000000002</v>
      </c>
      <c r="AQ67" s="314">
        <v>5.0000000000000001E-3</v>
      </c>
      <c r="AR67" s="314">
        <v>0</v>
      </c>
      <c r="AS67" s="314">
        <v>0</v>
      </c>
      <c r="AT67" s="314">
        <v>0</v>
      </c>
      <c r="AU67" s="314">
        <v>0</v>
      </c>
      <c r="AV67" s="314">
        <v>0</v>
      </c>
      <c r="AW67" s="314">
        <v>0</v>
      </c>
      <c r="AX67" s="314">
        <v>0</v>
      </c>
      <c r="AY67" s="314">
        <v>0</v>
      </c>
      <c r="AZ67" s="314">
        <v>0</v>
      </c>
      <c r="BA67" s="314">
        <v>0</v>
      </c>
      <c r="BB67" s="314">
        <v>1.0489999999999999</v>
      </c>
      <c r="BC67" s="314">
        <v>39.914999999999999</v>
      </c>
      <c r="BD67" s="314">
        <v>0</v>
      </c>
      <c r="BE67" s="314">
        <v>19.395</v>
      </c>
      <c r="BF67" s="314">
        <v>21.050999999999998</v>
      </c>
      <c r="BG67" s="314">
        <v>0</v>
      </c>
      <c r="BH67" s="314">
        <v>0</v>
      </c>
      <c r="BI67" s="314">
        <v>1.6930000000000001</v>
      </c>
      <c r="BJ67" s="314">
        <v>0</v>
      </c>
      <c r="BK67" s="314">
        <v>0</v>
      </c>
      <c r="BL67" s="342">
        <v>0</v>
      </c>
      <c r="BM67" s="343">
        <f>SUM(L67:BL67)</f>
        <v>5270.1360000000013</v>
      </c>
      <c r="BN67" s="316"/>
      <c r="BO67" s="313">
        <v>5.1459999999999999</v>
      </c>
      <c r="BP67" s="344">
        <f>BQ67+BT67+BU67</f>
        <v>6798.7670000000007</v>
      </c>
      <c r="BQ67" s="315">
        <f>SUM(BR67:BS67)</f>
        <v>6798.7670000000007</v>
      </c>
      <c r="BR67" s="345">
        <v>518.97500000000002</v>
      </c>
      <c r="BS67" s="313">
        <v>6279.7920000000004</v>
      </c>
      <c r="BT67" s="346">
        <v>0</v>
      </c>
      <c r="BU67" s="346">
        <v>0</v>
      </c>
      <c r="BV67" s="313">
        <v>4402.3249999999998</v>
      </c>
      <c r="BW67" s="347">
        <v>216.63900000000001</v>
      </c>
      <c r="BX67" s="316">
        <v>0</v>
      </c>
      <c r="BZ67" s="191"/>
    </row>
    <row r="68" spans="1:78" ht="15.75" customHeight="1">
      <c r="A68" s="244" t="s">
        <v>12</v>
      </c>
      <c r="B68" s="316" t="s">
        <v>188</v>
      </c>
      <c r="C68" s="314">
        <f t="shared" ref="C68:C119" si="4">BM68+BO68+BP68+SUM(BV68:BX68)</f>
        <v>8642.6949999999997</v>
      </c>
      <c r="D68" s="313"/>
      <c r="E68" s="313"/>
      <c r="F68" s="313"/>
      <c r="G68" s="313"/>
      <c r="H68" s="313"/>
      <c r="I68" s="313"/>
      <c r="J68" s="313"/>
      <c r="K68" s="313"/>
      <c r="L68" s="315">
        <v>0</v>
      </c>
      <c r="M68" s="314">
        <v>472.59</v>
      </c>
      <c r="N68" s="314">
        <v>0</v>
      </c>
      <c r="O68" s="314">
        <v>2793.049</v>
      </c>
      <c r="P68" s="314">
        <v>0</v>
      </c>
      <c r="Q68" s="314">
        <v>0</v>
      </c>
      <c r="R68" s="314">
        <v>0</v>
      </c>
      <c r="S68" s="314">
        <v>1.131</v>
      </c>
      <c r="T68" s="314">
        <v>0</v>
      </c>
      <c r="U68" s="314">
        <v>0</v>
      </c>
      <c r="V68" s="314">
        <v>0</v>
      </c>
      <c r="W68" s="314">
        <v>0</v>
      </c>
      <c r="X68" s="314">
        <v>0</v>
      </c>
      <c r="Y68" s="314">
        <v>0</v>
      </c>
      <c r="Z68" s="314">
        <v>2.1999999999999999E-2</v>
      </c>
      <c r="AA68" s="314">
        <v>0</v>
      </c>
      <c r="AB68" s="314">
        <v>0</v>
      </c>
      <c r="AC68" s="314">
        <v>0</v>
      </c>
      <c r="AD68" s="314">
        <v>0</v>
      </c>
      <c r="AE68" s="314">
        <v>0</v>
      </c>
      <c r="AF68" s="314">
        <v>0</v>
      </c>
      <c r="AG68" s="314">
        <v>0</v>
      </c>
      <c r="AH68" s="314">
        <v>0</v>
      </c>
      <c r="AI68" s="314">
        <v>5.9740000000000002</v>
      </c>
      <c r="AJ68" s="314">
        <v>0</v>
      </c>
      <c r="AK68" s="314">
        <v>0</v>
      </c>
      <c r="AL68" s="314">
        <v>0</v>
      </c>
      <c r="AM68" s="314">
        <v>0</v>
      </c>
      <c r="AN68" s="314">
        <v>0</v>
      </c>
      <c r="AO68" s="314">
        <v>624.952</v>
      </c>
      <c r="AP68" s="314">
        <v>259.61700000000002</v>
      </c>
      <c r="AQ68" s="314">
        <v>0</v>
      </c>
      <c r="AR68" s="314">
        <v>0</v>
      </c>
      <c r="AS68" s="314">
        <v>0</v>
      </c>
      <c r="AT68" s="314">
        <v>0</v>
      </c>
      <c r="AU68" s="314">
        <v>0</v>
      </c>
      <c r="AV68" s="314">
        <v>0</v>
      </c>
      <c r="AW68" s="314">
        <v>0</v>
      </c>
      <c r="AX68" s="314">
        <v>0</v>
      </c>
      <c r="AY68" s="314">
        <v>0</v>
      </c>
      <c r="AZ68" s="314">
        <v>0</v>
      </c>
      <c r="BA68" s="314">
        <v>0</v>
      </c>
      <c r="BB68" s="314">
        <v>0</v>
      </c>
      <c r="BC68" s="314">
        <v>74.790000000000006</v>
      </c>
      <c r="BD68" s="314">
        <v>0</v>
      </c>
      <c r="BE68" s="314">
        <v>36.512</v>
      </c>
      <c r="BF68" s="314">
        <v>39.442</v>
      </c>
      <c r="BG68" s="314">
        <v>0</v>
      </c>
      <c r="BH68" s="314">
        <v>0</v>
      </c>
      <c r="BI68" s="314">
        <v>0</v>
      </c>
      <c r="BJ68" s="314">
        <v>0</v>
      </c>
      <c r="BK68" s="314">
        <v>0</v>
      </c>
      <c r="BL68" s="342">
        <v>0</v>
      </c>
      <c r="BM68" s="343">
        <f t="shared" ref="BM68:BM119" si="5">SUM(L68:BL68)</f>
        <v>4308.0789999999997</v>
      </c>
      <c r="BN68" s="316"/>
      <c r="BO68" s="313">
        <v>1271.8889999999999</v>
      </c>
      <c r="BP68" s="344">
        <f t="shared" ref="BP68:BP119" si="6">BQ68+BT68+BU68</f>
        <v>3062.7269999999999</v>
      </c>
      <c r="BQ68" s="315">
        <f t="shared" ref="BQ68:BQ119" si="7">SUM(BR68:BS68)</f>
        <v>3062.7269999999999</v>
      </c>
      <c r="BR68" s="345">
        <v>108.589</v>
      </c>
      <c r="BS68" s="313">
        <v>2954.1379999999999</v>
      </c>
      <c r="BT68" s="346">
        <v>0</v>
      </c>
      <c r="BU68" s="346">
        <v>0</v>
      </c>
      <c r="BV68" s="313">
        <v>0</v>
      </c>
      <c r="BW68" s="347">
        <v>0</v>
      </c>
      <c r="BX68" s="316">
        <v>0</v>
      </c>
      <c r="BZ68" s="191"/>
    </row>
    <row r="69" spans="1:78" ht="15.75" customHeight="1">
      <c r="A69" s="244" t="s">
        <v>13</v>
      </c>
      <c r="B69" s="316" t="s">
        <v>193</v>
      </c>
      <c r="C69" s="314">
        <f t="shared" si="4"/>
        <v>1472.1339999999996</v>
      </c>
      <c r="D69" s="313"/>
      <c r="E69" s="313"/>
      <c r="F69" s="313"/>
      <c r="G69" s="313"/>
      <c r="H69" s="313"/>
      <c r="I69" s="313"/>
      <c r="J69" s="313"/>
      <c r="K69" s="313"/>
      <c r="L69" s="315">
        <v>0</v>
      </c>
      <c r="M69" s="314">
        <v>0</v>
      </c>
      <c r="N69" s="314">
        <v>3.3000000000000002E-2</v>
      </c>
      <c r="O69" s="314">
        <v>30.190999999999999</v>
      </c>
      <c r="P69" s="314">
        <v>6.0129999999999999</v>
      </c>
      <c r="Q69" s="314">
        <v>0</v>
      </c>
      <c r="R69" s="314">
        <v>0</v>
      </c>
      <c r="S69" s="314">
        <v>0.51800000000000002</v>
      </c>
      <c r="T69" s="314">
        <v>0</v>
      </c>
      <c r="U69" s="314">
        <v>0</v>
      </c>
      <c r="V69" s="314">
        <v>0</v>
      </c>
      <c r="W69" s="314">
        <v>0</v>
      </c>
      <c r="X69" s="314">
        <v>150.65700000000001</v>
      </c>
      <c r="Y69" s="314">
        <v>0</v>
      </c>
      <c r="Z69" s="314">
        <v>0</v>
      </c>
      <c r="AA69" s="314">
        <v>0</v>
      </c>
      <c r="AB69" s="314">
        <v>0</v>
      </c>
      <c r="AC69" s="314">
        <v>0</v>
      </c>
      <c r="AD69" s="314">
        <v>0</v>
      </c>
      <c r="AE69" s="314">
        <v>640.10799999999995</v>
      </c>
      <c r="AF69" s="314">
        <v>0</v>
      </c>
      <c r="AG69" s="314">
        <v>0</v>
      </c>
      <c r="AH69" s="314">
        <v>8.4290000000000003</v>
      </c>
      <c r="AI69" s="314">
        <v>7.0069999999999997</v>
      </c>
      <c r="AJ69" s="314">
        <v>0</v>
      </c>
      <c r="AK69" s="314">
        <v>0</v>
      </c>
      <c r="AL69" s="314">
        <v>0</v>
      </c>
      <c r="AM69" s="314">
        <v>0</v>
      </c>
      <c r="AN69" s="314">
        <v>0</v>
      </c>
      <c r="AO69" s="314">
        <v>184.179</v>
      </c>
      <c r="AP69" s="314">
        <v>7.7130000000000001</v>
      </c>
      <c r="AQ69" s="314">
        <v>0</v>
      </c>
      <c r="AR69" s="314">
        <v>0</v>
      </c>
      <c r="AS69" s="314">
        <v>0</v>
      </c>
      <c r="AT69" s="314">
        <v>0</v>
      </c>
      <c r="AU69" s="314">
        <v>0</v>
      </c>
      <c r="AV69" s="314">
        <v>0</v>
      </c>
      <c r="AW69" s="314">
        <v>38.35</v>
      </c>
      <c r="AX69" s="314">
        <v>0</v>
      </c>
      <c r="AY69" s="314">
        <v>0</v>
      </c>
      <c r="AZ69" s="314">
        <v>3.8090000000000002</v>
      </c>
      <c r="BA69" s="314">
        <v>0</v>
      </c>
      <c r="BB69" s="314">
        <v>0</v>
      </c>
      <c r="BC69" s="314">
        <v>0</v>
      </c>
      <c r="BD69" s="314">
        <v>0</v>
      </c>
      <c r="BE69" s="314">
        <v>0</v>
      </c>
      <c r="BF69" s="314">
        <v>0</v>
      </c>
      <c r="BG69" s="314">
        <v>0</v>
      </c>
      <c r="BH69" s="314">
        <v>0</v>
      </c>
      <c r="BI69" s="314">
        <v>0</v>
      </c>
      <c r="BJ69" s="314">
        <v>0</v>
      </c>
      <c r="BK69" s="314">
        <v>0</v>
      </c>
      <c r="BL69" s="342">
        <v>0</v>
      </c>
      <c r="BM69" s="343">
        <f t="shared" si="5"/>
        <v>1077.0069999999998</v>
      </c>
      <c r="BN69" s="316"/>
      <c r="BO69" s="313">
        <v>1.2999999999999999E-2</v>
      </c>
      <c r="BP69" s="344">
        <f t="shared" si="6"/>
        <v>193.755</v>
      </c>
      <c r="BQ69" s="315">
        <f t="shared" si="7"/>
        <v>193.755</v>
      </c>
      <c r="BR69" s="345">
        <v>0</v>
      </c>
      <c r="BS69" s="313">
        <v>193.755</v>
      </c>
      <c r="BT69" s="346">
        <v>0</v>
      </c>
      <c r="BU69" s="346">
        <v>0</v>
      </c>
      <c r="BV69" s="313">
        <v>0</v>
      </c>
      <c r="BW69" s="347">
        <v>201.35900000000001</v>
      </c>
      <c r="BX69" s="316">
        <v>0</v>
      </c>
      <c r="BZ69" s="191"/>
    </row>
    <row r="70" spans="1:78" ht="15.75" customHeight="1">
      <c r="A70" s="244" t="s">
        <v>14</v>
      </c>
      <c r="B70" s="316" t="s">
        <v>132</v>
      </c>
      <c r="C70" s="314">
        <f t="shared" si="4"/>
        <v>39162.200000000004</v>
      </c>
      <c r="D70" s="313"/>
      <c r="E70" s="313"/>
      <c r="F70" s="313"/>
      <c r="G70" s="313"/>
      <c r="H70" s="313"/>
      <c r="I70" s="313"/>
      <c r="J70" s="313"/>
      <c r="K70" s="313"/>
      <c r="L70" s="315">
        <v>879.81500000000005</v>
      </c>
      <c r="M70" s="314">
        <v>360.21699999999998</v>
      </c>
      <c r="N70" s="314">
        <v>0</v>
      </c>
      <c r="O70" s="314">
        <v>1910.579</v>
      </c>
      <c r="P70" s="314">
        <v>186.387</v>
      </c>
      <c r="Q70" s="314">
        <v>0</v>
      </c>
      <c r="R70" s="314">
        <v>0</v>
      </c>
      <c r="S70" s="314">
        <v>3.274</v>
      </c>
      <c r="T70" s="314">
        <v>0</v>
      </c>
      <c r="U70" s="314">
        <v>40.552999999999997</v>
      </c>
      <c r="V70" s="314">
        <v>1.3260000000000001</v>
      </c>
      <c r="W70" s="314">
        <v>0</v>
      </c>
      <c r="X70" s="314">
        <v>0</v>
      </c>
      <c r="Y70" s="314">
        <v>0</v>
      </c>
      <c r="Z70" s="314">
        <v>1.446</v>
      </c>
      <c r="AA70" s="314">
        <v>3.2669999999999999</v>
      </c>
      <c r="AB70" s="314">
        <v>0.34100000000000003</v>
      </c>
      <c r="AC70" s="314">
        <v>0</v>
      </c>
      <c r="AD70" s="314">
        <v>0</v>
      </c>
      <c r="AE70" s="314">
        <v>2.2919999999999998</v>
      </c>
      <c r="AF70" s="314">
        <v>95.506</v>
      </c>
      <c r="AG70" s="314">
        <v>0</v>
      </c>
      <c r="AH70" s="314">
        <v>0</v>
      </c>
      <c r="AI70" s="314">
        <v>256.31599999999997</v>
      </c>
      <c r="AJ70" s="314">
        <v>0</v>
      </c>
      <c r="AK70" s="314">
        <v>5.7649999999999997</v>
      </c>
      <c r="AL70" s="314">
        <v>0</v>
      </c>
      <c r="AM70" s="314">
        <v>0</v>
      </c>
      <c r="AN70" s="314">
        <v>0</v>
      </c>
      <c r="AO70" s="314">
        <v>1658.002</v>
      </c>
      <c r="AP70" s="314">
        <v>1859.2049999999999</v>
      </c>
      <c r="AQ70" s="314">
        <v>0</v>
      </c>
      <c r="AR70" s="314">
        <v>0</v>
      </c>
      <c r="AS70" s="314">
        <v>0</v>
      </c>
      <c r="AT70" s="314">
        <v>0</v>
      </c>
      <c r="AU70" s="314">
        <v>1.0629999999999999</v>
      </c>
      <c r="AV70" s="314">
        <v>0</v>
      </c>
      <c r="AW70" s="314">
        <v>0</v>
      </c>
      <c r="AX70" s="314">
        <v>0</v>
      </c>
      <c r="AY70" s="314">
        <v>0</v>
      </c>
      <c r="AZ70" s="314">
        <v>0</v>
      </c>
      <c r="BA70" s="314">
        <v>0.22700000000000001</v>
      </c>
      <c r="BB70" s="314">
        <v>0</v>
      </c>
      <c r="BC70" s="314">
        <v>240.369</v>
      </c>
      <c r="BD70" s="314">
        <v>0</v>
      </c>
      <c r="BE70" s="314">
        <v>42.825000000000003</v>
      </c>
      <c r="BF70" s="314">
        <v>77.397000000000006</v>
      </c>
      <c r="BG70" s="314">
        <v>2.847</v>
      </c>
      <c r="BH70" s="314">
        <v>59.134999999999998</v>
      </c>
      <c r="BI70" s="314">
        <v>23.291</v>
      </c>
      <c r="BJ70" s="314">
        <v>0</v>
      </c>
      <c r="BK70" s="314">
        <v>0</v>
      </c>
      <c r="BL70" s="342">
        <v>0</v>
      </c>
      <c r="BM70" s="343">
        <f t="shared" si="5"/>
        <v>7711.4449999999988</v>
      </c>
      <c r="BN70" s="316"/>
      <c r="BO70" s="313">
        <v>4567.4610000000002</v>
      </c>
      <c r="BP70" s="344">
        <f t="shared" si="6"/>
        <v>26710.398000000001</v>
      </c>
      <c r="BQ70" s="315">
        <f t="shared" si="7"/>
        <v>26710.398000000001</v>
      </c>
      <c r="BR70" s="345">
        <v>232.304</v>
      </c>
      <c r="BS70" s="313">
        <v>26478.094000000001</v>
      </c>
      <c r="BT70" s="346">
        <v>0</v>
      </c>
      <c r="BU70" s="346">
        <v>0</v>
      </c>
      <c r="BV70" s="313">
        <v>0</v>
      </c>
      <c r="BW70" s="347">
        <v>172.89599999999999</v>
      </c>
      <c r="BX70" s="316">
        <v>0</v>
      </c>
      <c r="BZ70" s="191"/>
    </row>
    <row r="71" spans="1:78" ht="15.75" customHeight="1">
      <c r="A71" s="244" t="s">
        <v>15</v>
      </c>
      <c r="B71" s="316" t="s">
        <v>202</v>
      </c>
      <c r="C71" s="314">
        <f t="shared" si="4"/>
        <v>11680.552</v>
      </c>
      <c r="D71" s="313"/>
      <c r="E71" s="313"/>
      <c r="F71" s="313"/>
      <c r="G71" s="313"/>
      <c r="H71" s="313"/>
      <c r="I71" s="313"/>
      <c r="J71" s="313"/>
      <c r="K71" s="313"/>
      <c r="L71" s="315">
        <v>0</v>
      </c>
      <c r="M71" s="314">
        <v>39.432000000000002</v>
      </c>
      <c r="N71" s="314">
        <v>0</v>
      </c>
      <c r="O71" s="314">
        <v>47.149000000000001</v>
      </c>
      <c r="P71" s="314">
        <v>132.905</v>
      </c>
      <c r="Q71" s="314">
        <v>0</v>
      </c>
      <c r="R71" s="314">
        <v>0</v>
      </c>
      <c r="S71" s="314">
        <v>0.33900000000000002</v>
      </c>
      <c r="T71" s="314">
        <v>0</v>
      </c>
      <c r="U71" s="314">
        <v>0</v>
      </c>
      <c r="V71" s="314">
        <v>8.9079999999999995</v>
      </c>
      <c r="W71" s="314">
        <v>0.14099999999999999</v>
      </c>
      <c r="X71" s="314">
        <v>0</v>
      </c>
      <c r="Y71" s="314">
        <v>1.4E-2</v>
      </c>
      <c r="Z71" s="314">
        <v>0.40899999999999997</v>
      </c>
      <c r="AA71" s="314">
        <v>0.106</v>
      </c>
      <c r="AB71" s="314">
        <v>2.0489999999999999</v>
      </c>
      <c r="AC71" s="314">
        <v>0</v>
      </c>
      <c r="AD71" s="314">
        <v>0</v>
      </c>
      <c r="AE71" s="314">
        <v>1.262</v>
      </c>
      <c r="AF71" s="314">
        <v>0</v>
      </c>
      <c r="AG71" s="314">
        <v>0</v>
      </c>
      <c r="AH71" s="314">
        <v>0</v>
      </c>
      <c r="AI71" s="314">
        <v>29.911000000000001</v>
      </c>
      <c r="AJ71" s="314">
        <v>0</v>
      </c>
      <c r="AK71" s="314">
        <v>0</v>
      </c>
      <c r="AL71" s="314">
        <v>12.361000000000001</v>
      </c>
      <c r="AM71" s="314">
        <v>0</v>
      </c>
      <c r="AN71" s="314">
        <v>0</v>
      </c>
      <c r="AO71" s="314">
        <v>2758.0039999999999</v>
      </c>
      <c r="AP71" s="314">
        <v>695.12400000000002</v>
      </c>
      <c r="AQ71" s="314">
        <v>0</v>
      </c>
      <c r="AR71" s="314">
        <v>0</v>
      </c>
      <c r="AS71" s="314">
        <v>0</v>
      </c>
      <c r="AT71" s="314">
        <v>0</v>
      </c>
      <c r="AU71" s="314">
        <v>0</v>
      </c>
      <c r="AV71" s="314">
        <v>0.13600000000000001</v>
      </c>
      <c r="AW71" s="314">
        <v>0</v>
      </c>
      <c r="AX71" s="314">
        <v>0</v>
      </c>
      <c r="AY71" s="314">
        <v>0</v>
      </c>
      <c r="AZ71" s="314">
        <v>0</v>
      </c>
      <c r="BA71" s="314">
        <v>5.2999999999999999E-2</v>
      </c>
      <c r="BB71" s="314">
        <v>0</v>
      </c>
      <c r="BC71" s="314">
        <v>0</v>
      </c>
      <c r="BD71" s="314">
        <v>0</v>
      </c>
      <c r="BE71" s="314">
        <v>0</v>
      </c>
      <c r="BF71" s="314">
        <v>0</v>
      </c>
      <c r="BG71" s="314">
        <v>882.91300000000001</v>
      </c>
      <c r="BH71" s="314">
        <v>0</v>
      </c>
      <c r="BI71" s="314">
        <v>2.6619999999999999</v>
      </c>
      <c r="BJ71" s="314">
        <v>0</v>
      </c>
      <c r="BK71" s="314">
        <v>0</v>
      </c>
      <c r="BL71" s="342">
        <v>0</v>
      </c>
      <c r="BM71" s="343">
        <f t="shared" si="5"/>
        <v>4613.8779999999997</v>
      </c>
      <c r="BN71" s="316"/>
      <c r="BO71" s="313">
        <v>56.07</v>
      </c>
      <c r="BP71" s="344">
        <f t="shared" si="6"/>
        <v>6813.915</v>
      </c>
      <c r="BQ71" s="315">
        <f t="shared" si="7"/>
        <v>6813.915</v>
      </c>
      <c r="BR71" s="345">
        <v>460.548</v>
      </c>
      <c r="BS71" s="313">
        <v>6353.3670000000002</v>
      </c>
      <c r="BT71" s="346">
        <v>0</v>
      </c>
      <c r="BU71" s="346">
        <v>0</v>
      </c>
      <c r="BV71" s="313">
        <v>0</v>
      </c>
      <c r="BW71" s="347">
        <v>196.68899999999999</v>
      </c>
      <c r="BX71" s="316">
        <v>0</v>
      </c>
      <c r="BZ71" s="191"/>
    </row>
    <row r="72" spans="1:78" ht="15.75" customHeight="1">
      <c r="A72" s="244" t="s">
        <v>16</v>
      </c>
      <c r="B72" s="316" t="s">
        <v>203</v>
      </c>
      <c r="C72" s="314">
        <f t="shared" si="4"/>
        <v>1700.9929999999999</v>
      </c>
      <c r="D72" s="313"/>
      <c r="E72" s="313"/>
      <c r="F72" s="313"/>
      <c r="G72" s="313"/>
      <c r="H72" s="313"/>
      <c r="I72" s="313"/>
      <c r="J72" s="313"/>
      <c r="K72" s="313"/>
      <c r="L72" s="315">
        <v>0</v>
      </c>
      <c r="M72" s="314">
        <v>0</v>
      </c>
      <c r="N72" s="314">
        <v>0</v>
      </c>
      <c r="O72" s="314">
        <v>0</v>
      </c>
      <c r="P72" s="314">
        <v>0</v>
      </c>
      <c r="Q72" s="314">
        <v>234.72499999999999</v>
      </c>
      <c r="R72" s="314">
        <v>0</v>
      </c>
      <c r="S72" s="314">
        <v>0</v>
      </c>
      <c r="T72" s="314">
        <v>0</v>
      </c>
      <c r="U72" s="314">
        <v>0</v>
      </c>
      <c r="V72" s="314">
        <v>0</v>
      </c>
      <c r="W72" s="314">
        <v>0</v>
      </c>
      <c r="X72" s="314">
        <v>0</v>
      </c>
      <c r="Y72" s="314">
        <v>0</v>
      </c>
      <c r="Z72" s="314">
        <v>0</v>
      </c>
      <c r="AA72" s="314">
        <v>0</v>
      </c>
      <c r="AB72" s="314">
        <v>0</v>
      </c>
      <c r="AC72" s="314">
        <v>0</v>
      </c>
      <c r="AD72" s="314">
        <v>0</v>
      </c>
      <c r="AE72" s="314">
        <v>0</v>
      </c>
      <c r="AF72" s="314">
        <v>0</v>
      </c>
      <c r="AG72" s="314">
        <v>0</v>
      </c>
      <c r="AH72" s="314">
        <v>0</v>
      </c>
      <c r="AI72" s="314">
        <v>41.837000000000003</v>
      </c>
      <c r="AJ72" s="314">
        <v>0</v>
      </c>
      <c r="AK72" s="314">
        <v>0</v>
      </c>
      <c r="AL72" s="314">
        <v>0</v>
      </c>
      <c r="AM72" s="314">
        <v>0</v>
      </c>
      <c r="AN72" s="314">
        <v>0</v>
      </c>
      <c r="AO72" s="314">
        <v>0</v>
      </c>
      <c r="AP72" s="314">
        <v>0</v>
      </c>
      <c r="AQ72" s="314">
        <v>0</v>
      </c>
      <c r="AR72" s="314">
        <v>0</v>
      </c>
      <c r="AS72" s="314">
        <v>0</v>
      </c>
      <c r="AT72" s="314">
        <v>0</v>
      </c>
      <c r="AU72" s="314">
        <v>0</v>
      </c>
      <c r="AV72" s="314">
        <v>0</v>
      </c>
      <c r="AW72" s="314">
        <v>0</v>
      </c>
      <c r="AX72" s="314">
        <v>0</v>
      </c>
      <c r="AY72" s="314">
        <v>0</v>
      </c>
      <c r="AZ72" s="314">
        <v>0</v>
      </c>
      <c r="BA72" s="314">
        <v>0</v>
      </c>
      <c r="BB72" s="314">
        <v>0</v>
      </c>
      <c r="BC72" s="314">
        <v>0</v>
      </c>
      <c r="BD72" s="314">
        <v>0</v>
      </c>
      <c r="BE72" s="314">
        <v>0</v>
      </c>
      <c r="BF72" s="314">
        <v>0</v>
      </c>
      <c r="BG72" s="314">
        <v>0</v>
      </c>
      <c r="BH72" s="314">
        <v>0</v>
      </c>
      <c r="BI72" s="314">
        <v>0</v>
      </c>
      <c r="BJ72" s="314">
        <v>0</v>
      </c>
      <c r="BK72" s="314">
        <v>0</v>
      </c>
      <c r="BL72" s="342">
        <v>0</v>
      </c>
      <c r="BM72" s="343">
        <f t="shared" si="5"/>
        <v>276.56200000000001</v>
      </c>
      <c r="BN72" s="316"/>
      <c r="BO72" s="313">
        <v>0</v>
      </c>
      <c r="BP72" s="344">
        <f t="shared" si="6"/>
        <v>1362.991</v>
      </c>
      <c r="BQ72" s="315">
        <f t="shared" si="7"/>
        <v>1362.991</v>
      </c>
      <c r="BR72" s="345">
        <v>0</v>
      </c>
      <c r="BS72" s="313">
        <v>1362.991</v>
      </c>
      <c r="BT72" s="346">
        <v>0</v>
      </c>
      <c r="BU72" s="346">
        <v>0</v>
      </c>
      <c r="BV72" s="313">
        <v>0</v>
      </c>
      <c r="BW72" s="347">
        <v>61.44</v>
      </c>
      <c r="BX72" s="316">
        <v>0</v>
      </c>
      <c r="BZ72" s="191"/>
    </row>
    <row r="73" spans="1:78" ht="15.75" customHeight="1">
      <c r="A73" s="244" t="s">
        <v>17</v>
      </c>
      <c r="B73" s="316" t="s">
        <v>165</v>
      </c>
      <c r="C73" s="314">
        <f t="shared" si="4"/>
        <v>5655.4930000000004</v>
      </c>
      <c r="D73" s="313"/>
      <c r="E73" s="313"/>
      <c r="F73" s="313"/>
      <c r="G73" s="313"/>
      <c r="H73" s="313"/>
      <c r="I73" s="313"/>
      <c r="J73" s="313"/>
      <c r="K73" s="313"/>
      <c r="L73" s="315">
        <v>0</v>
      </c>
      <c r="M73" s="314">
        <v>0</v>
      </c>
      <c r="N73" s="314">
        <v>0</v>
      </c>
      <c r="O73" s="314">
        <v>18.399000000000001</v>
      </c>
      <c r="P73" s="314">
        <v>8.9819999999999993</v>
      </c>
      <c r="Q73" s="314">
        <v>0</v>
      </c>
      <c r="R73" s="314">
        <v>626.67100000000005</v>
      </c>
      <c r="S73" s="314">
        <v>21.122</v>
      </c>
      <c r="T73" s="314">
        <v>0</v>
      </c>
      <c r="U73" s="314">
        <v>4.7549999999999999</v>
      </c>
      <c r="V73" s="314">
        <v>0.61899999999999999</v>
      </c>
      <c r="W73" s="314">
        <v>0</v>
      </c>
      <c r="X73" s="314">
        <v>0</v>
      </c>
      <c r="Y73" s="314">
        <v>12.958</v>
      </c>
      <c r="Z73" s="314">
        <v>0.218</v>
      </c>
      <c r="AA73" s="314">
        <v>146.71100000000001</v>
      </c>
      <c r="AB73" s="314">
        <v>7.3780000000000001</v>
      </c>
      <c r="AC73" s="314">
        <v>0</v>
      </c>
      <c r="AD73" s="314">
        <v>13.162000000000001</v>
      </c>
      <c r="AE73" s="314">
        <v>0</v>
      </c>
      <c r="AF73" s="314">
        <v>0.98499999999999999</v>
      </c>
      <c r="AG73" s="314">
        <v>0</v>
      </c>
      <c r="AH73" s="314">
        <v>0</v>
      </c>
      <c r="AI73" s="314">
        <v>9.7240000000000002</v>
      </c>
      <c r="AJ73" s="314">
        <v>0</v>
      </c>
      <c r="AK73" s="314">
        <v>0</v>
      </c>
      <c r="AL73" s="314">
        <v>8.0679999999999996</v>
      </c>
      <c r="AM73" s="314">
        <v>1.0649999999999999</v>
      </c>
      <c r="AN73" s="314">
        <v>0</v>
      </c>
      <c r="AO73" s="314">
        <v>35.136000000000003</v>
      </c>
      <c r="AP73" s="314">
        <v>0</v>
      </c>
      <c r="AQ73" s="314">
        <v>0</v>
      </c>
      <c r="AR73" s="314">
        <v>0</v>
      </c>
      <c r="AS73" s="314">
        <v>0</v>
      </c>
      <c r="AT73" s="314">
        <v>0</v>
      </c>
      <c r="AU73" s="314">
        <v>3.2000000000000001E-2</v>
      </c>
      <c r="AV73" s="314">
        <v>0</v>
      </c>
      <c r="AW73" s="314">
        <v>0</v>
      </c>
      <c r="AX73" s="314">
        <v>0.307</v>
      </c>
      <c r="AY73" s="314">
        <v>0</v>
      </c>
      <c r="AZ73" s="314">
        <v>1.881</v>
      </c>
      <c r="BA73" s="314">
        <v>0</v>
      </c>
      <c r="BB73" s="314">
        <v>0</v>
      </c>
      <c r="BC73" s="314">
        <v>350.322</v>
      </c>
      <c r="BD73" s="314">
        <v>0.39400000000000002</v>
      </c>
      <c r="BE73" s="314">
        <v>1.47</v>
      </c>
      <c r="BF73" s="314">
        <v>28.292000000000002</v>
      </c>
      <c r="BG73" s="314">
        <v>82.289000000000001</v>
      </c>
      <c r="BH73" s="314">
        <v>21.832000000000001</v>
      </c>
      <c r="BI73" s="314">
        <v>26.268000000000001</v>
      </c>
      <c r="BJ73" s="314">
        <v>0</v>
      </c>
      <c r="BK73" s="314">
        <v>0</v>
      </c>
      <c r="BL73" s="342">
        <v>0</v>
      </c>
      <c r="BM73" s="343">
        <f t="shared" si="5"/>
        <v>1429.0400000000002</v>
      </c>
      <c r="BN73" s="316"/>
      <c r="BO73" s="313">
        <v>1147.8900000000001</v>
      </c>
      <c r="BP73" s="344">
        <f t="shared" si="6"/>
        <v>3057.636</v>
      </c>
      <c r="BQ73" s="315">
        <f t="shared" si="7"/>
        <v>3057.636</v>
      </c>
      <c r="BR73" s="345">
        <v>0</v>
      </c>
      <c r="BS73" s="313">
        <v>3057.636</v>
      </c>
      <c r="BT73" s="346">
        <v>0</v>
      </c>
      <c r="BU73" s="346">
        <v>0</v>
      </c>
      <c r="BV73" s="313">
        <v>0</v>
      </c>
      <c r="BW73" s="347">
        <v>20.927</v>
      </c>
      <c r="BX73" s="316">
        <v>0</v>
      </c>
      <c r="BZ73" s="191"/>
    </row>
    <row r="74" spans="1:78" ht="15.75" customHeight="1">
      <c r="A74" s="244" t="s">
        <v>18</v>
      </c>
      <c r="B74" s="316" t="s">
        <v>231</v>
      </c>
      <c r="C74" s="314">
        <f t="shared" si="4"/>
        <v>2355.0419999999999</v>
      </c>
      <c r="D74" s="313"/>
      <c r="E74" s="313"/>
      <c r="F74" s="313"/>
      <c r="G74" s="313"/>
      <c r="H74" s="313"/>
      <c r="I74" s="313"/>
      <c r="J74" s="313"/>
      <c r="K74" s="313"/>
      <c r="L74" s="315">
        <v>0</v>
      </c>
      <c r="M74" s="314">
        <v>0</v>
      </c>
      <c r="N74" s="314">
        <v>0</v>
      </c>
      <c r="O74" s="314">
        <v>0</v>
      </c>
      <c r="P74" s="314">
        <v>19.417000000000002</v>
      </c>
      <c r="Q74" s="314">
        <v>0</v>
      </c>
      <c r="R74" s="314">
        <v>0</v>
      </c>
      <c r="S74" s="314">
        <v>203.631</v>
      </c>
      <c r="T74" s="314">
        <v>0</v>
      </c>
      <c r="U74" s="314">
        <v>0</v>
      </c>
      <c r="V74" s="314">
        <v>0</v>
      </c>
      <c r="W74" s="314">
        <v>0</v>
      </c>
      <c r="X74" s="314">
        <v>3.258</v>
      </c>
      <c r="Y74" s="314">
        <v>9.2070000000000007</v>
      </c>
      <c r="Z74" s="314">
        <v>97.488</v>
      </c>
      <c r="AA74" s="314">
        <v>6.1509999999999998</v>
      </c>
      <c r="AB74" s="314">
        <v>0</v>
      </c>
      <c r="AC74" s="314">
        <v>0</v>
      </c>
      <c r="AD74" s="314">
        <v>0</v>
      </c>
      <c r="AE74" s="314">
        <v>1542.335</v>
      </c>
      <c r="AF74" s="314">
        <v>0</v>
      </c>
      <c r="AG74" s="314">
        <v>0</v>
      </c>
      <c r="AH74" s="314">
        <v>0</v>
      </c>
      <c r="AI74" s="314">
        <v>98.948999999999998</v>
      </c>
      <c r="AJ74" s="314">
        <v>0</v>
      </c>
      <c r="AK74" s="314">
        <v>0</v>
      </c>
      <c r="AL74" s="314">
        <v>0</v>
      </c>
      <c r="AM74" s="314">
        <v>0</v>
      </c>
      <c r="AN74" s="314">
        <v>0</v>
      </c>
      <c r="AO74" s="314">
        <v>54.658999999999999</v>
      </c>
      <c r="AP74" s="314">
        <v>0</v>
      </c>
      <c r="AQ74" s="314">
        <v>0</v>
      </c>
      <c r="AR74" s="314">
        <v>0</v>
      </c>
      <c r="AS74" s="314">
        <v>0</v>
      </c>
      <c r="AT74" s="314">
        <v>0</v>
      </c>
      <c r="AU74" s="314">
        <v>0</v>
      </c>
      <c r="AV74" s="314">
        <v>0</v>
      </c>
      <c r="AW74" s="314">
        <v>11.297000000000001</v>
      </c>
      <c r="AX74" s="314">
        <v>0</v>
      </c>
      <c r="AY74" s="314">
        <v>0</v>
      </c>
      <c r="AZ74" s="314">
        <v>0</v>
      </c>
      <c r="BA74" s="314">
        <v>0</v>
      </c>
      <c r="BB74" s="314">
        <v>0</v>
      </c>
      <c r="BC74" s="314">
        <v>0</v>
      </c>
      <c r="BD74" s="314">
        <v>0</v>
      </c>
      <c r="BE74" s="314">
        <v>0</v>
      </c>
      <c r="BF74" s="314">
        <v>0</v>
      </c>
      <c r="BG74" s="314">
        <v>84.944999999999993</v>
      </c>
      <c r="BH74" s="314">
        <v>0</v>
      </c>
      <c r="BI74" s="314">
        <v>0.46800000000000003</v>
      </c>
      <c r="BJ74" s="314">
        <v>0</v>
      </c>
      <c r="BK74" s="314">
        <v>0</v>
      </c>
      <c r="BL74" s="342">
        <v>0</v>
      </c>
      <c r="BM74" s="343">
        <f t="shared" si="5"/>
        <v>2131.8050000000003</v>
      </c>
      <c r="BN74" s="316"/>
      <c r="BO74" s="313">
        <v>8.0000000000000002E-3</v>
      </c>
      <c r="BP74" s="344">
        <f t="shared" si="6"/>
        <v>125.794</v>
      </c>
      <c r="BQ74" s="315">
        <f t="shared" si="7"/>
        <v>125.794</v>
      </c>
      <c r="BR74" s="345">
        <v>0</v>
      </c>
      <c r="BS74" s="313">
        <v>125.794</v>
      </c>
      <c r="BT74" s="346">
        <v>0</v>
      </c>
      <c r="BU74" s="346">
        <v>0</v>
      </c>
      <c r="BV74" s="313">
        <v>0</v>
      </c>
      <c r="BW74" s="347">
        <v>97.435000000000002</v>
      </c>
      <c r="BX74" s="316">
        <v>0</v>
      </c>
      <c r="BZ74" s="191"/>
    </row>
    <row r="75" spans="1:78" ht="15.75" customHeight="1">
      <c r="A75" s="244" t="s">
        <v>19</v>
      </c>
      <c r="B75" s="316" t="s">
        <v>204</v>
      </c>
      <c r="C75" s="314">
        <f t="shared" si="4"/>
        <v>34519.298999999999</v>
      </c>
      <c r="D75" s="313"/>
      <c r="E75" s="313"/>
      <c r="F75" s="313"/>
      <c r="G75" s="313"/>
      <c r="H75" s="313"/>
      <c r="I75" s="313"/>
      <c r="J75" s="313"/>
      <c r="K75" s="313"/>
      <c r="L75" s="315">
        <v>2.7269999999999999</v>
      </c>
      <c r="M75" s="314">
        <v>776.76499999999999</v>
      </c>
      <c r="N75" s="314">
        <v>16.544</v>
      </c>
      <c r="O75" s="314">
        <v>69.352000000000004</v>
      </c>
      <c r="P75" s="314">
        <v>30.774999999999999</v>
      </c>
      <c r="Q75" s="314">
        <v>6.0000000000000001E-3</v>
      </c>
      <c r="R75" s="314">
        <v>1.74</v>
      </c>
      <c r="S75" s="314">
        <v>5.6120000000000001</v>
      </c>
      <c r="T75" s="314">
        <v>0</v>
      </c>
      <c r="U75" s="314">
        <v>8.5500000000000007</v>
      </c>
      <c r="V75" s="314">
        <v>2.6070000000000002</v>
      </c>
      <c r="W75" s="314">
        <v>3.9849999999999999</v>
      </c>
      <c r="X75" s="314">
        <v>20.863</v>
      </c>
      <c r="Y75" s="314">
        <v>6.1040000000000001</v>
      </c>
      <c r="Z75" s="314">
        <v>0.16</v>
      </c>
      <c r="AA75" s="314">
        <v>1.0760000000000001</v>
      </c>
      <c r="AB75" s="314">
        <v>2.609</v>
      </c>
      <c r="AC75" s="314">
        <v>4595.5870000000004</v>
      </c>
      <c r="AD75" s="314">
        <v>18.510999999999999</v>
      </c>
      <c r="AE75" s="314">
        <v>140.66999999999999</v>
      </c>
      <c r="AF75" s="314">
        <v>59.286999999999999</v>
      </c>
      <c r="AG75" s="314">
        <v>41.304000000000002</v>
      </c>
      <c r="AH75" s="314">
        <v>153.55500000000001</v>
      </c>
      <c r="AI75" s="314">
        <v>150.744</v>
      </c>
      <c r="AJ75" s="314">
        <v>3025.047</v>
      </c>
      <c r="AK75" s="314">
        <v>350.19400000000002</v>
      </c>
      <c r="AL75" s="314">
        <v>1556.9690000000001</v>
      </c>
      <c r="AM75" s="314">
        <v>121.08199999999999</v>
      </c>
      <c r="AN75" s="314">
        <v>2.774</v>
      </c>
      <c r="AO75" s="314">
        <v>175.01</v>
      </c>
      <c r="AP75" s="314">
        <v>27.542999999999999</v>
      </c>
      <c r="AQ75" s="314">
        <v>12.336</v>
      </c>
      <c r="AR75" s="314">
        <v>33.320999999999998</v>
      </c>
      <c r="AS75" s="314">
        <v>2.2669999999999999</v>
      </c>
      <c r="AT75" s="314">
        <v>27.611999999999998</v>
      </c>
      <c r="AU75" s="314">
        <v>4.2560000000000002</v>
      </c>
      <c r="AV75" s="314">
        <v>2.7450000000000001</v>
      </c>
      <c r="AW75" s="314">
        <v>22.574999999999999</v>
      </c>
      <c r="AX75" s="314">
        <v>4.7489999999999997</v>
      </c>
      <c r="AY75" s="314">
        <v>0.39400000000000002</v>
      </c>
      <c r="AZ75" s="314">
        <v>50.213000000000001</v>
      </c>
      <c r="BA75" s="314">
        <v>56.171999999999997</v>
      </c>
      <c r="BB75" s="314">
        <v>23.963000000000001</v>
      </c>
      <c r="BC75" s="314">
        <v>414.54399999999998</v>
      </c>
      <c r="BD75" s="314">
        <v>3.9129999999999998</v>
      </c>
      <c r="BE75" s="314">
        <v>33.289000000000001</v>
      </c>
      <c r="BF75" s="314">
        <v>43.381999999999998</v>
      </c>
      <c r="BG75" s="314">
        <v>8.2040000000000006</v>
      </c>
      <c r="BH75" s="314">
        <v>14.061999999999999</v>
      </c>
      <c r="BI75" s="314">
        <v>54.143000000000001</v>
      </c>
      <c r="BJ75" s="314">
        <v>0</v>
      </c>
      <c r="BK75" s="314">
        <v>0</v>
      </c>
      <c r="BL75" s="342">
        <v>0</v>
      </c>
      <c r="BM75" s="343">
        <f t="shared" si="5"/>
        <v>12179.892</v>
      </c>
      <c r="BN75" s="316"/>
      <c r="BO75" s="313">
        <v>15764.556</v>
      </c>
      <c r="BP75" s="344">
        <f t="shared" si="6"/>
        <v>5253.04</v>
      </c>
      <c r="BQ75" s="315">
        <f t="shared" si="7"/>
        <v>5253.04</v>
      </c>
      <c r="BR75" s="345">
        <v>0</v>
      </c>
      <c r="BS75" s="313">
        <v>5253.04</v>
      </c>
      <c r="BT75" s="346">
        <v>0</v>
      </c>
      <c r="BU75" s="346">
        <v>0</v>
      </c>
      <c r="BV75" s="313">
        <v>0</v>
      </c>
      <c r="BW75" s="347">
        <v>1321.8109999999999</v>
      </c>
      <c r="BX75" s="316">
        <v>0</v>
      </c>
      <c r="BZ75" s="191"/>
    </row>
    <row r="76" spans="1:78" ht="15.75" customHeight="1">
      <c r="A76" s="244" t="s">
        <v>20</v>
      </c>
      <c r="B76" s="316" t="s">
        <v>133</v>
      </c>
      <c r="C76" s="314">
        <f t="shared" si="4"/>
        <v>6483.4830000000002</v>
      </c>
      <c r="D76" s="313"/>
      <c r="E76" s="313"/>
      <c r="F76" s="313"/>
      <c r="G76" s="313"/>
      <c r="H76" s="313"/>
      <c r="I76" s="313"/>
      <c r="J76" s="313"/>
      <c r="K76" s="313"/>
      <c r="L76" s="315">
        <v>398.63600000000002</v>
      </c>
      <c r="M76" s="314">
        <v>0</v>
      </c>
      <c r="N76" s="314">
        <v>0.247</v>
      </c>
      <c r="O76" s="314">
        <v>310.17899999999997</v>
      </c>
      <c r="P76" s="314">
        <v>344.60199999999998</v>
      </c>
      <c r="Q76" s="314">
        <v>6.0000000000000001E-3</v>
      </c>
      <c r="R76" s="314">
        <v>4.8170000000000002</v>
      </c>
      <c r="S76" s="314">
        <v>5.9020000000000001</v>
      </c>
      <c r="T76" s="314">
        <v>0</v>
      </c>
      <c r="U76" s="314">
        <v>471.452</v>
      </c>
      <c r="V76" s="314">
        <v>109.791</v>
      </c>
      <c r="W76" s="314">
        <v>202.57300000000001</v>
      </c>
      <c r="X76" s="314">
        <v>0.25600000000000001</v>
      </c>
      <c r="Y76" s="314">
        <v>1.91</v>
      </c>
      <c r="Z76" s="314">
        <v>1.8919999999999999</v>
      </c>
      <c r="AA76" s="314">
        <v>109.117</v>
      </c>
      <c r="AB76" s="314">
        <v>29.094000000000001</v>
      </c>
      <c r="AC76" s="314">
        <v>0.64600000000000002</v>
      </c>
      <c r="AD76" s="314">
        <v>0</v>
      </c>
      <c r="AE76" s="314">
        <v>261.66699999999997</v>
      </c>
      <c r="AF76" s="314">
        <v>76.182000000000002</v>
      </c>
      <c r="AG76" s="314">
        <v>3.944</v>
      </c>
      <c r="AH76" s="314">
        <v>1.1479999999999999</v>
      </c>
      <c r="AI76" s="314">
        <v>23.91</v>
      </c>
      <c r="AJ76" s="314">
        <v>0.78300000000000003</v>
      </c>
      <c r="AK76" s="314">
        <v>4.4470000000000001</v>
      </c>
      <c r="AL76" s="314">
        <v>7.875</v>
      </c>
      <c r="AM76" s="314">
        <v>90.825000000000003</v>
      </c>
      <c r="AN76" s="314">
        <v>0.74</v>
      </c>
      <c r="AO76" s="314">
        <v>281.08199999999999</v>
      </c>
      <c r="AP76" s="314">
        <v>16.071999999999999</v>
      </c>
      <c r="AQ76" s="314">
        <v>2.9000000000000001E-2</v>
      </c>
      <c r="AR76" s="314">
        <v>0</v>
      </c>
      <c r="AS76" s="314">
        <v>9.5000000000000001E-2</v>
      </c>
      <c r="AT76" s="314">
        <v>0</v>
      </c>
      <c r="AU76" s="314">
        <v>0</v>
      </c>
      <c r="AV76" s="314">
        <v>0.106</v>
      </c>
      <c r="AW76" s="314">
        <v>15.138999999999999</v>
      </c>
      <c r="AX76" s="314">
        <v>1.1180000000000001</v>
      </c>
      <c r="AY76" s="314">
        <v>9.7000000000000003E-2</v>
      </c>
      <c r="AZ76" s="314">
        <v>0.48099999999999998</v>
      </c>
      <c r="BA76" s="314">
        <v>0.90100000000000002</v>
      </c>
      <c r="BB76" s="314">
        <v>420.29399999999998</v>
      </c>
      <c r="BC76" s="314">
        <v>83.566999999999993</v>
      </c>
      <c r="BD76" s="314">
        <v>7.6029999999999998</v>
      </c>
      <c r="BE76" s="314">
        <v>26.452999999999999</v>
      </c>
      <c r="BF76" s="314">
        <v>298.63799999999998</v>
      </c>
      <c r="BG76" s="314">
        <v>63.390999999999998</v>
      </c>
      <c r="BH76" s="314">
        <v>0</v>
      </c>
      <c r="BI76" s="314">
        <v>94.078999999999994</v>
      </c>
      <c r="BJ76" s="314">
        <v>0</v>
      </c>
      <c r="BK76" s="314">
        <v>0</v>
      </c>
      <c r="BL76" s="342">
        <v>0</v>
      </c>
      <c r="BM76" s="343">
        <f t="shared" si="5"/>
        <v>3771.7860000000001</v>
      </c>
      <c r="BN76" s="316"/>
      <c r="BO76" s="313">
        <v>2E-3</v>
      </c>
      <c r="BP76" s="344">
        <f t="shared" si="6"/>
        <v>2518.3209999999999</v>
      </c>
      <c r="BQ76" s="315">
        <f t="shared" si="7"/>
        <v>2518.3209999999999</v>
      </c>
      <c r="BR76" s="345">
        <v>0</v>
      </c>
      <c r="BS76" s="313">
        <v>2518.3209999999999</v>
      </c>
      <c r="BT76" s="346">
        <v>0</v>
      </c>
      <c r="BU76" s="346">
        <v>0</v>
      </c>
      <c r="BV76" s="313">
        <v>0</v>
      </c>
      <c r="BW76" s="347">
        <v>193.374</v>
      </c>
      <c r="BX76" s="316">
        <v>0</v>
      </c>
      <c r="BZ76" s="191"/>
    </row>
    <row r="77" spans="1:78" ht="15.75" customHeight="1">
      <c r="A77" s="244" t="s">
        <v>21</v>
      </c>
      <c r="B77" s="316" t="s">
        <v>121</v>
      </c>
      <c r="C77" s="314">
        <f t="shared" si="4"/>
        <v>2701.0539999999996</v>
      </c>
      <c r="D77" s="313"/>
      <c r="E77" s="313"/>
      <c r="F77" s="313"/>
      <c r="G77" s="313"/>
      <c r="H77" s="313"/>
      <c r="I77" s="313"/>
      <c r="J77" s="313"/>
      <c r="K77" s="313"/>
      <c r="L77" s="315">
        <v>44.14</v>
      </c>
      <c r="M77" s="314">
        <v>0</v>
      </c>
      <c r="N77" s="314">
        <v>0</v>
      </c>
      <c r="O77" s="314">
        <v>9.0510000000000002</v>
      </c>
      <c r="P77" s="314">
        <v>4.6660000000000004</v>
      </c>
      <c r="Q77" s="314">
        <v>0</v>
      </c>
      <c r="R77" s="314">
        <v>0</v>
      </c>
      <c r="S77" s="314">
        <v>0</v>
      </c>
      <c r="T77" s="314">
        <v>0</v>
      </c>
      <c r="U77" s="314">
        <v>0</v>
      </c>
      <c r="V77" s="314">
        <v>0.50900000000000001</v>
      </c>
      <c r="W77" s="314">
        <v>0</v>
      </c>
      <c r="X77" s="314">
        <v>0</v>
      </c>
      <c r="Y77" s="314">
        <v>0</v>
      </c>
      <c r="Z77" s="314">
        <v>0</v>
      </c>
      <c r="AA77" s="314">
        <v>0</v>
      </c>
      <c r="AB77" s="314">
        <v>0</v>
      </c>
      <c r="AC77" s="314">
        <v>12.355</v>
      </c>
      <c r="AD77" s="314">
        <v>0</v>
      </c>
      <c r="AE77" s="314">
        <v>0</v>
      </c>
      <c r="AF77" s="314">
        <v>0</v>
      </c>
      <c r="AG77" s="314">
        <v>0</v>
      </c>
      <c r="AH77" s="314">
        <v>0</v>
      </c>
      <c r="AI77" s="314">
        <v>0</v>
      </c>
      <c r="AJ77" s="314">
        <v>0</v>
      </c>
      <c r="AK77" s="314">
        <v>0</v>
      </c>
      <c r="AL77" s="314">
        <v>0</v>
      </c>
      <c r="AM77" s="314">
        <v>0</v>
      </c>
      <c r="AN77" s="314">
        <v>0</v>
      </c>
      <c r="AO77" s="314">
        <v>0</v>
      </c>
      <c r="AP77" s="314">
        <v>0</v>
      </c>
      <c r="AQ77" s="314">
        <v>0</v>
      </c>
      <c r="AR77" s="314">
        <v>0</v>
      </c>
      <c r="AS77" s="314">
        <v>0</v>
      </c>
      <c r="AT77" s="314">
        <v>0</v>
      </c>
      <c r="AU77" s="314">
        <v>0</v>
      </c>
      <c r="AV77" s="314">
        <v>0</v>
      </c>
      <c r="AW77" s="314">
        <v>0</v>
      </c>
      <c r="AX77" s="314">
        <v>0</v>
      </c>
      <c r="AY77" s="314">
        <v>1.9339999999999999</v>
      </c>
      <c r="AZ77" s="314">
        <v>0</v>
      </c>
      <c r="BA77" s="314">
        <v>0</v>
      </c>
      <c r="BB77" s="314">
        <v>0</v>
      </c>
      <c r="BC77" s="314">
        <v>13.288</v>
      </c>
      <c r="BD77" s="314">
        <v>0</v>
      </c>
      <c r="BE77" s="314">
        <v>0.20599999999999999</v>
      </c>
      <c r="BF77" s="314">
        <v>457.47899999999998</v>
      </c>
      <c r="BG77" s="314">
        <v>0.41</v>
      </c>
      <c r="BH77" s="314">
        <v>8.4770000000000003</v>
      </c>
      <c r="BI77" s="314">
        <v>0.18</v>
      </c>
      <c r="BJ77" s="314">
        <v>0</v>
      </c>
      <c r="BK77" s="314">
        <v>0</v>
      </c>
      <c r="BL77" s="342">
        <v>0</v>
      </c>
      <c r="BM77" s="343">
        <f t="shared" si="5"/>
        <v>552.69499999999982</v>
      </c>
      <c r="BN77" s="316"/>
      <c r="BO77" s="313">
        <v>0</v>
      </c>
      <c r="BP77" s="344">
        <f t="shared" si="6"/>
        <v>2066.616</v>
      </c>
      <c r="BQ77" s="315">
        <f t="shared" si="7"/>
        <v>2066.616</v>
      </c>
      <c r="BR77" s="345">
        <v>0</v>
      </c>
      <c r="BS77" s="313">
        <v>2066.616</v>
      </c>
      <c r="BT77" s="346">
        <v>0</v>
      </c>
      <c r="BU77" s="346">
        <v>0</v>
      </c>
      <c r="BV77" s="313">
        <v>0</v>
      </c>
      <c r="BW77" s="347">
        <v>81.742999999999995</v>
      </c>
      <c r="BX77" s="316">
        <v>0</v>
      </c>
      <c r="BZ77" s="191"/>
    </row>
    <row r="78" spans="1:78" ht="15.75" customHeight="1">
      <c r="A78" s="244" t="s">
        <v>22</v>
      </c>
      <c r="B78" s="316" t="s">
        <v>122</v>
      </c>
      <c r="C78" s="314">
        <f t="shared" si="4"/>
        <v>4081.5569999999993</v>
      </c>
      <c r="D78" s="313"/>
      <c r="E78" s="313"/>
      <c r="F78" s="313"/>
      <c r="G78" s="313"/>
      <c r="H78" s="313"/>
      <c r="I78" s="313"/>
      <c r="J78" s="313"/>
      <c r="K78" s="313"/>
      <c r="L78" s="315">
        <v>0</v>
      </c>
      <c r="M78" s="314">
        <v>0</v>
      </c>
      <c r="N78" s="314">
        <v>0</v>
      </c>
      <c r="O78" s="314">
        <v>153.26499999999999</v>
      </c>
      <c r="P78" s="314">
        <v>343.78300000000002</v>
      </c>
      <c r="Q78" s="314">
        <v>2E-3</v>
      </c>
      <c r="R78" s="314">
        <v>5.0999999999999997E-2</v>
      </c>
      <c r="S78" s="314">
        <v>24.460999999999999</v>
      </c>
      <c r="T78" s="314">
        <v>0</v>
      </c>
      <c r="U78" s="314">
        <v>0</v>
      </c>
      <c r="V78" s="314">
        <v>0</v>
      </c>
      <c r="W78" s="314">
        <v>0</v>
      </c>
      <c r="X78" s="314">
        <v>15.455</v>
      </c>
      <c r="Y78" s="314">
        <v>20.606000000000002</v>
      </c>
      <c r="Z78" s="314">
        <v>0.184</v>
      </c>
      <c r="AA78" s="314">
        <v>0</v>
      </c>
      <c r="AB78" s="314">
        <v>16.387</v>
      </c>
      <c r="AC78" s="314">
        <v>0</v>
      </c>
      <c r="AD78" s="314">
        <v>1233.069</v>
      </c>
      <c r="AE78" s="314">
        <v>321.11599999999999</v>
      </c>
      <c r="AF78" s="314">
        <v>0</v>
      </c>
      <c r="AG78" s="314">
        <v>0</v>
      </c>
      <c r="AH78" s="314">
        <v>0</v>
      </c>
      <c r="AI78" s="314">
        <v>16.815999999999999</v>
      </c>
      <c r="AJ78" s="314">
        <v>1183.605</v>
      </c>
      <c r="AK78" s="314">
        <v>0</v>
      </c>
      <c r="AL78" s="314">
        <v>0</v>
      </c>
      <c r="AM78" s="314">
        <v>22.754999999999999</v>
      </c>
      <c r="AN78" s="314">
        <v>0</v>
      </c>
      <c r="AO78" s="314">
        <v>103.503</v>
      </c>
      <c r="AP78" s="314">
        <v>0</v>
      </c>
      <c r="AQ78" s="314">
        <v>0</v>
      </c>
      <c r="AR78" s="314">
        <v>0</v>
      </c>
      <c r="AS78" s="314">
        <v>0</v>
      </c>
      <c r="AT78" s="314">
        <v>0</v>
      </c>
      <c r="AU78" s="314">
        <v>0</v>
      </c>
      <c r="AV78" s="314">
        <v>0.65300000000000002</v>
      </c>
      <c r="AW78" s="314">
        <v>21.422999999999998</v>
      </c>
      <c r="AX78" s="314">
        <v>0</v>
      </c>
      <c r="AY78" s="314">
        <v>0</v>
      </c>
      <c r="AZ78" s="314">
        <v>0</v>
      </c>
      <c r="BA78" s="314">
        <v>0</v>
      </c>
      <c r="BB78" s="314">
        <v>0.26500000000000001</v>
      </c>
      <c r="BC78" s="314">
        <v>0</v>
      </c>
      <c r="BD78" s="314">
        <v>0</v>
      </c>
      <c r="BE78" s="314">
        <v>0</v>
      </c>
      <c r="BF78" s="314">
        <v>0</v>
      </c>
      <c r="BG78" s="314">
        <v>0</v>
      </c>
      <c r="BH78" s="314">
        <v>0</v>
      </c>
      <c r="BI78" s="314">
        <v>0.245</v>
      </c>
      <c r="BJ78" s="314">
        <v>0</v>
      </c>
      <c r="BK78" s="314">
        <v>0</v>
      </c>
      <c r="BL78" s="342">
        <v>0</v>
      </c>
      <c r="BM78" s="343">
        <f t="shared" si="5"/>
        <v>3477.6439999999993</v>
      </c>
      <c r="BN78" s="316"/>
      <c r="BO78" s="313">
        <v>0</v>
      </c>
      <c r="BP78" s="344">
        <f t="shared" si="6"/>
        <v>268.16899999999998</v>
      </c>
      <c r="BQ78" s="315">
        <f t="shared" si="7"/>
        <v>268.16899999999998</v>
      </c>
      <c r="BR78" s="345">
        <v>0</v>
      </c>
      <c r="BS78" s="313">
        <v>268.16899999999998</v>
      </c>
      <c r="BT78" s="346">
        <v>0</v>
      </c>
      <c r="BU78" s="346">
        <v>0</v>
      </c>
      <c r="BV78" s="313">
        <v>361.834</v>
      </c>
      <c r="BW78" s="347">
        <v>-26.09</v>
      </c>
      <c r="BX78" s="316">
        <v>0</v>
      </c>
      <c r="BZ78" s="191"/>
    </row>
    <row r="79" spans="1:78" ht="15.75" customHeight="1">
      <c r="A79" s="244" t="s">
        <v>23</v>
      </c>
      <c r="B79" s="316" t="s">
        <v>205</v>
      </c>
      <c r="C79" s="314">
        <f t="shared" si="4"/>
        <v>7976.4669999999996</v>
      </c>
      <c r="D79" s="313"/>
      <c r="E79" s="313"/>
      <c r="F79" s="313"/>
      <c r="G79" s="313"/>
      <c r="H79" s="313"/>
      <c r="I79" s="313"/>
      <c r="J79" s="313"/>
      <c r="K79" s="313"/>
      <c r="L79" s="315">
        <v>0</v>
      </c>
      <c r="M79" s="314">
        <v>0</v>
      </c>
      <c r="N79" s="314">
        <v>0</v>
      </c>
      <c r="O79" s="314">
        <v>14.038</v>
      </c>
      <c r="P79" s="314">
        <v>454.483</v>
      </c>
      <c r="Q79" s="314">
        <v>1E-3</v>
      </c>
      <c r="R79" s="314">
        <v>0.18099999999999999</v>
      </c>
      <c r="S79" s="314">
        <v>31.428999999999998</v>
      </c>
      <c r="T79" s="314">
        <v>0</v>
      </c>
      <c r="U79" s="314">
        <v>0</v>
      </c>
      <c r="V79" s="314">
        <v>0</v>
      </c>
      <c r="W79" s="314">
        <v>0</v>
      </c>
      <c r="X79" s="314">
        <v>372.49799999999999</v>
      </c>
      <c r="Y79" s="314">
        <v>171.22499999999999</v>
      </c>
      <c r="Z79" s="314">
        <v>0.76300000000000001</v>
      </c>
      <c r="AA79" s="314">
        <v>0.66100000000000003</v>
      </c>
      <c r="AB79" s="314">
        <v>0</v>
      </c>
      <c r="AC79" s="314">
        <v>0</v>
      </c>
      <c r="AD79" s="314">
        <v>0</v>
      </c>
      <c r="AE79" s="314">
        <v>3862.7060000000001</v>
      </c>
      <c r="AF79" s="314">
        <v>0.82199999999999995</v>
      </c>
      <c r="AG79" s="314">
        <v>0</v>
      </c>
      <c r="AH79" s="314">
        <v>25.361999999999998</v>
      </c>
      <c r="AI79" s="314">
        <v>0</v>
      </c>
      <c r="AJ79" s="314">
        <v>0</v>
      </c>
      <c r="AK79" s="314">
        <v>0</v>
      </c>
      <c r="AL79" s="314">
        <v>0</v>
      </c>
      <c r="AM79" s="314">
        <v>0</v>
      </c>
      <c r="AN79" s="314">
        <v>0</v>
      </c>
      <c r="AO79" s="314">
        <v>1461.7329999999999</v>
      </c>
      <c r="AP79" s="314">
        <v>0</v>
      </c>
      <c r="AQ79" s="314">
        <v>0</v>
      </c>
      <c r="AR79" s="314">
        <v>0</v>
      </c>
      <c r="AS79" s="314">
        <v>0</v>
      </c>
      <c r="AT79" s="314">
        <v>0</v>
      </c>
      <c r="AU79" s="314">
        <v>0</v>
      </c>
      <c r="AV79" s="314">
        <v>0</v>
      </c>
      <c r="AW79" s="314">
        <v>279.226</v>
      </c>
      <c r="AX79" s="314">
        <v>0</v>
      </c>
      <c r="AY79" s="314">
        <v>0</v>
      </c>
      <c r="AZ79" s="314">
        <v>18.448</v>
      </c>
      <c r="BA79" s="314">
        <v>0</v>
      </c>
      <c r="BB79" s="314">
        <v>0</v>
      </c>
      <c r="BC79" s="314">
        <v>0</v>
      </c>
      <c r="BD79" s="314">
        <v>0</v>
      </c>
      <c r="BE79" s="314">
        <v>0</v>
      </c>
      <c r="BF79" s="314">
        <v>0</v>
      </c>
      <c r="BG79" s="314">
        <v>0</v>
      </c>
      <c r="BH79" s="314">
        <v>0</v>
      </c>
      <c r="BI79" s="314">
        <v>1.1830000000000001</v>
      </c>
      <c r="BJ79" s="314">
        <v>0</v>
      </c>
      <c r="BK79" s="314">
        <v>0</v>
      </c>
      <c r="BL79" s="342">
        <v>0</v>
      </c>
      <c r="BM79" s="343">
        <f t="shared" si="5"/>
        <v>6694.759</v>
      </c>
      <c r="BN79" s="316"/>
      <c r="BO79" s="313">
        <v>0</v>
      </c>
      <c r="BP79" s="344">
        <f t="shared" si="6"/>
        <v>249.11099999999999</v>
      </c>
      <c r="BQ79" s="315">
        <f t="shared" si="7"/>
        <v>249.11099999999999</v>
      </c>
      <c r="BR79" s="345">
        <v>0</v>
      </c>
      <c r="BS79" s="313">
        <v>249.11099999999999</v>
      </c>
      <c r="BT79" s="346">
        <v>0</v>
      </c>
      <c r="BU79" s="346">
        <v>0</v>
      </c>
      <c r="BV79" s="313">
        <v>0</v>
      </c>
      <c r="BW79" s="347">
        <v>1032.597</v>
      </c>
      <c r="BX79" s="316">
        <v>0</v>
      </c>
      <c r="BZ79" s="191"/>
    </row>
    <row r="80" spans="1:78" ht="15.75" customHeight="1">
      <c r="A80" s="244" t="s">
        <v>24</v>
      </c>
      <c r="B80" s="316" t="s">
        <v>123</v>
      </c>
      <c r="C80" s="314">
        <f t="shared" si="4"/>
        <v>9526.3050000000003</v>
      </c>
      <c r="D80" s="313"/>
      <c r="E80" s="313"/>
      <c r="F80" s="313"/>
      <c r="G80" s="313"/>
      <c r="H80" s="313"/>
      <c r="I80" s="313"/>
      <c r="J80" s="313"/>
      <c r="K80" s="313"/>
      <c r="L80" s="315">
        <v>0.106</v>
      </c>
      <c r="M80" s="314">
        <v>0</v>
      </c>
      <c r="N80" s="314">
        <v>0.41599999999999998</v>
      </c>
      <c r="O80" s="314">
        <v>836.63800000000003</v>
      </c>
      <c r="P80" s="314">
        <v>85.594999999999999</v>
      </c>
      <c r="Q80" s="314">
        <v>2E-3</v>
      </c>
      <c r="R80" s="314">
        <v>7.1589999999999998</v>
      </c>
      <c r="S80" s="314">
        <v>38.898000000000003</v>
      </c>
      <c r="T80" s="314">
        <v>0</v>
      </c>
      <c r="U80" s="314">
        <v>59.12</v>
      </c>
      <c r="V80" s="314">
        <v>20.88</v>
      </c>
      <c r="W80" s="314">
        <v>1.381</v>
      </c>
      <c r="X80" s="314">
        <v>1.0129999999999999</v>
      </c>
      <c r="Y80" s="314">
        <v>448.70400000000001</v>
      </c>
      <c r="Z80" s="314">
        <v>1.6970000000000001</v>
      </c>
      <c r="AA80" s="314">
        <v>9.8810000000000002</v>
      </c>
      <c r="AB80" s="314">
        <v>122.33499999999999</v>
      </c>
      <c r="AC80" s="314">
        <v>2.78</v>
      </c>
      <c r="AD80" s="314">
        <v>5.1999999999999998E-2</v>
      </c>
      <c r="AE80" s="314">
        <v>865.19500000000005</v>
      </c>
      <c r="AF80" s="314">
        <v>32.744999999999997</v>
      </c>
      <c r="AG80" s="314">
        <v>18.866</v>
      </c>
      <c r="AH80" s="314">
        <v>93.341999999999999</v>
      </c>
      <c r="AI80" s="314">
        <v>36.442</v>
      </c>
      <c r="AJ80" s="314">
        <v>64.426000000000002</v>
      </c>
      <c r="AK80" s="314">
        <v>2.8860000000000001</v>
      </c>
      <c r="AL80" s="314">
        <v>125.64700000000001</v>
      </c>
      <c r="AM80" s="314">
        <v>22.803000000000001</v>
      </c>
      <c r="AN80" s="314">
        <v>1E-3</v>
      </c>
      <c r="AO80" s="314">
        <v>599.10400000000004</v>
      </c>
      <c r="AP80" s="314">
        <v>53.293999999999997</v>
      </c>
      <c r="AQ80" s="314">
        <v>6.109</v>
      </c>
      <c r="AR80" s="314">
        <v>3.0750000000000002</v>
      </c>
      <c r="AS80" s="314">
        <v>1.3089999999999999</v>
      </c>
      <c r="AT80" s="314">
        <v>0</v>
      </c>
      <c r="AU80" s="314">
        <v>0</v>
      </c>
      <c r="AV80" s="314">
        <v>1.99</v>
      </c>
      <c r="AW80" s="314">
        <v>62.284999999999997</v>
      </c>
      <c r="AX80" s="314">
        <v>61.171999999999997</v>
      </c>
      <c r="AY80" s="314">
        <v>0.24299999999999999</v>
      </c>
      <c r="AZ80" s="314">
        <v>0.93600000000000005</v>
      </c>
      <c r="BA80" s="314">
        <v>3.6040000000000001</v>
      </c>
      <c r="BB80" s="314">
        <v>3.2130000000000001</v>
      </c>
      <c r="BC80" s="314">
        <v>65.745000000000005</v>
      </c>
      <c r="BD80" s="314">
        <v>0.114</v>
      </c>
      <c r="BE80" s="314">
        <v>20.117000000000001</v>
      </c>
      <c r="BF80" s="314">
        <v>40.200000000000003</v>
      </c>
      <c r="BG80" s="314">
        <v>1.9850000000000001</v>
      </c>
      <c r="BH80" s="314">
        <v>0</v>
      </c>
      <c r="BI80" s="314">
        <v>23.100999999999999</v>
      </c>
      <c r="BJ80" s="314">
        <v>0</v>
      </c>
      <c r="BK80" s="314">
        <v>0</v>
      </c>
      <c r="BL80" s="342">
        <v>0</v>
      </c>
      <c r="BM80" s="343">
        <f t="shared" si="5"/>
        <v>3846.6059999999993</v>
      </c>
      <c r="BN80" s="316"/>
      <c r="BO80" s="313">
        <v>0</v>
      </c>
      <c r="BP80" s="344">
        <f t="shared" si="6"/>
        <v>193.261</v>
      </c>
      <c r="BQ80" s="315">
        <f t="shared" si="7"/>
        <v>193.261</v>
      </c>
      <c r="BR80" s="345">
        <v>0</v>
      </c>
      <c r="BS80" s="313">
        <v>193.261</v>
      </c>
      <c r="BT80" s="346">
        <v>0</v>
      </c>
      <c r="BU80" s="346">
        <v>0</v>
      </c>
      <c r="BV80" s="313">
        <v>5364.6980000000003</v>
      </c>
      <c r="BW80" s="347">
        <v>121.74</v>
      </c>
      <c r="BX80" s="316">
        <v>0</v>
      </c>
      <c r="BZ80" s="191"/>
    </row>
    <row r="81" spans="1:78" ht="15.75" customHeight="1">
      <c r="A81" s="244" t="s">
        <v>25</v>
      </c>
      <c r="B81" s="316" t="s">
        <v>166</v>
      </c>
      <c r="C81" s="314">
        <f t="shared" si="4"/>
        <v>2727.6959999999999</v>
      </c>
      <c r="D81" s="313"/>
      <c r="E81" s="313"/>
      <c r="F81" s="313"/>
      <c r="G81" s="313"/>
      <c r="H81" s="313"/>
      <c r="I81" s="313"/>
      <c r="J81" s="313"/>
      <c r="K81" s="313"/>
      <c r="L81" s="315">
        <v>0</v>
      </c>
      <c r="M81" s="314">
        <v>0</v>
      </c>
      <c r="N81" s="314">
        <v>0</v>
      </c>
      <c r="O81" s="314">
        <v>0</v>
      </c>
      <c r="P81" s="314">
        <v>308.82499999999999</v>
      </c>
      <c r="Q81" s="314">
        <v>0</v>
      </c>
      <c r="R81" s="314">
        <v>4.55</v>
      </c>
      <c r="S81" s="314">
        <v>103.693</v>
      </c>
      <c r="T81" s="314">
        <v>0</v>
      </c>
      <c r="U81" s="314">
        <v>0.89500000000000002</v>
      </c>
      <c r="V81" s="314">
        <v>0</v>
      </c>
      <c r="W81" s="314">
        <v>0</v>
      </c>
      <c r="X81" s="314">
        <v>0.28399999999999997</v>
      </c>
      <c r="Y81" s="314">
        <v>0</v>
      </c>
      <c r="Z81" s="314">
        <v>249.87700000000001</v>
      </c>
      <c r="AA81" s="314">
        <v>21.574000000000002</v>
      </c>
      <c r="AB81" s="314">
        <v>0</v>
      </c>
      <c r="AC81" s="314">
        <v>0</v>
      </c>
      <c r="AD81" s="314">
        <v>0</v>
      </c>
      <c r="AE81" s="314">
        <v>0</v>
      </c>
      <c r="AF81" s="314">
        <v>0</v>
      </c>
      <c r="AG81" s="314">
        <v>0</v>
      </c>
      <c r="AH81" s="314">
        <v>145.11699999999999</v>
      </c>
      <c r="AI81" s="314">
        <v>0</v>
      </c>
      <c r="AJ81" s="314">
        <v>0</v>
      </c>
      <c r="AK81" s="314">
        <v>0</v>
      </c>
      <c r="AL81" s="314">
        <v>0</v>
      </c>
      <c r="AM81" s="314">
        <v>0</v>
      </c>
      <c r="AN81" s="314">
        <v>0</v>
      </c>
      <c r="AO81" s="314">
        <v>0</v>
      </c>
      <c r="AP81" s="314">
        <v>0</v>
      </c>
      <c r="AQ81" s="314">
        <v>0</v>
      </c>
      <c r="AR81" s="314">
        <v>0</v>
      </c>
      <c r="AS81" s="314">
        <v>0</v>
      </c>
      <c r="AT81" s="314">
        <v>0</v>
      </c>
      <c r="AU81" s="314">
        <v>0</v>
      </c>
      <c r="AV81" s="314">
        <v>0</v>
      </c>
      <c r="AW81" s="314">
        <v>0</v>
      </c>
      <c r="AX81" s="314">
        <v>13.516999999999999</v>
      </c>
      <c r="AY81" s="314">
        <v>0</v>
      </c>
      <c r="AZ81" s="314">
        <v>0</v>
      </c>
      <c r="BA81" s="314">
        <v>0</v>
      </c>
      <c r="BB81" s="314">
        <v>0</v>
      </c>
      <c r="BC81" s="314">
        <v>0</v>
      </c>
      <c r="BD81" s="314">
        <v>0</v>
      </c>
      <c r="BE81" s="314">
        <v>0</v>
      </c>
      <c r="BF81" s="314">
        <v>0</v>
      </c>
      <c r="BG81" s="314">
        <v>0</v>
      </c>
      <c r="BH81" s="314">
        <v>0</v>
      </c>
      <c r="BI81" s="314">
        <v>22.815999999999999</v>
      </c>
      <c r="BJ81" s="314">
        <v>0</v>
      </c>
      <c r="BK81" s="314">
        <v>0</v>
      </c>
      <c r="BL81" s="342">
        <v>0</v>
      </c>
      <c r="BM81" s="343">
        <f t="shared" si="5"/>
        <v>871.14800000000002</v>
      </c>
      <c r="BN81" s="316"/>
      <c r="BO81" s="313">
        <v>0</v>
      </c>
      <c r="BP81" s="344">
        <f t="shared" si="6"/>
        <v>1206.2829999999999</v>
      </c>
      <c r="BQ81" s="315">
        <f t="shared" si="7"/>
        <v>1206.2829999999999</v>
      </c>
      <c r="BR81" s="345">
        <v>0</v>
      </c>
      <c r="BS81" s="313">
        <v>1206.2829999999999</v>
      </c>
      <c r="BT81" s="346">
        <v>0</v>
      </c>
      <c r="BU81" s="346">
        <v>0</v>
      </c>
      <c r="BV81" s="313">
        <v>651.976</v>
      </c>
      <c r="BW81" s="347">
        <v>-1.7110000000000001</v>
      </c>
      <c r="BX81" s="316">
        <v>0</v>
      </c>
      <c r="BZ81" s="191"/>
    </row>
    <row r="82" spans="1:78" ht="15.75" customHeight="1">
      <c r="A82" s="244" t="s">
        <v>26</v>
      </c>
      <c r="B82" s="316" t="s">
        <v>206</v>
      </c>
      <c r="C82" s="314">
        <f t="shared" si="4"/>
        <v>31183.486000000004</v>
      </c>
      <c r="D82" s="313"/>
      <c r="E82" s="313"/>
      <c r="F82" s="313"/>
      <c r="G82" s="313"/>
      <c r="H82" s="313"/>
      <c r="I82" s="313"/>
      <c r="J82" s="313"/>
      <c r="K82" s="313"/>
      <c r="L82" s="315">
        <v>0.42299999999999999</v>
      </c>
      <c r="M82" s="314">
        <v>2.9329999999999998</v>
      </c>
      <c r="N82" s="314">
        <v>1.2929999999999999</v>
      </c>
      <c r="O82" s="314">
        <v>111.06</v>
      </c>
      <c r="P82" s="314">
        <v>224.55699999999999</v>
      </c>
      <c r="Q82" s="314">
        <v>1.2E-2</v>
      </c>
      <c r="R82" s="314">
        <v>2.8220000000000001</v>
      </c>
      <c r="S82" s="314">
        <v>0.441</v>
      </c>
      <c r="T82" s="314">
        <v>0</v>
      </c>
      <c r="U82" s="314">
        <v>29.664000000000001</v>
      </c>
      <c r="V82" s="314">
        <v>9.4540000000000006</v>
      </c>
      <c r="W82" s="314">
        <v>0.72899999999999998</v>
      </c>
      <c r="X82" s="314">
        <v>5.0789999999999997</v>
      </c>
      <c r="Y82" s="314">
        <v>0.60099999999999998</v>
      </c>
      <c r="Z82" s="314">
        <v>0.27400000000000002</v>
      </c>
      <c r="AA82" s="314">
        <v>65.248000000000005</v>
      </c>
      <c r="AB82" s="314">
        <v>4.3159999999999998</v>
      </c>
      <c r="AC82" s="314">
        <v>410.95299999999997</v>
      </c>
      <c r="AD82" s="314">
        <v>201.13499999999999</v>
      </c>
      <c r="AE82" s="314">
        <v>91.906000000000006</v>
      </c>
      <c r="AF82" s="314">
        <v>53.06</v>
      </c>
      <c r="AG82" s="314">
        <v>21.443000000000001</v>
      </c>
      <c r="AH82" s="314">
        <v>220.36099999999999</v>
      </c>
      <c r="AI82" s="314">
        <v>105.827</v>
      </c>
      <c r="AJ82" s="314">
        <v>2262.6689999999999</v>
      </c>
      <c r="AK82" s="314">
        <v>8.4420000000000002</v>
      </c>
      <c r="AL82" s="314">
        <v>10.465999999999999</v>
      </c>
      <c r="AM82" s="314">
        <v>63.764000000000003</v>
      </c>
      <c r="AN82" s="314">
        <v>11.403</v>
      </c>
      <c r="AO82" s="314">
        <v>189.411</v>
      </c>
      <c r="AP82" s="314">
        <v>23.888000000000002</v>
      </c>
      <c r="AQ82" s="314">
        <v>46.923999999999999</v>
      </c>
      <c r="AR82" s="314">
        <v>279.26499999999999</v>
      </c>
      <c r="AS82" s="314">
        <v>339.55700000000002</v>
      </c>
      <c r="AT82" s="314">
        <v>213.34</v>
      </c>
      <c r="AU82" s="314">
        <v>23.776</v>
      </c>
      <c r="AV82" s="314">
        <v>16.332000000000001</v>
      </c>
      <c r="AW82" s="314">
        <v>10.637</v>
      </c>
      <c r="AX82" s="314">
        <v>57.246000000000002</v>
      </c>
      <c r="AY82" s="314">
        <v>0.19900000000000001</v>
      </c>
      <c r="AZ82" s="314">
        <v>110.07299999999999</v>
      </c>
      <c r="BA82" s="314">
        <v>80.102999999999994</v>
      </c>
      <c r="BB82" s="314">
        <v>15.625999999999999</v>
      </c>
      <c r="BC82" s="314">
        <v>316.04700000000003</v>
      </c>
      <c r="BD82" s="314">
        <v>7.4660000000000002</v>
      </c>
      <c r="BE82" s="314">
        <v>83.442999999999998</v>
      </c>
      <c r="BF82" s="314">
        <v>155.70699999999999</v>
      </c>
      <c r="BG82" s="314">
        <v>9.2050000000000001</v>
      </c>
      <c r="BH82" s="314">
        <v>14.225</v>
      </c>
      <c r="BI82" s="314">
        <v>30.591999999999999</v>
      </c>
      <c r="BJ82" s="314">
        <v>0</v>
      </c>
      <c r="BK82" s="314">
        <v>0</v>
      </c>
      <c r="BL82" s="342">
        <v>0</v>
      </c>
      <c r="BM82" s="343">
        <f t="shared" si="5"/>
        <v>5943.3970000000008</v>
      </c>
      <c r="BN82" s="316"/>
      <c r="BO82" s="313">
        <v>148.995</v>
      </c>
      <c r="BP82" s="344">
        <f t="shared" si="6"/>
        <v>6972.8530000000001</v>
      </c>
      <c r="BQ82" s="315">
        <f t="shared" si="7"/>
        <v>6972.8530000000001</v>
      </c>
      <c r="BR82" s="345">
        <v>0</v>
      </c>
      <c r="BS82" s="313">
        <v>6972.8530000000001</v>
      </c>
      <c r="BT82" s="346">
        <v>0</v>
      </c>
      <c r="BU82" s="346">
        <v>0</v>
      </c>
      <c r="BV82" s="313">
        <v>17766.615000000002</v>
      </c>
      <c r="BW82" s="347">
        <v>351.62599999999998</v>
      </c>
      <c r="BX82" s="316">
        <v>0</v>
      </c>
      <c r="BZ82" s="191"/>
    </row>
    <row r="83" spans="1:78" ht="15.75" customHeight="1">
      <c r="A83" s="244" t="s">
        <v>27</v>
      </c>
      <c r="B83" s="316" t="s">
        <v>124</v>
      </c>
      <c r="C83" s="314">
        <f t="shared" si="4"/>
        <v>1821.7979999999998</v>
      </c>
      <c r="D83" s="313"/>
      <c r="E83" s="313"/>
      <c r="F83" s="313"/>
      <c r="G83" s="313"/>
      <c r="H83" s="313"/>
      <c r="I83" s="313"/>
      <c r="J83" s="313"/>
      <c r="K83" s="313"/>
      <c r="L83" s="315">
        <v>6.5309999999999997</v>
      </c>
      <c r="M83" s="314">
        <v>129.28800000000001</v>
      </c>
      <c r="N83" s="314">
        <v>24.591000000000001</v>
      </c>
      <c r="O83" s="314">
        <v>147.46799999999999</v>
      </c>
      <c r="P83" s="314">
        <v>2.74</v>
      </c>
      <c r="Q83" s="314">
        <v>2.3E-2</v>
      </c>
      <c r="R83" s="314">
        <v>1.897</v>
      </c>
      <c r="S83" s="314">
        <v>1.1160000000000001</v>
      </c>
      <c r="T83" s="314">
        <v>0</v>
      </c>
      <c r="U83" s="314">
        <v>4.7190000000000003</v>
      </c>
      <c r="V83" s="314">
        <v>11.864000000000001</v>
      </c>
      <c r="W83" s="314">
        <v>2.1040000000000001</v>
      </c>
      <c r="X83" s="314">
        <v>21.86</v>
      </c>
      <c r="Y83" s="314">
        <v>4.9260000000000002</v>
      </c>
      <c r="Z83" s="314">
        <v>0.22800000000000001</v>
      </c>
      <c r="AA83" s="314">
        <v>0</v>
      </c>
      <c r="AB83" s="314">
        <v>0.79100000000000004</v>
      </c>
      <c r="AC83" s="314">
        <v>101.67</v>
      </c>
      <c r="AD83" s="314">
        <v>26.175000000000001</v>
      </c>
      <c r="AE83" s="314">
        <v>6.9370000000000003</v>
      </c>
      <c r="AF83" s="314">
        <v>16.632999999999999</v>
      </c>
      <c r="AG83" s="314">
        <v>12.34</v>
      </c>
      <c r="AH83" s="314">
        <v>15.026</v>
      </c>
      <c r="AI83" s="314">
        <v>16.263000000000002</v>
      </c>
      <c r="AJ83" s="314">
        <v>0</v>
      </c>
      <c r="AK83" s="314">
        <v>351.779</v>
      </c>
      <c r="AL83" s="314">
        <v>361.72399999999999</v>
      </c>
      <c r="AM83" s="314">
        <v>36.517000000000003</v>
      </c>
      <c r="AN83" s="314">
        <v>0.70499999999999996</v>
      </c>
      <c r="AO83" s="314">
        <v>19.687999999999999</v>
      </c>
      <c r="AP83" s="314">
        <v>9.6</v>
      </c>
      <c r="AQ83" s="314">
        <v>3.4449999999999998</v>
      </c>
      <c r="AR83" s="314">
        <v>48.618000000000002</v>
      </c>
      <c r="AS83" s="314">
        <v>5.82</v>
      </c>
      <c r="AT83" s="314">
        <v>0</v>
      </c>
      <c r="AU83" s="314">
        <v>8.6259999999999994</v>
      </c>
      <c r="AV83" s="314">
        <v>5.3879999999999999</v>
      </c>
      <c r="AW83" s="314">
        <v>18.885000000000002</v>
      </c>
      <c r="AX83" s="314">
        <v>1.3460000000000001</v>
      </c>
      <c r="AY83" s="314">
        <v>0</v>
      </c>
      <c r="AZ83" s="314">
        <v>38.808</v>
      </c>
      <c r="BA83" s="314">
        <v>10.426</v>
      </c>
      <c r="BB83" s="314">
        <v>1.994</v>
      </c>
      <c r="BC83" s="314">
        <v>77.093000000000004</v>
      </c>
      <c r="BD83" s="314">
        <v>2.5369999999999999</v>
      </c>
      <c r="BE83" s="314">
        <v>15.428000000000001</v>
      </c>
      <c r="BF83" s="314">
        <v>22.248000000000001</v>
      </c>
      <c r="BG83" s="314">
        <v>6.8090000000000002</v>
      </c>
      <c r="BH83" s="314">
        <v>0</v>
      </c>
      <c r="BI83" s="314">
        <v>12.414999999999999</v>
      </c>
      <c r="BJ83" s="314">
        <v>0</v>
      </c>
      <c r="BK83" s="314">
        <v>0</v>
      </c>
      <c r="BL83" s="342">
        <v>0</v>
      </c>
      <c r="BM83" s="343">
        <f t="shared" si="5"/>
        <v>1615.0889999999997</v>
      </c>
      <c r="BN83" s="316"/>
      <c r="BO83" s="313">
        <v>201.54499999999999</v>
      </c>
      <c r="BP83" s="344">
        <f t="shared" si="6"/>
        <v>0</v>
      </c>
      <c r="BQ83" s="315">
        <f t="shared" si="7"/>
        <v>0</v>
      </c>
      <c r="BR83" s="345">
        <v>0</v>
      </c>
      <c r="BS83" s="313">
        <v>0</v>
      </c>
      <c r="BT83" s="346">
        <v>0</v>
      </c>
      <c r="BU83" s="346">
        <v>0</v>
      </c>
      <c r="BV83" s="313">
        <v>0</v>
      </c>
      <c r="BW83" s="347">
        <v>5.1639999999999997</v>
      </c>
      <c r="BX83" s="316">
        <v>0</v>
      </c>
      <c r="BZ83" s="191"/>
    </row>
    <row r="84" spans="1:78" ht="15.75" customHeight="1">
      <c r="A84" s="244" t="s">
        <v>28</v>
      </c>
      <c r="B84" s="316" t="s">
        <v>167</v>
      </c>
      <c r="C84" s="314">
        <f t="shared" si="4"/>
        <v>10027.087</v>
      </c>
      <c r="D84" s="313"/>
      <c r="E84" s="313"/>
      <c r="F84" s="313"/>
      <c r="G84" s="313"/>
      <c r="H84" s="313"/>
      <c r="I84" s="313"/>
      <c r="J84" s="313"/>
      <c r="K84" s="313"/>
      <c r="L84" s="315">
        <v>4.91</v>
      </c>
      <c r="M84" s="314">
        <v>241.94399999999999</v>
      </c>
      <c r="N84" s="314">
        <v>63.44</v>
      </c>
      <c r="O84" s="314">
        <v>177.30199999999999</v>
      </c>
      <c r="P84" s="314">
        <v>39.148000000000003</v>
      </c>
      <c r="Q84" s="314">
        <v>3.5000000000000003E-2</v>
      </c>
      <c r="R84" s="314">
        <v>11.412000000000001</v>
      </c>
      <c r="S84" s="314">
        <v>6.1870000000000003</v>
      </c>
      <c r="T84" s="314">
        <v>0</v>
      </c>
      <c r="U84" s="314">
        <v>14.56</v>
      </c>
      <c r="V84" s="314">
        <v>22.6</v>
      </c>
      <c r="W84" s="314">
        <v>8.8629999999999995</v>
      </c>
      <c r="X84" s="314">
        <v>2.7650000000000001</v>
      </c>
      <c r="Y84" s="314">
        <v>2.4510000000000001</v>
      </c>
      <c r="Z84" s="314">
        <v>0.89300000000000002</v>
      </c>
      <c r="AA84" s="314">
        <v>3.5649999999999999</v>
      </c>
      <c r="AB84" s="314">
        <v>19.298999999999999</v>
      </c>
      <c r="AC84" s="314">
        <v>642.83100000000002</v>
      </c>
      <c r="AD84" s="314">
        <v>47.365000000000002</v>
      </c>
      <c r="AE84" s="314">
        <v>141.79599999999999</v>
      </c>
      <c r="AF84" s="314">
        <v>34.270000000000003</v>
      </c>
      <c r="AG84" s="314">
        <v>46.927999999999997</v>
      </c>
      <c r="AH84" s="314">
        <v>91.036000000000001</v>
      </c>
      <c r="AI84" s="314">
        <v>234.465</v>
      </c>
      <c r="AJ84" s="314">
        <v>58.863999999999997</v>
      </c>
      <c r="AK84" s="314">
        <v>4.8639999999999999</v>
      </c>
      <c r="AL84" s="314">
        <v>18.25</v>
      </c>
      <c r="AM84" s="314">
        <v>257.74900000000002</v>
      </c>
      <c r="AN84" s="314">
        <v>5.1379999999999999</v>
      </c>
      <c r="AO84" s="314">
        <v>870.327</v>
      </c>
      <c r="AP84" s="314">
        <v>131.423</v>
      </c>
      <c r="AQ84" s="314">
        <v>27.885000000000002</v>
      </c>
      <c r="AR84" s="314">
        <v>217.77</v>
      </c>
      <c r="AS84" s="314">
        <v>2.4060000000000001</v>
      </c>
      <c r="AT84" s="314">
        <v>218.16800000000001</v>
      </c>
      <c r="AU84" s="314">
        <v>16.783999999999999</v>
      </c>
      <c r="AV84" s="314">
        <v>10.519</v>
      </c>
      <c r="AW84" s="314">
        <v>51.216000000000001</v>
      </c>
      <c r="AX84" s="314">
        <v>7.899</v>
      </c>
      <c r="AY84" s="314">
        <v>0.254</v>
      </c>
      <c r="AZ84" s="314">
        <v>2.8159999999999998</v>
      </c>
      <c r="BA84" s="314">
        <v>7.9080000000000004</v>
      </c>
      <c r="BB84" s="314">
        <v>4.2089999999999996</v>
      </c>
      <c r="BC84" s="314">
        <v>403.71600000000001</v>
      </c>
      <c r="BD84" s="314">
        <v>21.08</v>
      </c>
      <c r="BE84" s="314">
        <v>61.680999999999997</v>
      </c>
      <c r="BF84" s="314">
        <v>62.805</v>
      </c>
      <c r="BG84" s="314">
        <v>5.36</v>
      </c>
      <c r="BH84" s="314">
        <v>11.304</v>
      </c>
      <c r="BI84" s="314">
        <v>78.921000000000006</v>
      </c>
      <c r="BJ84" s="314">
        <v>0</v>
      </c>
      <c r="BK84" s="314">
        <v>0</v>
      </c>
      <c r="BL84" s="342">
        <v>0</v>
      </c>
      <c r="BM84" s="343">
        <f t="shared" si="5"/>
        <v>4417.3809999999994</v>
      </c>
      <c r="BN84" s="316"/>
      <c r="BO84" s="313">
        <v>0</v>
      </c>
      <c r="BP84" s="344">
        <f t="shared" si="6"/>
        <v>5609.7060000000001</v>
      </c>
      <c r="BQ84" s="315">
        <f t="shared" si="7"/>
        <v>5609.7060000000001</v>
      </c>
      <c r="BR84" s="345">
        <v>0</v>
      </c>
      <c r="BS84" s="313">
        <v>5609.7060000000001</v>
      </c>
      <c r="BT84" s="346">
        <v>0</v>
      </c>
      <c r="BU84" s="346">
        <v>0</v>
      </c>
      <c r="BV84" s="313">
        <v>0</v>
      </c>
      <c r="BW84" s="347">
        <v>0</v>
      </c>
      <c r="BX84" s="316">
        <v>0</v>
      </c>
      <c r="BZ84" s="191"/>
    </row>
    <row r="85" spans="1:78" ht="15.75" customHeight="1">
      <c r="A85" s="244" t="s">
        <v>29</v>
      </c>
      <c r="B85" s="316" t="s">
        <v>125</v>
      </c>
      <c r="C85" s="314">
        <f t="shared" si="4"/>
        <v>4212.6039999999994</v>
      </c>
      <c r="D85" s="313"/>
      <c r="E85" s="313"/>
      <c r="F85" s="313"/>
      <c r="G85" s="313"/>
      <c r="H85" s="313"/>
      <c r="I85" s="313"/>
      <c r="J85" s="313"/>
      <c r="K85" s="313"/>
      <c r="L85" s="315">
        <v>305.23599999999999</v>
      </c>
      <c r="M85" s="314">
        <v>22.03</v>
      </c>
      <c r="N85" s="314">
        <v>0.374</v>
      </c>
      <c r="O85" s="314">
        <v>79.319000000000003</v>
      </c>
      <c r="P85" s="314">
        <v>2.8170000000000002</v>
      </c>
      <c r="Q85" s="314">
        <v>3.0000000000000001E-3</v>
      </c>
      <c r="R85" s="314">
        <v>0.93700000000000006</v>
      </c>
      <c r="S85" s="314">
        <v>1.923</v>
      </c>
      <c r="T85" s="314">
        <v>0</v>
      </c>
      <c r="U85" s="314">
        <v>3.4</v>
      </c>
      <c r="V85" s="314">
        <v>0.97799999999999998</v>
      </c>
      <c r="W85" s="314">
        <v>0.44900000000000001</v>
      </c>
      <c r="X85" s="314">
        <v>9.1170000000000009</v>
      </c>
      <c r="Y85" s="314">
        <v>1.0069999999999999</v>
      </c>
      <c r="Z85" s="314">
        <v>6.0999999999999999E-2</v>
      </c>
      <c r="AA85" s="314">
        <v>1.637</v>
      </c>
      <c r="AB85" s="314">
        <v>4.6280000000000001</v>
      </c>
      <c r="AC85" s="314">
        <v>19.117000000000001</v>
      </c>
      <c r="AD85" s="314">
        <v>0</v>
      </c>
      <c r="AE85" s="314">
        <v>80.28</v>
      </c>
      <c r="AF85" s="314">
        <v>36.841999999999999</v>
      </c>
      <c r="AG85" s="314">
        <v>21.327000000000002</v>
      </c>
      <c r="AH85" s="314">
        <v>46.372</v>
      </c>
      <c r="AI85" s="314">
        <v>151.41999999999999</v>
      </c>
      <c r="AJ85" s="314">
        <v>15.173</v>
      </c>
      <c r="AK85" s="314">
        <v>8.0779999999999994</v>
      </c>
      <c r="AL85" s="314">
        <v>4.0599999999999996</v>
      </c>
      <c r="AM85" s="314">
        <v>124.84699999999999</v>
      </c>
      <c r="AN85" s="314">
        <v>2.2850000000000001</v>
      </c>
      <c r="AO85" s="314">
        <v>693.42</v>
      </c>
      <c r="AP85" s="314">
        <v>62.686</v>
      </c>
      <c r="AQ85" s="314">
        <v>4.6550000000000002</v>
      </c>
      <c r="AR85" s="314">
        <v>7.6239999999999997</v>
      </c>
      <c r="AS85" s="314">
        <v>0.84499999999999997</v>
      </c>
      <c r="AT85" s="314">
        <v>29.683</v>
      </c>
      <c r="AU85" s="314">
        <v>2.2050000000000001</v>
      </c>
      <c r="AV85" s="314">
        <v>0.69399999999999995</v>
      </c>
      <c r="AW85" s="314">
        <v>19.704000000000001</v>
      </c>
      <c r="AX85" s="314">
        <v>3.8069999999999999</v>
      </c>
      <c r="AY85" s="314">
        <v>7.1999999999999995E-2</v>
      </c>
      <c r="AZ85" s="314">
        <v>2.0350000000000001</v>
      </c>
      <c r="BA85" s="314">
        <v>5.9809999999999999</v>
      </c>
      <c r="BB85" s="314">
        <v>1.94</v>
      </c>
      <c r="BC85" s="314">
        <v>181.012</v>
      </c>
      <c r="BD85" s="314">
        <v>5.8860000000000001</v>
      </c>
      <c r="BE85" s="314">
        <v>43.320999999999998</v>
      </c>
      <c r="BF85" s="314">
        <v>38.036999999999999</v>
      </c>
      <c r="BG85" s="314">
        <v>3.786</v>
      </c>
      <c r="BH85" s="314">
        <v>11.904</v>
      </c>
      <c r="BI85" s="314">
        <v>80.028999999999996</v>
      </c>
      <c r="BJ85" s="314">
        <v>0</v>
      </c>
      <c r="BK85" s="314">
        <v>0</v>
      </c>
      <c r="BL85" s="342">
        <v>0</v>
      </c>
      <c r="BM85" s="343">
        <f t="shared" si="5"/>
        <v>2143.0429999999992</v>
      </c>
      <c r="BN85" s="316"/>
      <c r="BO85" s="313">
        <v>0</v>
      </c>
      <c r="BP85" s="344">
        <f t="shared" si="6"/>
        <v>2069.5610000000001</v>
      </c>
      <c r="BQ85" s="315">
        <f t="shared" si="7"/>
        <v>2069.5610000000001</v>
      </c>
      <c r="BR85" s="345">
        <v>0</v>
      </c>
      <c r="BS85" s="313">
        <v>2069.5610000000001</v>
      </c>
      <c r="BT85" s="346">
        <v>0</v>
      </c>
      <c r="BU85" s="346">
        <v>0</v>
      </c>
      <c r="BV85" s="313">
        <v>0</v>
      </c>
      <c r="BW85" s="347">
        <v>0</v>
      </c>
      <c r="BX85" s="316">
        <v>0</v>
      </c>
      <c r="BZ85" s="191"/>
    </row>
    <row r="86" spans="1:78" ht="15.75" customHeight="1">
      <c r="A86" s="244" t="s">
        <v>30</v>
      </c>
      <c r="B86" s="316" t="s">
        <v>163</v>
      </c>
      <c r="C86" s="314">
        <f t="shared" si="4"/>
        <v>33079.934000000001</v>
      </c>
      <c r="D86" s="313"/>
      <c r="E86" s="313"/>
      <c r="F86" s="313"/>
      <c r="G86" s="313"/>
      <c r="H86" s="313"/>
      <c r="I86" s="313"/>
      <c r="J86" s="313"/>
      <c r="K86" s="313"/>
      <c r="L86" s="315">
        <v>0.33100000000000002</v>
      </c>
      <c r="M86" s="314">
        <v>0</v>
      </c>
      <c r="N86" s="314">
        <v>0</v>
      </c>
      <c r="O86" s="314">
        <v>88.418999999999997</v>
      </c>
      <c r="P86" s="314">
        <v>61.615000000000002</v>
      </c>
      <c r="Q86" s="314">
        <v>1.4999999999999999E-2</v>
      </c>
      <c r="R86" s="314">
        <v>2.4279999999999999</v>
      </c>
      <c r="S86" s="314">
        <v>4.0019999999999998</v>
      </c>
      <c r="T86" s="314">
        <v>0</v>
      </c>
      <c r="U86" s="314">
        <v>9.6890000000000001</v>
      </c>
      <c r="V86" s="314">
        <v>9.6010000000000009</v>
      </c>
      <c r="W86" s="314">
        <v>1.492</v>
      </c>
      <c r="X86" s="314">
        <v>0.80800000000000005</v>
      </c>
      <c r="Y86" s="314">
        <v>9.6280000000000001</v>
      </c>
      <c r="Z86" s="314">
        <v>0.95499999999999996</v>
      </c>
      <c r="AA86" s="314">
        <v>10.585000000000001</v>
      </c>
      <c r="AB86" s="314">
        <v>30.952999999999999</v>
      </c>
      <c r="AC86" s="314">
        <v>0</v>
      </c>
      <c r="AD86" s="314">
        <v>14.439</v>
      </c>
      <c r="AE86" s="314">
        <v>6196.0709999999999</v>
      </c>
      <c r="AF86" s="314">
        <v>16.134</v>
      </c>
      <c r="AG86" s="314">
        <v>41.435000000000002</v>
      </c>
      <c r="AH86" s="314">
        <v>157.00299999999999</v>
      </c>
      <c r="AI86" s="314">
        <v>122.95699999999999</v>
      </c>
      <c r="AJ86" s="314">
        <v>1.829</v>
      </c>
      <c r="AK86" s="314">
        <v>0</v>
      </c>
      <c r="AL86" s="314">
        <v>9.5120000000000005</v>
      </c>
      <c r="AM86" s="314">
        <v>2.5999999999999999E-2</v>
      </c>
      <c r="AN86" s="314">
        <v>5.9770000000000003</v>
      </c>
      <c r="AO86" s="314">
        <v>1703.0039999999999</v>
      </c>
      <c r="AP86" s="314">
        <v>68.903999999999996</v>
      </c>
      <c r="AQ86" s="314">
        <v>24.12</v>
      </c>
      <c r="AR86" s="314">
        <v>124.89400000000001</v>
      </c>
      <c r="AS86" s="314">
        <v>2.34</v>
      </c>
      <c r="AT86" s="314">
        <v>0</v>
      </c>
      <c r="AU86" s="314">
        <v>13.194000000000001</v>
      </c>
      <c r="AV86" s="314">
        <v>6.7309999999999999</v>
      </c>
      <c r="AW86" s="314">
        <v>911.077</v>
      </c>
      <c r="AX86" s="314">
        <v>922.452</v>
      </c>
      <c r="AY86" s="314">
        <v>1.798</v>
      </c>
      <c r="AZ86" s="314">
        <v>41.246000000000002</v>
      </c>
      <c r="BA86" s="314">
        <v>121.977</v>
      </c>
      <c r="BB86" s="314">
        <v>16.890999999999998</v>
      </c>
      <c r="BC86" s="314">
        <v>115.84099999999999</v>
      </c>
      <c r="BD86" s="314">
        <v>7.8289999999999997</v>
      </c>
      <c r="BE86" s="314">
        <v>47.024000000000001</v>
      </c>
      <c r="BF86" s="314">
        <v>54.51</v>
      </c>
      <c r="BG86" s="314">
        <v>29.042999999999999</v>
      </c>
      <c r="BH86" s="314">
        <v>109.139</v>
      </c>
      <c r="BI86" s="314">
        <v>5.9569999999999999</v>
      </c>
      <c r="BJ86" s="314">
        <v>0</v>
      </c>
      <c r="BK86" s="314">
        <v>0</v>
      </c>
      <c r="BL86" s="342">
        <v>0</v>
      </c>
      <c r="BM86" s="343">
        <f t="shared" si="5"/>
        <v>11123.874999999998</v>
      </c>
      <c r="BN86" s="316"/>
      <c r="BO86" s="313">
        <v>272.83199999999999</v>
      </c>
      <c r="BP86" s="344">
        <f t="shared" si="6"/>
        <v>178.46899999999999</v>
      </c>
      <c r="BQ86" s="315">
        <f t="shared" si="7"/>
        <v>178.46899999999999</v>
      </c>
      <c r="BR86" s="345">
        <v>0</v>
      </c>
      <c r="BS86" s="313">
        <v>178.46899999999999</v>
      </c>
      <c r="BT86" s="346">
        <v>0</v>
      </c>
      <c r="BU86" s="346">
        <v>0</v>
      </c>
      <c r="BV86" s="313">
        <v>26319.826000000001</v>
      </c>
      <c r="BW86" s="347">
        <v>-4815.0680000000002</v>
      </c>
      <c r="BX86" s="316">
        <v>0</v>
      </c>
      <c r="BZ86" s="191"/>
    </row>
    <row r="87" spans="1:78" ht="15.75" customHeight="1">
      <c r="A87" s="244" t="s">
        <v>31</v>
      </c>
      <c r="B87" s="316" t="s">
        <v>216</v>
      </c>
      <c r="C87" s="314">
        <f t="shared" si="4"/>
        <v>1684.6359999999995</v>
      </c>
      <c r="D87" s="313"/>
      <c r="E87" s="313"/>
      <c r="F87" s="313"/>
      <c r="G87" s="313"/>
      <c r="H87" s="313"/>
      <c r="I87" s="313"/>
      <c r="J87" s="313"/>
      <c r="K87" s="313"/>
      <c r="L87" s="315">
        <v>0.13200000000000001</v>
      </c>
      <c r="M87" s="314">
        <v>0</v>
      </c>
      <c r="N87" s="314">
        <v>6.944</v>
      </c>
      <c r="O87" s="314">
        <v>7.532</v>
      </c>
      <c r="P87" s="314">
        <v>38.756999999999998</v>
      </c>
      <c r="Q87" s="314">
        <v>1.2E-2</v>
      </c>
      <c r="R87" s="314">
        <v>2.9620000000000002</v>
      </c>
      <c r="S87" s="314">
        <v>0.156</v>
      </c>
      <c r="T87" s="314">
        <v>0</v>
      </c>
      <c r="U87" s="314">
        <v>6.2190000000000003</v>
      </c>
      <c r="V87" s="314">
        <v>2.5150000000000001</v>
      </c>
      <c r="W87" s="314">
        <v>0.49399999999999999</v>
      </c>
      <c r="X87" s="314">
        <v>6.8879999999999999</v>
      </c>
      <c r="Y87" s="314">
        <v>5.05</v>
      </c>
      <c r="Z87" s="314">
        <v>5.7000000000000002E-2</v>
      </c>
      <c r="AA87" s="314">
        <v>0.86199999999999999</v>
      </c>
      <c r="AB87" s="314">
        <v>3.262</v>
      </c>
      <c r="AC87" s="314">
        <v>12.914</v>
      </c>
      <c r="AD87" s="314">
        <v>4.5869999999999997</v>
      </c>
      <c r="AE87" s="314">
        <v>11.696</v>
      </c>
      <c r="AF87" s="314">
        <v>78.134</v>
      </c>
      <c r="AG87" s="314">
        <v>31.25</v>
      </c>
      <c r="AH87" s="314">
        <v>51</v>
      </c>
      <c r="AI87" s="314">
        <v>53.838000000000001</v>
      </c>
      <c r="AJ87" s="314">
        <v>523.89700000000005</v>
      </c>
      <c r="AK87" s="314">
        <v>0.47299999999999998</v>
      </c>
      <c r="AL87" s="314">
        <v>0</v>
      </c>
      <c r="AM87" s="314">
        <v>21.504999999999999</v>
      </c>
      <c r="AN87" s="314">
        <v>0.52400000000000002</v>
      </c>
      <c r="AO87" s="314">
        <v>29.594999999999999</v>
      </c>
      <c r="AP87" s="314">
        <v>0.14399999999999999</v>
      </c>
      <c r="AQ87" s="314">
        <v>3.68</v>
      </c>
      <c r="AR87" s="314">
        <v>38.798000000000002</v>
      </c>
      <c r="AS87" s="314">
        <v>2.6949999999999998</v>
      </c>
      <c r="AT87" s="314">
        <v>15.91</v>
      </c>
      <c r="AU87" s="314">
        <v>7.3440000000000003</v>
      </c>
      <c r="AV87" s="314">
        <v>4.8579999999999997</v>
      </c>
      <c r="AW87" s="314">
        <v>11.837999999999999</v>
      </c>
      <c r="AX87" s="314">
        <v>2.89</v>
      </c>
      <c r="AY87" s="314">
        <v>0</v>
      </c>
      <c r="AZ87" s="314">
        <v>21.713999999999999</v>
      </c>
      <c r="BA87" s="314">
        <v>23.61</v>
      </c>
      <c r="BB87" s="314">
        <v>25.486999999999998</v>
      </c>
      <c r="BC87" s="314">
        <v>53.906999999999996</v>
      </c>
      <c r="BD87" s="314">
        <v>5.3390000000000004</v>
      </c>
      <c r="BE87" s="314">
        <v>10.906000000000001</v>
      </c>
      <c r="BF87" s="314">
        <v>10.314</v>
      </c>
      <c r="BG87" s="314">
        <v>2.274</v>
      </c>
      <c r="BH87" s="314">
        <v>0</v>
      </c>
      <c r="BI87" s="314">
        <v>0.35</v>
      </c>
      <c r="BJ87" s="314">
        <v>0</v>
      </c>
      <c r="BK87" s="314">
        <v>0</v>
      </c>
      <c r="BL87" s="342">
        <v>0</v>
      </c>
      <c r="BM87" s="343">
        <f t="shared" si="5"/>
        <v>1143.3129999999996</v>
      </c>
      <c r="BN87" s="316"/>
      <c r="BO87" s="313">
        <v>0</v>
      </c>
      <c r="BP87" s="344">
        <f t="shared" si="6"/>
        <v>541.32299999999998</v>
      </c>
      <c r="BQ87" s="315">
        <f t="shared" si="7"/>
        <v>541.32299999999998</v>
      </c>
      <c r="BR87" s="345">
        <v>0</v>
      </c>
      <c r="BS87" s="313">
        <v>541.32299999999998</v>
      </c>
      <c r="BT87" s="346">
        <v>0</v>
      </c>
      <c r="BU87" s="346">
        <v>0</v>
      </c>
      <c r="BV87" s="313">
        <v>0</v>
      </c>
      <c r="BW87" s="347">
        <v>0</v>
      </c>
      <c r="BX87" s="316">
        <v>0</v>
      </c>
      <c r="BZ87" s="191"/>
    </row>
    <row r="88" spans="1:78" ht="15.75" customHeight="1">
      <c r="A88" s="244" t="s">
        <v>32</v>
      </c>
      <c r="B88" s="316" t="s">
        <v>232</v>
      </c>
      <c r="C88" s="314">
        <f t="shared" si="4"/>
        <v>0</v>
      </c>
      <c r="D88" s="313"/>
      <c r="E88" s="313"/>
      <c r="F88" s="313"/>
      <c r="G88" s="313"/>
      <c r="H88" s="313"/>
      <c r="I88" s="313"/>
      <c r="J88" s="313"/>
      <c r="K88" s="313"/>
      <c r="L88" s="315">
        <v>0</v>
      </c>
      <c r="M88" s="314">
        <v>0</v>
      </c>
      <c r="N88" s="314">
        <v>0</v>
      </c>
      <c r="O88" s="314">
        <v>0</v>
      </c>
      <c r="P88" s="314">
        <v>0</v>
      </c>
      <c r="Q88" s="314">
        <v>0</v>
      </c>
      <c r="R88" s="314">
        <v>0</v>
      </c>
      <c r="S88" s="314">
        <v>0</v>
      </c>
      <c r="T88" s="314">
        <v>0</v>
      </c>
      <c r="U88" s="314">
        <v>0</v>
      </c>
      <c r="V88" s="314">
        <v>0</v>
      </c>
      <c r="W88" s="314">
        <v>0</v>
      </c>
      <c r="X88" s="314">
        <v>0</v>
      </c>
      <c r="Y88" s="314">
        <v>0</v>
      </c>
      <c r="Z88" s="314">
        <v>0</v>
      </c>
      <c r="AA88" s="314">
        <v>0</v>
      </c>
      <c r="AB88" s="314">
        <v>0</v>
      </c>
      <c r="AC88" s="314">
        <v>0</v>
      </c>
      <c r="AD88" s="314">
        <v>0</v>
      </c>
      <c r="AE88" s="314">
        <v>0</v>
      </c>
      <c r="AF88" s="314">
        <v>0</v>
      </c>
      <c r="AG88" s="314">
        <v>0</v>
      </c>
      <c r="AH88" s="314">
        <v>0</v>
      </c>
      <c r="AI88" s="314">
        <v>0</v>
      </c>
      <c r="AJ88" s="314">
        <v>0</v>
      </c>
      <c r="AK88" s="314">
        <v>0</v>
      </c>
      <c r="AL88" s="314">
        <v>0</v>
      </c>
      <c r="AM88" s="314">
        <v>0</v>
      </c>
      <c r="AN88" s="314">
        <v>0</v>
      </c>
      <c r="AO88" s="314">
        <v>0</v>
      </c>
      <c r="AP88" s="314">
        <v>0</v>
      </c>
      <c r="AQ88" s="314">
        <v>0</v>
      </c>
      <c r="AR88" s="314">
        <v>0</v>
      </c>
      <c r="AS88" s="314">
        <v>0</v>
      </c>
      <c r="AT88" s="314">
        <v>0</v>
      </c>
      <c r="AU88" s="314">
        <v>0</v>
      </c>
      <c r="AV88" s="314">
        <v>0</v>
      </c>
      <c r="AW88" s="314">
        <v>0</v>
      </c>
      <c r="AX88" s="314">
        <v>0</v>
      </c>
      <c r="AY88" s="314">
        <v>0</v>
      </c>
      <c r="AZ88" s="314">
        <v>0</v>
      </c>
      <c r="BA88" s="314">
        <v>0</v>
      </c>
      <c r="BB88" s="314">
        <v>0</v>
      </c>
      <c r="BC88" s="314">
        <v>0</v>
      </c>
      <c r="BD88" s="314">
        <v>0</v>
      </c>
      <c r="BE88" s="314">
        <v>0</v>
      </c>
      <c r="BF88" s="314">
        <v>0</v>
      </c>
      <c r="BG88" s="314">
        <v>0</v>
      </c>
      <c r="BH88" s="314">
        <v>0</v>
      </c>
      <c r="BI88" s="314">
        <v>0</v>
      </c>
      <c r="BJ88" s="314">
        <v>0</v>
      </c>
      <c r="BK88" s="314">
        <v>0</v>
      </c>
      <c r="BL88" s="342">
        <v>0</v>
      </c>
      <c r="BM88" s="343">
        <f t="shared" si="5"/>
        <v>0</v>
      </c>
      <c r="BN88" s="316"/>
      <c r="BO88" s="313">
        <v>0</v>
      </c>
      <c r="BP88" s="344">
        <f t="shared" si="6"/>
        <v>0</v>
      </c>
      <c r="BQ88" s="315">
        <f t="shared" si="7"/>
        <v>0</v>
      </c>
      <c r="BR88" s="345">
        <v>0</v>
      </c>
      <c r="BS88" s="313">
        <v>0</v>
      </c>
      <c r="BT88" s="346">
        <v>0</v>
      </c>
      <c r="BU88" s="346">
        <v>0</v>
      </c>
      <c r="BV88" s="313">
        <v>0</v>
      </c>
      <c r="BW88" s="347">
        <v>0</v>
      </c>
      <c r="BX88" s="316">
        <v>0</v>
      </c>
      <c r="BZ88" s="191"/>
    </row>
    <row r="89" spans="1:78" ht="15.75" customHeight="1">
      <c r="A89" s="244" t="s">
        <v>33</v>
      </c>
      <c r="B89" s="316" t="s">
        <v>217</v>
      </c>
      <c r="C89" s="314">
        <f t="shared" si="4"/>
        <v>0</v>
      </c>
      <c r="D89" s="313"/>
      <c r="E89" s="313"/>
      <c r="F89" s="313"/>
      <c r="G89" s="313"/>
      <c r="H89" s="313"/>
      <c r="I89" s="313"/>
      <c r="J89" s="313"/>
      <c r="K89" s="313"/>
      <c r="L89" s="315">
        <v>0</v>
      </c>
      <c r="M89" s="314">
        <v>0</v>
      </c>
      <c r="N89" s="314">
        <v>0</v>
      </c>
      <c r="O89" s="314">
        <v>0</v>
      </c>
      <c r="P89" s="314">
        <v>0</v>
      </c>
      <c r="Q89" s="314">
        <v>0</v>
      </c>
      <c r="R89" s="314">
        <v>0</v>
      </c>
      <c r="S89" s="314">
        <v>0</v>
      </c>
      <c r="T89" s="314">
        <v>0</v>
      </c>
      <c r="U89" s="314">
        <v>0</v>
      </c>
      <c r="V89" s="314">
        <v>0</v>
      </c>
      <c r="W89" s="314">
        <v>0</v>
      </c>
      <c r="X89" s="314">
        <v>0</v>
      </c>
      <c r="Y89" s="314">
        <v>0</v>
      </c>
      <c r="Z89" s="314">
        <v>0</v>
      </c>
      <c r="AA89" s="314">
        <v>0</v>
      </c>
      <c r="AB89" s="314">
        <v>0</v>
      </c>
      <c r="AC89" s="314">
        <v>0</v>
      </c>
      <c r="AD89" s="314">
        <v>0</v>
      </c>
      <c r="AE89" s="314">
        <v>0</v>
      </c>
      <c r="AF89" s="314">
        <v>0</v>
      </c>
      <c r="AG89" s="314">
        <v>0</v>
      </c>
      <c r="AH89" s="314">
        <v>0</v>
      </c>
      <c r="AI89" s="314">
        <v>0</v>
      </c>
      <c r="AJ89" s="314">
        <v>0</v>
      </c>
      <c r="AK89" s="314">
        <v>0</v>
      </c>
      <c r="AL89" s="314">
        <v>0</v>
      </c>
      <c r="AM89" s="314">
        <v>0</v>
      </c>
      <c r="AN89" s="314">
        <v>0</v>
      </c>
      <c r="AO89" s="314">
        <v>0</v>
      </c>
      <c r="AP89" s="314">
        <v>0</v>
      </c>
      <c r="AQ89" s="314">
        <v>0</v>
      </c>
      <c r="AR89" s="314">
        <v>0</v>
      </c>
      <c r="AS89" s="314">
        <v>0</v>
      </c>
      <c r="AT89" s="314">
        <v>0</v>
      </c>
      <c r="AU89" s="314">
        <v>0</v>
      </c>
      <c r="AV89" s="314">
        <v>0</v>
      </c>
      <c r="AW89" s="314">
        <v>0</v>
      </c>
      <c r="AX89" s="314">
        <v>0</v>
      </c>
      <c r="AY89" s="314">
        <v>0</v>
      </c>
      <c r="AZ89" s="314">
        <v>0</v>
      </c>
      <c r="BA89" s="314">
        <v>0</v>
      </c>
      <c r="BB89" s="314">
        <v>0</v>
      </c>
      <c r="BC89" s="314">
        <v>0</v>
      </c>
      <c r="BD89" s="314">
        <v>0</v>
      </c>
      <c r="BE89" s="314">
        <v>0</v>
      </c>
      <c r="BF89" s="314">
        <v>0</v>
      </c>
      <c r="BG89" s="314">
        <v>0</v>
      </c>
      <c r="BH89" s="314">
        <v>0</v>
      </c>
      <c r="BI89" s="314">
        <v>0</v>
      </c>
      <c r="BJ89" s="314">
        <v>0</v>
      </c>
      <c r="BK89" s="314">
        <v>0</v>
      </c>
      <c r="BL89" s="342">
        <v>0</v>
      </c>
      <c r="BM89" s="343">
        <f t="shared" si="5"/>
        <v>0</v>
      </c>
      <c r="BN89" s="316"/>
      <c r="BO89" s="313">
        <v>0</v>
      </c>
      <c r="BP89" s="344">
        <f t="shared" si="6"/>
        <v>0</v>
      </c>
      <c r="BQ89" s="315">
        <f t="shared" si="7"/>
        <v>0</v>
      </c>
      <c r="BR89" s="345">
        <v>0</v>
      </c>
      <c r="BS89" s="313">
        <v>0</v>
      </c>
      <c r="BT89" s="346">
        <v>0</v>
      </c>
      <c r="BU89" s="346">
        <v>0</v>
      </c>
      <c r="BV89" s="313">
        <v>0</v>
      </c>
      <c r="BW89" s="347">
        <v>0</v>
      </c>
      <c r="BX89" s="316">
        <v>0</v>
      </c>
      <c r="BZ89" s="191"/>
    </row>
    <row r="90" spans="1:78" ht="15.75" customHeight="1">
      <c r="A90" s="244" t="s">
        <v>34</v>
      </c>
      <c r="B90" s="316" t="s">
        <v>134</v>
      </c>
      <c r="C90" s="314">
        <f t="shared" si="4"/>
        <v>0</v>
      </c>
      <c r="D90" s="313"/>
      <c r="E90" s="313"/>
      <c r="F90" s="313"/>
      <c r="G90" s="313"/>
      <c r="H90" s="313"/>
      <c r="I90" s="313"/>
      <c r="J90" s="313"/>
      <c r="K90" s="313"/>
      <c r="L90" s="315">
        <v>0</v>
      </c>
      <c r="M90" s="314">
        <v>0</v>
      </c>
      <c r="N90" s="314">
        <v>0</v>
      </c>
      <c r="O90" s="314">
        <v>0</v>
      </c>
      <c r="P90" s="314">
        <v>0</v>
      </c>
      <c r="Q90" s="314">
        <v>0</v>
      </c>
      <c r="R90" s="314">
        <v>0</v>
      </c>
      <c r="S90" s="314">
        <v>0</v>
      </c>
      <c r="T90" s="314">
        <v>0</v>
      </c>
      <c r="U90" s="314">
        <v>0</v>
      </c>
      <c r="V90" s="314">
        <v>0</v>
      </c>
      <c r="W90" s="314">
        <v>0</v>
      </c>
      <c r="X90" s="314">
        <v>0</v>
      </c>
      <c r="Y90" s="314">
        <v>0</v>
      </c>
      <c r="Z90" s="314">
        <v>0</v>
      </c>
      <c r="AA90" s="314">
        <v>0</v>
      </c>
      <c r="AB90" s="314">
        <v>0</v>
      </c>
      <c r="AC90" s="314">
        <v>0</v>
      </c>
      <c r="AD90" s="314">
        <v>0</v>
      </c>
      <c r="AE90" s="314">
        <v>0</v>
      </c>
      <c r="AF90" s="314">
        <v>0</v>
      </c>
      <c r="AG90" s="314">
        <v>0</v>
      </c>
      <c r="AH90" s="314">
        <v>0</v>
      </c>
      <c r="AI90" s="314">
        <v>0</v>
      </c>
      <c r="AJ90" s="314">
        <v>0</v>
      </c>
      <c r="AK90" s="314">
        <v>0</v>
      </c>
      <c r="AL90" s="314">
        <v>0</v>
      </c>
      <c r="AM90" s="314">
        <v>0</v>
      </c>
      <c r="AN90" s="314">
        <v>0</v>
      </c>
      <c r="AO90" s="314">
        <v>0</v>
      </c>
      <c r="AP90" s="314">
        <v>0</v>
      </c>
      <c r="AQ90" s="314">
        <v>0</v>
      </c>
      <c r="AR90" s="314">
        <v>0</v>
      </c>
      <c r="AS90" s="314">
        <v>0</v>
      </c>
      <c r="AT90" s="314">
        <v>0</v>
      </c>
      <c r="AU90" s="314">
        <v>0</v>
      </c>
      <c r="AV90" s="314">
        <v>0</v>
      </c>
      <c r="AW90" s="314">
        <v>0</v>
      </c>
      <c r="AX90" s="314">
        <v>0</v>
      </c>
      <c r="AY90" s="314">
        <v>0</v>
      </c>
      <c r="AZ90" s="314">
        <v>0</v>
      </c>
      <c r="BA90" s="314">
        <v>0</v>
      </c>
      <c r="BB90" s="314">
        <v>0</v>
      </c>
      <c r="BC90" s="314">
        <v>0</v>
      </c>
      <c r="BD90" s="314">
        <v>0</v>
      </c>
      <c r="BE90" s="314">
        <v>0</v>
      </c>
      <c r="BF90" s="314">
        <v>0</v>
      </c>
      <c r="BG90" s="314">
        <v>0</v>
      </c>
      <c r="BH90" s="314">
        <v>0</v>
      </c>
      <c r="BI90" s="314">
        <v>0</v>
      </c>
      <c r="BJ90" s="314">
        <v>0</v>
      </c>
      <c r="BK90" s="314">
        <v>0</v>
      </c>
      <c r="BL90" s="342">
        <v>0</v>
      </c>
      <c r="BM90" s="343">
        <f t="shared" si="5"/>
        <v>0</v>
      </c>
      <c r="BN90" s="316"/>
      <c r="BO90" s="313">
        <v>0</v>
      </c>
      <c r="BP90" s="344">
        <f t="shared" si="6"/>
        <v>0</v>
      </c>
      <c r="BQ90" s="315">
        <f t="shared" si="7"/>
        <v>0</v>
      </c>
      <c r="BR90" s="345">
        <v>0</v>
      </c>
      <c r="BS90" s="313">
        <v>0</v>
      </c>
      <c r="BT90" s="346">
        <v>0</v>
      </c>
      <c r="BU90" s="346">
        <v>0</v>
      </c>
      <c r="BV90" s="313">
        <v>0</v>
      </c>
      <c r="BW90" s="347">
        <v>0</v>
      </c>
      <c r="BX90" s="316">
        <v>0</v>
      </c>
      <c r="BZ90" s="191"/>
    </row>
    <row r="91" spans="1:78" ht="15.75" customHeight="1">
      <c r="A91" s="244" t="s">
        <v>35</v>
      </c>
      <c r="B91" s="316" t="s">
        <v>135</v>
      </c>
      <c r="C91" s="314">
        <f t="shared" si="4"/>
        <v>18964.121999999999</v>
      </c>
      <c r="D91" s="313"/>
      <c r="E91" s="313"/>
      <c r="F91" s="313"/>
      <c r="G91" s="313"/>
      <c r="H91" s="313"/>
      <c r="I91" s="313"/>
      <c r="J91" s="313"/>
      <c r="K91" s="313"/>
      <c r="L91" s="315">
        <v>0</v>
      </c>
      <c r="M91" s="314">
        <v>127.64700000000001</v>
      </c>
      <c r="N91" s="314">
        <v>149.90899999999999</v>
      </c>
      <c r="O91" s="314">
        <v>124.539</v>
      </c>
      <c r="P91" s="314">
        <v>240.333</v>
      </c>
      <c r="Q91" s="314">
        <v>5.0999999999999997E-2</v>
      </c>
      <c r="R91" s="314">
        <v>8.4860000000000007</v>
      </c>
      <c r="S91" s="314">
        <v>3.2810000000000001</v>
      </c>
      <c r="T91" s="314">
        <v>0</v>
      </c>
      <c r="U91" s="314">
        <v>31.573</v>
      </c>
      <c r="V91" s="314">
        <v>4.6890000000000001</v>
      </c>
      <c r="W91" s="314">
        <v>2.9289999999999998</v>
      </c>
      <c r="X91" s="314">
        <v>1.7390000000000001</v>
      </c>
      <c r="Y91" s="314">
        <v>0.59499999999999997</v>
      </c>
      <c r="Z91" s="314">
        <v>1.571</v>
      </c>
      <c r="AA91" s="314">
        <v>3.4830000000000001</v>
      </c>
      <c r="AB91" s="314">
        <v>1.756</v>
      </c>
      <c r="AC91" s="314">
        <v>15.54</v>
      </c>
      <c r="AD91" s="314">
        <v>13.955</v>
      </c>
      <c r="AE91" s="314">
        <v>530.55700000000002</v>
      </c>
      <c r="AF91" s="314">
        <v>27.117999999999999</v>
      </c>
      <c r="AG91" s="314">
        <v>56.825000000000003</v>
      </c>
      <c r="AH91" s="314">
        <v>432.17700000000002</v>
      </c>
      <c r="AI91" s="314">
        <v>719.53300000000002</v>
      </c>
      <c r="AJ91" s="314">
        <v>13.590999999999999</v>
      </c>
      <c r="AK91" s="314">
        <v>3.0339999999999998</v>
      </c>
      <c r="AL91" s="314">
        <v>244.47399999999999</v>
      </c>
      <c r="AM91" s="314">
        <v>66.186999999999998</v>
      </c>
      <c r="AN91" s="314">
        <v>8.9969999999999999</v>
      </c>
      <c r="AO91" s="314">
        <v>557.28899999999999</v>
      </c>
      <c r="AP91" s="314">
        <v>61.244</v>
      </c>
      <c r="AQ91" s="314">
        <v>17.783999999999999</v>
      </c>
      <c r="AR91" s="314">
        <v>8.3369999999999997</v>
      </c>
      <c r="AS91" s="314">
        <v>6.6680000000000001</v>
      </c>
      <c r="AT91" s="314">
        <v>539.90800000000002</v>
      </c>
      <c r="AU91" s="314">
        <v>0.33600000000000002</v>
      </c>
      <c r="AV91" s="314">
        <v>4.9000000000000002E-2</v>
      </c>
      <c r="AW91" s="314">
        <v>27.02</v>
      </c>
      <c r="AX91" s="314">
        <v>24.637</v>
      </c>
      <c r="AY91" s="314">
        <v>0</v>
      </c>
      <c r="AZ91" s="314">
        <v>12.664999999999999</v>
      </c>
      <c r="BA91" s="314">
        <v>204.83600000000001</v>
      </c>
      <c r="BB91" s="314">
        <v>19.023</v>
      </c>
      <c r="BC91" s="314">
        <v>330.11099999999999</v>
      </c>
      <c r="BD91" s="314">
        <v>10.385</v>
      </c>
      <c r="BE91" s="314">
        <v>32.198</v>
      </c>
      <c r="BF91" s="314">
        <v>36.036000000000001</v>
      </c>
      <c r="BG91" s="314">
        <v>19.658999999999999</v>
      </c>
      <c r="BH91" s="314">
        <v>0</v>
      </c>
      <c r="BI91" s="314">
        <v>45.250999999999998</v>
      </c>
      <c r="BJ91" s="314">
        <v>0</v>
      </c>
      <c r="BK91" s="314">
        <v>0</v>
      </c>
      <c r="BL91" s="342">
        <v>0</v>
      </c>
      <c r="BM91" s="343">
        <f t="shared" si="5"/>
        <v>4788.0050000000001</v>
      </c>
      <c r="BN91" s="316"/>
      <c r="BO91" s="313">
        <v>0</v>
      </c>
      <c r="BP91" s="344">
        <f t="shared" si="6"/>
        <v>14176.117</v>
      </c>
      <c r="BQ91" s="315">
        <f t="shared" si="7"/>
        <v>14176.117</v>
      </c>
      <c r="BR91" s="345">
        <v>0</v>
      </c>
      <c r="BS91" s="313">
        <v>14176.117</v>
      </c>
      <c r="BT91" s="346">
        <v>0</v>
      </c>
      <c r="BU91" s="346">
        <v>0</v>
      </c>
      <c r="BV91" s="313">
        <v>0</v>
      </c>
      <c r="BW91" s="347">
        <v>0</v>
      </c>
      <c r="BX91" s="316">
        <v>0</v>
      </c>
      <c r="BZ91" s="191"/>
    </row>
    <row r="92" spans="1:78" ht="15.75" customHeight="1">
      <c r="A92" s="244" t="s">
        <v>36</v>
      </c>
      <c r="B92" s="316" t="s">
        <v>37</v>
      </c>
      <c r="C92" s="314">
        <f t="shared" si="4"/>
        <v>3479.4809999999998</v>
      </c>
      <c r="D92" s="313"/>
      <c r="E92" s="313"/>
      <c r="F92" s="313"/>
      <c r="G92" s="313"/>
      <c r="H92" s="313"/>
      <c r="I92" s="313"/>
      <c r="J92" s="313"/>
      <c r="K92" s="313"/>
      <c r="L92" s="315">
        <v>0</v>
      </c>
      <c r="M92" s="314">
        <v>13.849</v>
      </c>
      <c r="N92" s="314">
        <v>0</v>
      </c>
      <c r="O92" s="314">
        <v>6.7190000000000003</v>
      </c>
      <c r="P92" s="314">
        <v>172.86199999999999</v>
      </c>
      <c r="Q92" s="314">
        <v>4.8000000000000001E-2</v>
      </c>
      <c r="R92" s="314">
        <v>0.28599999999999998</v>
      </c>
      <c r="S92" s="314">
        <v>0</v>
      </c>
      <c r="T92" s="314">
        <v>0</v>
      </c>
      <c r="U92" s="314">
        <v>0</v>
      </c>
      <c r="V92" s="314">
        <v>1.107</v>
      </c>
      <c r="W92" s="314">
        <v>4.3390000000000004</v>
      </c>
      <c r="X92" s="314">
        <v>1.8180000000000001</v>
      </c>
      <c r="Y92" s="314">
        <v>10.417999999999999</v>
      </c>
      <c r="Z92" s="314">
        <v>0</v>
      </c>
      <c r="AA92" s="314">
        <v>0.317</v>
      </c>
      <c r="AB92" s="314">
        <v>0.70699999999999996</v>
      </c>
      <c r="AC92" s="314">
        <v>15.922000000000001</v>
      </c>
      <c r="AD92" s="314">
        <v>0</v>
      </c>
      <c r="AE92" s="314">
        <v>0.61399999999999999</v>
      </c>
      <c r="AF92" s="314">
        <v>25.309000000000001</v>
      </c>
      <c r="AG92" s="314">
        <v>53.027000000000001</v>
      </c>
      <c r="AH92" s="314">
        <v>1172.77</v>
      </c>
      <c r="AI92" s="314">
        <v>227.928</v>
      </c>
      <c r="AJ92" s="314">
        <v>0.63100000000000001</v>
      </c>
      <c r="AK92" s="314">
        <v>61.595999999999997</v>
      </c>
      <c r="AL92" s="314">
        <v>7.016</v>
      </c>
      <c r="AM92" s="314">
        <v>3.2</v>
      </c>
      <c r="AN92" s="314">
        <v>0.26300000000000001</v>
      </c>
      <c r="AO92" s="314">
        <v>117.866</v>
      </c>
      <c r="AP92" s="314">
        <v>0</v>
      </c>
      <c r="AQ92" s="314">
        <v>3.4430000000000001</v>
      </c>
      <c r="AR92" s="314">
        <v>13.657</v>
      </c>
      <c r="AS92" s="314">
        <v>0</v>
      </c>
      <c r="AT92" s="314">
        <v>0</v>
      </c>
      <c r="AU92" s="314">
        <v>0</v>
      </c>
      <c r="AV92" s="314">
        <v>0.245</v>
      </c>
      <c r="AW92" s="314">
        <v>3.6999999999999998E-2</v>
      </c>
      <c r="AX92" s="314">
        <v>21.978000000000002</v>
      </c>
      <c r="AY92" s="314">
        <v>0</v>
      </c>
      <c r="AZ92" s="314">
        <v>2.2850000000000001</v>
      </c>
      <c r="BA92" s="314">
        <v>6.8659999999999997</v>
      </c>
      <c r="BB92" s="314">
        <v>9.8460000000000001</v>
      </c>
      <c r="BC92" s="314">
        <v>229.48099999999999</v>
      </c>
      <c r="BD92" s="314">
        <v>0</v>
      </c>
      <c r="BE92" s="314">
        <v>26.407</v>
      </c>
      <c r="BF92" s="314">
        <v>47.085999999999999</v>
      </c>
      <c r="BG92" s="314">
        <v>2.5000000000000001E-2</v>
      </c>
      <c r="BH92" s="314">
        <v>0</v>
      </c>
      <c r="BI92" s="314">
        <v>0.33400000000000002</v>
      </c>
      <c r="BJ92" s="314">
        <v>0</v>
      </c>
      <c r="BK92" s="314">
        <v>0</v>
      </c>
      <c r="BL92" s="342">
        <v>0</v>
      </c>
      <c r="BM92" s="343">
        <f t="shared" si="5"/>
        <v>2260.3019999999997</v>
      </c>
      <c r="BN92" s="316"/>
      <c r="BO92" s="313">
        <v>0</v>
      </c>
      <c r="BP92" s="344">
        <f t="shared" si="6"/>
        <v>1219.1790000000001</v>
      </c>
      <c r="BQ92" s="315">
        <f t="shared" si="7"/>
        <v>1219.1790000000001</v>
      </c>
      <c r="BR92" s="345">
        <v>0</v>
      </c>
      <c r="BS92" s="313">
        <v>1219.1790000000001</v>
      </c>
      <c r="BT92" s="346">
        <v>0</v>
      </c>
      <c r="BU92" s="346">
        <v>0</v>
      </c>
      <c r="BV92" s="313">
        <v>0</v>
      </c>
      <c r="BW92" s="347">
        <v>0</v>
      </c>
      <c r="BX92" s="316">
        <v>0</v>
      </c>
      <c r="BZ92" s="191"/>
    </row>
    <row r="93" spans="1:78" ht="15.75" customHeight="1">
      <c r="A93" s="244" t="s">
        <v>38</v>
      </c>
      <c r="B93" s="316" t="s">
        <v>39</v>
      </c>
      <c r="C93" s="314">
        <f t="shared" si="4"/>
        <v>8808.2790000000005</v>
      </c>
      <c r="D93" s="313"/>
      <c r="E93" s="313"/>
      <c r="F93" s="313"/>
      <c r="G93" s="313"/>
      <c r="H93" s="313"/>
      <c r="I93" s="313"/>
      <c r="J93" s="313"/>
      <c r="K93" s="313"/>
      <c r="L93" s="315">
        <v>0</v>
      </c>
      <c r="M93" s="314">
        <v>6.7169999999999996</v>
      </c>
      <c r="N93" s="314">
        <v>0</v>
      </c>
      <c r="O93" s="314">
        <v>21.376000000000001</v>
      </c>
      <c r="P93" s="314">
        <v>2.2429999999999999</v>
      </c>
      <c r="Q93" s="314">
        <v>6.0000000000000001E-3</v>
      </c>
      <c r="R93" s="314">
        <v>0.89200000000000002</v>
      </c>
      <c r="S93" s="314">
        <v>0.42099999999999999</v>
      </c>
      <c r="T93" s="314">
        <v>0</v>
      </c>
      <c r="U93" s="314">
        <v>2.9079999999999999</v>
      </c>
      <c r="V93" s="314">
        <v>1.028</v>
      </c>
      <c r="W93" s="314">
        <v>0</v>
      </c>
      <c r="X93" s="314">
        <v>0.24099999999999999</v>
      </c>
      <c r="Y93" s="314">
        <v>2.6139999999999999</v>
      </c>
      <c r="Z93" s="314">
        <v>7.0000000000000007E-2</v>
      </c>
      <c r="AA93" s="314">
        <v>0</v>
      </c>
      <c r="AB93" s="314">
        <v>1.0349999999999999</v>
      </c>
      <c r="AC93" s="314">
        <v>5.8529999999999998</v>
      </c>
      <c r="AD93" s="314">
        <v>6.3280000000000003</v>
      </c>
      <c r="AE93" s="314">
        <v>7.9589999999999996</v>
      </c>
      <c r="AF93" s="314">
        <v>17.734000000000002</v>
      </c>
      <c r="AG93" s="314">
        <v>8.2270000000000003</v>
      </c>
      <c r="AH93" s="314">
        <v>25.213999999999999</v>
      </c>
      <c r="AI93" s="314">
        <v>71.38</v>
      </c>
      <c r="AJ93" s="314">
        <v>3.2730000000000001</v>
      </c>
      <c r="AK93" s="314">
        <v>2.347</v>
      </c>
      <c r="AL93" s="314">
        <v>744.53499999999997</v>
      </c>
      <c r="AM93" s="314">
        <v>25.515000000000001</v>
      </c>
      <c r="AN93" s="314">
        <v>10.116</v>
      </c>
      <c r="AO93" s="314">
        <v>19.908999999999999</v>
      </c>
      <c r="AP93" s="314">
        <v>3.95</v>
      </c>
      <c r="AQ93" s="314">
        <v>31.126999999999999</v>
      </c>
      <c r="AR93" s="314">
        <v>17.832999999999998</v>
      </c>
      <c r="AS93" s="314">
        <v>9.5579999999999998</v>
      </c>
      <c r="AT93" s="314">
        <v>41.932000000000002</v>
      </c>
      <c r="AU93" s="314">
        <v>4.181</v>
      </c>
      <c r="AV93" s="314">
        <v>11.731999999999999</v>
      </c>
      <c r="AW93" s="314">
        <v>0.435</v>
      </c>
      <c r="AX93" s="314">
        <v>19.515000000000001</v>
      </c>
      <c r="AY93" s="314">
        <v>0</v>
      </c>
      <c r="AZ93" s="314">
        <v>1.2569999999999999</v>
      </c>
      <c r="BA93" s="314">
        <v>286.05799999999999</v>
      </c>
      <c r="BB93" s="314">
        <v>17.309999999999999</v>
      </c>
      <c r="BC93" s="314">
        <v>109.955</v>
      </c>
      <c r="BD93" s="314">
        <v>0</v>
      </c>
      <c r="BE93" s="314">
        <v>10.941000000000001</v>
      </c>
      <c r="BF93" s="314">
        <v>23.635000000000002</v>
      </c>
      <c r="BG93" s="314">
        <v>4.03</v>
      </c>
      <c r="BH93" s="314">
        <v>0</v>
      </c>
      <c r="BI93" s="314">
        <v>3.2240000000000002</v>
      </c>
      <c r="BJ93" s="314">
        <v>0</v>
      </c>
      <c r="BK93" s="314">
        <v>0</v>
      </c>
      <c r="BL93" s="342">
        <v>0</v>
      </c>
      <c r="BM93" s="343">
        <f t="shared" si="5"/>
        <v>1584.6139999999998</v>
      </c>
      <c r="BN93" s="316"/>
      <c r="BO93" s="313">
        <v>2991.3330000000001</v>
      </c>
      <c r="BP93" s="344">
        <f t="shared" si="6"/>
        <v>4232.3320000000003</v>
      </c>
      <c r="BQ93" s="315">
        <f t="shared" si="7"/>
        <v>4232.3320000000003</v>
      </c>
      <c r="BR93" s="345">
        <v>0</v>
      </c>
      <c r="BS93" s="313">
        <v>4232.3320000000003</v>
      </c>
      <c r="BT93" s="346">
        <v>0</v>
      </c>
      <c r="BU93" s="346">
        <v>0</v>
      </c>
      <c r="BV93" s="313">
        <v>0</v>
      </c>
      <c r="BW93" s="347">
        <v>0</v>
      </c>
      <c r="BX93" s="316">
        <v>0</v>
      </c>
      <c r="BZ93" s="191"/>
    </row>
    <row r="94" spans="1:78" ht="15.75" customHeight="1">
      <c r="A94" s="244" t="s">
        <v>40</v>
      </c>
      <c r="B94" s="316" t="s">
        <v>136</v>
      </c>
      <c r="C94" s="314">
        <f t="shared" si="4"/>
        <v>20999.935999999998</v>
      </c>
      <c r="D94" s="313"/>
      <c r="E94" s="313"/>
      <c r="F94" s="313"/>
      <c r="G94" s="313"/>
      <c r="H94" s="313"/>
      <c r="I94" s="313"/>
      <c r="J94" s="313"/>
      <c r="K94" s="313"/>
      <c r="L94" s="315">
        <v>0</v>
      </c>
      <c r="M94" s="314">
        <v>357.29199999999997</v>
      </c>
      <c r="N94" s="314">
        <v>0</v>
      </c>
      <c r="O94" s="314">
        <v>756.96400000000006</v>
      </c>
      <c r="P94" s="314">
        <v>138.00200000000001</v>
      </c>
      <c r="Q94" s="314">
        <v>0</v>
      </c>
      <c r="R94" s="314">
        <v>8.6340000000000003</v>
      </c>
      <c r="S94" s="314">
        <v>0</v>
      </c>
      <c r="T94" s="314">
        <v>0</v>
      </c>
      <c r="U94" s="314">
        <v>4.3890000000000002</v>
      </c>
      <c r="V94" s="314">
        <v>0</v>
      </c>
      <c r="W94" s="314">
        <v>0</v>
      </c>
      <c r="X94" s="314">
        <v>21.576000000000001</v>
      </c>
      <c r="Y94" s="314">
        <v>1.714</v>
      </c>
      <c r="Z94" s="314">
        <v>0</v>
      </c>
      <c r="AA94" s="314">
        <v>0.63800000000000001</v>
      </c>
      <c r="AB94" s="314">
        <v>0</v>
      </c>
      <c r="AC94" s="314">
        <v>192.584</v>
      </c>
      <c r="AD94" s="314">
        <v>141.203</v>
      </c>
      <c r="AE94" s="314">
        <v>276.62900000000002</v>
      </c>
      <c r="AF94" s="314">
        <v>0</v>
      </c>
      <c r="AG94" s="314">
        <v>83.715000000000003</v>
      </c>
      <c r="AH94" s="314">
        <v>1488.6320000000001</v>
      </c>
      <c r="AI94" s="314">
        <v>652.55600000000004</v>
      </c>
      <c r="AJ94" s="314">
        <v>61.927999999999997</v>
      </c>
      <c r="AK94" s="314">
        <v>791.85</v>
      </c>
      <c r="AL94" s="314">
        <v>4321.72</v>
      </c>
      <c r="AM94" s="314">
        <v>1860.7829999999999</v>
      </c>
      <c r="AN94" s="314">
        <v>0</v>
      </c>
      <c r="AO94" s="314">
        <v>221.82599999999999</v>
      </c>
      <c r="AP94" s="314">
        <v>14.997999999999999</v>
      </c>
      <c r="AQ94" s="314">
        <v>1.88</v>
      </c>
      <c r="AR94" s="314">
        <v>417.04500000000002</v>
      </c>
      <c r="AS94" s="314">
        <v>0</v>
      </c>
      <c r="AT94" s="314">
        <v>187.137</v>
      </c>
      <c r="AU94" s="314">
        <v>0</v>
      </c>
      <c r="AV94" s="314">
        <v>0.03</v>
      </c>
      <c r="AW94" s="314">
        <v>1.9359999999999999</v>
      </c>
      <c r="AX94" s="314">
        <v>9.1820000000000004</v>
      </c>
      <c r="AY94" s="314">
        <v>0</v>
      </c>
      <c r="AZ94" s="314">
        <v>60.55</v>
      </c>
      <c r="BA94" s="314">
        <v>81.73</v>
      </c>
      <c r="BB94" s="314">
        <v>0</v>
      </c>
      <c r="BC94" s="314">
        <v>132.16800000000001</v>
      </c>
      <c r="BD94" s="314">
        <v>0</v>
      </c>
      <c r="BE94" s="314">
        <v>26.832000000000001</v>
      </c>
      <c r="BF94" s="314">
        <v>41.963000000000001</v>
      </c>
      <c r="BG94" s="314">
        <v>0</v>
      </c>
      <c r="BH94" s="314">
        <v>0</v>
      </c>
      <c r="BI94" s="314">
        <v>0</v>
      </c>
      <c r="BJ94" s="314">
        <v>0</v>
      </c>
      <c r="BK94" s="314">
        <v>0</v>
      </c>
      <c r="BL94" s="342">
        <v>0</v>
      </c>
      <c r="BM94" s="343">
        <f t="shared" si="5"/>
        <v>12358.085999999999</v>
      </c>
      <c r="BN94" s="316"/>
      <c r="BO94" s="313">
        <v>8031.424</v>
      </c>
      <c r="BP94" s="344">
        <f t="shared" si="6"/>
        <v>610.42600000000004</v>
      </c>
      <c r="BQ94" s="315">
        <f t="shared" si="7"/>
        <v>610.42600000000004</v>
      </c>
      <c r="BR94" s="345">
        <v>0</v>
      </c>
      <c r="BS94" s="313">
        <v>610.42600000000004</v>
      </c>
      <c r="BT94" s="346">
        <v>0</v>
      </c>
      <c r="BU94" s="346">
        <v>0</v>
      </c>
      <c r="BV94" s="313">
        <v>0</v>
      </c>
      <c r="BW94" s="347">
        <v>0</v>
      </c>
      <c r="BX94" s="316">
        <v>0</v>
      </c>
      <c r="BZ94" s="191"/>
    </row>
    <row r="95" spans="1:78" ht="15.75" customHeight="1">
      <c r="A95" s="244" t="s">
        <v>41</v>
      </c>
      <c r="B95" s="316" t="s">
        <v>156</v>
      </c>
      <c r="C95" s="314">
        <f t="shared" si="4"/>
        <v>329.11199999999997</v>
      </c>
      <c r="D95" s="313"/>
      <c r="E95" s="313"/>
      <c r="F95" s="313"/>
      <c r="G95" s="313"/>
      <c r="H95" s="313"/>
      <c r="I95" s="313"/>
      <c r="J95" s="313"/>
      <c r="K95" s="313"/>
      <c r="L95" s="315">
        <v>7.0000000000000001E-3</v>
      </c>
      <c r="M95" s="314">
        <v>0</v>
      </c>
      <c r="N95" s="314">
        <v>0</v>
      </c>
      <c r="O95" s="314">
        <v>0.36199999999999999</v>
      </c>
      <c r="P95" s="314">
        <v>0.23400000000000001</v>
      </c>
      <c r="Q95" s="314">
        <v>1E-3</v>
      </c>
      <c r="R95" s="314">
        <v>7.0000000000000001E-3</v>
      </c>
      <c r="S95" s="314">
        <v>0.01</v>
      </c>
      <c r="T95" s="314">
        <v>0</v>
      </c>
      <c r="U95" s="314">
        <v>0.33200000000000002</v>
      </c>
      <c r="V95" s="314">
        <v>2.5999999999999999E-2</v>
      </c>
      <c r="W95" s="314">
        <v>0.02</v>
      </c>
      <c r="X95" s="314">
        <v>0.17499999999999999</v>
      </c>
      <c r="Y95" s="314">
        <v>1.6E-2</v>
      </c>
      <c r="Z95" s="314">
        <v>4.7E-2</v>
      </c>
      <c r="AA95" s="314">
        <v>2E-3</v>
      </c>
      <c r="AB95" s="314">
        <v>1.2999999999999999E-2</v>
      </c>
      <c r="AC95" s="314">
        <v>0.55500000000000005</v>
      </c>
      <c r="AD95" s="314">
        <v>8.9999999999999993E-3</v>
      </c>
      <c r="AE95" s="314">
        <v>3.0539999999999998</v>
      </c>
      <c r="AF95" s="314">
        <v>1.397</v>
      </c>
      <c r="AG95" s="314">
        <v>2.6749999999999998</v>
      </c>
      <c r="AH95" s="314">
        <v>1.724</v>
      </c>
      <c r="AI95" s="314">
        <v>1.9350000000000001</v>
      </c>
      <c r="AJ95" s="314">
        <v>7.0000000000000001E-3</v>
      </c>
      <c r="AK95" s="314">
        <v>0</v>
      </c>
      <c r="AL95" s="314">
        <v>0.53800000000000003</v>
      </c>
      <c r="AM95" s="314">
        <v>0.112</v>
      </c>
      <c r="AN95" s="314">
        <v>5.9459999999999997</v>
      </c>
      <c r="AO95" s="314">
        <v>1.5760000000000001</v>
      </c>
      <c r="AP95" s="314">
        <v>0.308</v>
      </c>
      <c r="AQ95" s="314">
        <v>9.8000000000000004E-2</v>
      </c>
      <c r="AR95" s="314">
        <v>1.0349999999999999</v>
      </c>
      <c r="AS95" s="314">
        <v>9.1999999999999998E-2</v>
      </c>
      <c r="AT95" s="314">
        <v>0</v>
      </c>
      <c r="AU95" s="314">
        <v>0.68500000000000005</v>
      </c>
      <c r="AV95" s="314">
        <v>1.0960000000000001</v>
      </c>
      <c r="AW95" s="314">
        <v>0.16800000000000001</v>
      </c>
      <c r="AX95" s="314">
        <v>0.14099999999999999</v>
      </c>
      <c r="AY95" s="314">
        <v>0</v>
      </c>
      <c r="AZ95" s="314">
        <v>1.4999999999999999E-2</v>
      </c>
      <c r="BA95" s="314">
        <v>0.108</v>
      </c>
      <c r="BB95" s="314">
        <v>8.7999999999999995E-2</v>
      </c>
      <c r="BC95" s="314">
        <v>125.316</v>
      </c>
      <c r="BD95" s="314">
        <v>2.0419999999999998</v>
      </c>
      <c r="BE95" s="314">
        <v>15.04</v>
      </c>
      <c r="BF95" s="314">
        <v>9.5299999999999994</v>
      </c>
      <c r="BG95" s="314">
        <v>0.28000000000000003</v>
      </c>
      <c r="BH95" s="314">
        <v>0.998</v>
      </c>
      <c r="BI95" s="314">
        <v>0.36099999999999999</v>
      </c>
      <c r="BJ95" s="314">
        <v>0</v>
      </c>
      <c r="BK95" s="314">
        <v>0</v>
      </c>
      <c r="BL95" s="342">
        <v>0</v>
      </c>
      <c r="BM95" s="343">
        <f t="shared" si="5"/>
        <v>178.18099999999998</v>
      </c>
      <c r="BN95" s="316"/>
      <c r="BO95" s="313">
        <v>51.26</v>
      </c>
      <c r="BP95" s="344">
        <f t="shared" si="6"/>
        <v>99.671000000000006</v>
      </c>
      <c r="BQ95" s="315">
        <f t="shared" si="7"/>
        <v>99.671000000000006</v>
      </c>
      <c r="BR95" s="345">
        <v>0</v>
      </c>
      <c r="BS95" s="313">
        <v>99.671000000000006</v>
      </c>
      <c r="BT95" s="346">
        <v>0</v>
      </c>
      <c r="BU95" s="346">
        <v>0</v>
      </c>
      <c r="BV95" s="313">
        <v>0</v>
      </c>
      <c r="BW95" s="347">
        <v>0</v>
      </c>
      <c r="BX95" s="316">
        <v>0</v>
      </c>
      <c r="BZ95" s="191"/>
    </row>
    <row r="96" spans="1:78" ht="15.75" customHeight="1">
      <c r="A96" s="244" t="s">
        <v>42</v>
      </c>
      <c r="B96" s="316" t="s">
        <v>43</v>
      </c>
      <c r="C96" s="314">
        <f t="shared" si="4"/>
        <v>27961.132000000001</v>
      </c>
      <c r="D96" s="313"/>
      <c r="E96" s="313"/>
      <c r="F96" s="313"/>
      <c r="G96" s="313"/>
      <c r="H96" s="313"/>
      <c r="I96" s="313"/>
      <c r="J96" s="313"/>
      <c r="K96" s="313"/>
      <c r="L96" s="315">
        <v>1.8879999999999999</v>
      </c>
      <c r="M96" s="314">
        <v>11.73</v>
      </c>
      <c r="N96" s="314">
        <v>0.45400000000000001</v>
      </c>
      <c r="O96" s="314">
        <v>12.532999999999999</v>
      </c>
      <c r="P96" s="314">
        <v>1.3089999999999999</v>
      </c>
      <c r="Q96" s="314">
        <v>3.0000000000000001E-3</v>
      </c>
      <c r="R96" s="314">
        <v>3.4830000000000001</v>
      </c>
      <c r="S96" s="314">
        <v>0</v>
      </c>
      <c r="T96" s="314">
        <v>0</v>
      </c>
      <c r="U96" s="314">
        <v>1.696</v>
      </c>
      <c r="V96" s="314">
        <v>0.6</v>
      </c>
      <c r="W96" s="314">
        <v>0</v>
      </c>
      <c r="X96" s="314">
        <v>0.45300000000000001</v>
      </c>
      <c r="Y96" s="314">
        <v>2.1230000000000002</v>
      </c>
      <c r="Z96" s="314">
        <v>0</v>
      </c>
      <c r="AA96" s="314">
        <v>0</v>
      </c>
      <c r="AB96" s="314">
        <v>1.202</v>
      </c>
      <c r="AC96" s="314">
        <v>1.1619999999999999</v>
      </c>
      <c r="AD96" s="314">
        <v>3.68</v>
      </c>
      <c r="AE96" s="314">
        <v>20.786999999999999</v>
      </c>
      <c r="AF96" s="314">
        <v>16.065000000000001</v>
      </c>
      <c r="AG96" s="314">
        <v>14.36</v>
      </c>
      <c r="AH96" s="314">
        <v>20.216000000000001</v>
      </c>
      <c r="AI96" s="314">
        <v>30.026</v>
      </c>
      <c r="AJ96" s="314">
        <v>0.69199999999999995</v>
      </c>
      <c r="AK96" s="314">
        <v>2.0489999999999999</v>
      </c>
      <c r="AL96" s="314">
        <v>5.8620000000000001</v>
      </c>
      <c r="AM96" s="314">
        <v>89.658000000000001</v>
      </c>
      <c r="AN96" s="314">
        <v>0.72399999999999998</v>
      </c>
      <c r="AO96" s="314">
        <v>99.962999999999994</v>
      </c>
      <c r="AP96" s="314">
        <v>5.3710000000000004</v>
      </c>
      <c r="AQ96" s="314">
        <v>9.6880000000000006</v>
      </c>
      <c r="AR96" s="314">
        <v>16.803999999999998</v>
      </c>
      <c r="AS96" s="314">
        <v>11.076000000000001</v>
      </c>
      <c r="AT96" s="314">
        <v>17.425000000000001</v>
      </c>
      <c r="AU96" s="314">
        <v>4.3090000000000002</v>
      </c>
      <c r="AV96" s="314">
        <v>5.9969999999999999</v>
      </c>
      <c r="AW96" s="314">
        <v>14.891999999999999</v>
      </c>
      <c r="AX96" s="314">
        <v>9.8059999999999992</v>
      </c>
      <c r="AY96" s="314">
        <v>6.2E-2</v>
      </c>
      <c r="AZ96" s="314">
        <v>2.613</v>
      </c>
      <c r="BA96" s="314">
        <v>1430.5260000000001</v>
      </c>
      <c r="BB96" s="314">
        <v>10.095000000000001</v>
      </c>
      <c r="BC96" s="314">
        <v>175.477</v>
      </c>
      <c r="BD96" s="314">
        <v>7.5330000000000004</v>
      </c>
      <c r="BE96" s="314">
        <v>11.21</v>
      </c>
      <c r="BF96" s="314">
        <v>19.888999999999999</v>
      </c>
      <c r="BG96" s="314">
        <v>1.6639999999999999</v>
      </c>
      <c r="BH96" s="314">
        <v>3.6120000000000001</v>
      </c>
      <c r="BI96" s="314">
        <v>0.60899999999999999</v>
      </c>
      <c r="BJ96" s="314">
        <v>0</v>
      </c>
      <c r="BK96" s="314">
        <v>0</v>
      </c>
      <c r="BL96" s="342">
        <v>0</v>
      </c>
      <c r="BM96" s="343">
        <f t="shared" si="5"/>
        <v>2101.3760000000002</v>
      </c>
      <c r="BN96" s="316"/>
      <c r="BO96" s="313">
        <v>0</v>
      </c>
      <c r="BP96" s="344">
        <f t="shared" si="6"/>
        <v>25859.756000000001</v>
      </c>
      <c r="BQ96" s="315">
        <f t="shared" si="7"/>
        <v>25859.756000000001</v>
      </c>
      <c r="BR96" s="345">
        <v>1.859</v>
      </c>
      <c r="BS96" s="313">
        <v>25857.897000000001</v>
      </c>
      <c r="BT96" s="346">
        <v>0</v>
      </c>
      <c r="BU96" s="346">
        <v>0</v>
      </c>
      <c r="BV96" s="313">
        <v>0</v>
      </c>
      <c r="BW96" s="347">
        <v>0</v>
      </c>
      <c r="BX96" s="316">
        <v>0</v>
      </c>
      <c r="BZ96" s="191"/>
    </row>
    <row r="97" spans="1:78" ht="15.75" customHeight="1">
      <c r="A97" s="244" t="s">
        <v>44</v>
      </c>
      <c r="B97" s="316" t="s">
        <v>207</v>
      </c>
      <c r="C97" s="314">
        <f t="shared" si="4"/>
        <v>12039.755999999999</v>
      </c>
      <c r="D97" s="313"/>
      <c r="E97" s="313"/>
      <c r="F97" s="313"/>
      <c r="G97" s="313"/>
      <c r="H97" s="313"/>
      <c r="I97" s="313"/>
      <c r="J97" s="313"/>
      <c r="K97" s="313"/>
      <c r="L97" s="315">
        <v>1.018</v>
      </c>
      <c r="M97" s="314">
        <v>59.457000000000001</v>
      </c>
      <c r="N97" s="314">
        <v>0.34100000000000003</v>
      </c>
      <c r="O97" s="314">
        <v>10.741</v>
      </c>
      <c r="P97" s="314">
        <v>0.46100000000000002</v>
      </c>
      <c r="Q97" s="314">
        <v>3.0000000000000001E-3</v>
      </c>
      <c r="R97" s="314">
        <v>0.79300000000000004</v>
      </c>
      <c r="S97" s="314">
        <v>0.16500000000000001</v>
      </c>
      <c r="T97" s="314">
        <v>0</v>
      </c>
      <c r="U97" s="314">
        <v>1.0329999999999999</v>
      </c>
      <c r="V97" s="314">
        <v>0.126</v>
      </c>
      <c r="W97" s="314">
        <v>0</v>
      </c>
      <c r="X97" s="314">
        <v>0.32700000000000001</v>
      </c>
      <c r="Y97" s="314">
        <v>1.6719999999999999</v>
      </c>
      <c r="Z97" s="314">
        <v>0.16400000000000001</v>
      </c>
      <c r="AA97" s="314">
        <v>0.13800000000000001</v>
      </c>
      <c r="AB97" s="314">
        <v>1.1180000000000001</v>
      </c>
      <c r="AC97" s="314">
        <v>1.6619999999999999</v>
      </c>
      <c r="AD97" s="314">
        <v>1.1319999999999999</v>
      </c>
      <c r="AE97" s="314">
        <v>2.7930000000000001</v>
      </c>
      <c r="AF97" s="314">
        <v>5.7229999999999999</v>
      </c>
      <c r="AG97" s="314">
        <v>23.565999999999999</v>
      </c>
      <c r="AH97" s="314">
        <v>6.2359999999999998</v>
      </c>
      <c r="AI97" s="314">
        <v>271.20999999999998</v>
      </c>
      <c r="AJ97" s="314">
        <v>0.52</v>
      </c>
      <c r="AK97" s="314">
        <v>8.9030000000000005</v>
      </c>
      <c r="AL97" s="314">
        <v>140.67500000000001</v>
      </c>
      <c r="AM97" s="314">
        <v>18.619</v>
      </c>
      <c r="AN97" s="314">
        <v>0.192</v>
      </c>
      <c r="AO97" s="314">
        <v>3.8340000000000001</v>
      </c>
      <c r="AP97" s="314">
        <v>42.173999999999999</v>
      </c>
      <c r="AQ97" s="314">
        <v>3.4430000000000001</v>
      </c>
      <c r="AR97" s="314">
        <v>2.742</v>
      </c>
      <c r="AS97" s="314">
        <v>2.214</v>
      </c>
      <c r="AT97" s="314">
        <v>26.15</v>
      </c>
      <c r="AU97" s="314">
        <v>3.5430000000000001</v>
      </c>
      <c r="AV97" s="314">
        <v>1.2170000000000001</v>
      </c>
      <c r="AW97" s="314">
        <v>0.157</v>
      </c>
      <c r="AX97" s="314">
        <v>3.6720000000000002</v>
      </c>
      <c r="AY97" s="314">
        <v>3.1E-2</v>
      </c>
      <c r="AZ97" s="314">
        <v>0.85899999999999999</v>
      </c>
      <c r="BA97" s="314">
        <v>7.2729999999999997</v>
      </c>
      <c r="BB97" s="314">
        <v>1.226</v>
      </c>
      <c r="BC97" s="314">
        <v>129.56</v>
      </c>
      <c r="BD97" s="314">
        <v>4.4530000000000003</v>
      </c>
      <c r="BE97" s="314">
        <v>8.5820000000000007</v>
      </c>
      <c r="BF97" s="314">
        <v>14.146000000000001</v>
      </c>
      <c r="BG97" s="314">
        <v>1.028</v>
      </c>
      <c r="BH97" s="314">
        <v>10.874000000000001</v>
      </c>
      <c r="BI97" s="314">
        <v>1.1990000000000001</v>
      </c>
      <c r="BJ97" s="314">
        <v>0</v>
      </c>
      <c r="BK97" s="314">
        <v>0</v>
      </c>
      <c r="BL97" s="342">
        <v>0</v>
      </c>
      <c r="BM97" s="343">
        <f t="shared" si="5"/>
        <v>827.16499999999996</v>
      </c>
      <c r="BN97" s="316"/>
      <c r="BO97" s="313">
        <v>2627.4780000000001</v>
      </c>
      <c r="BP97" s="344">
        <f t="shared" si="6"/>
        <v>8585.1129999999994</v>
      </c>
      <c r="BQ97" s="315">
        <f t="shared" si="7"/>
        <v>8585.1129999999994</v>
      </c>
      <c r="BR97" s="345">
        <v>0</v>
      </c>
      <c r="BS97" s="313">
        <v>8585.1129999999994</v>
      </c>
      <c r="BT97" s="346">
        <v>0</v>
      </c>
      <c r="BU97" s="346">
        <v>0</v>
      </c>
      <c r="BV97" s="313">
        <v>0</v>
      </c>
      <c r="BW97" s="347">
        <v>0</v>
      </c>
      <c r="BX97" s="316">
        <v>0</v>
      </c>
      <c r="BZ97" s="191"/>
    </row>
    <row r="98" spans="1:78" ht="15.75" customHeight="1">
      <c r="A98" s="244" t="s">
        <v>45</v>
      </c>
      <c r="B98" s="316" t="s">
        <v>233</v>
      </c>
      <c r="C98" s="314">
        <f t="shared" si="4"/>
        <v>1666.748</v>
      </c>
      <c r="D98" s="313"/>
      <c r="E98" s="313"/>
      <c r="F98" s="313"/>
      <c r="G98" s="313"/>
      <c r="H98" s="313"/>
      <c r="I98" s="313"/>
      <c r="J98" s="313"/>
      <c r="K98" s="313"/>
      <c r="L98" s="315">
        <v>0</v>
      </c>
      <c r="M98" s="314">
        <v>2E-3</v>
      </c>
      <c r="N98" s="314">
        <v>1.9E-2</v>
      </c>
      <c r="O98" s="314">
        <v>5.1390000000000002</v>
      </c>
      <c r="P98" s="314">
        <v>0.16700000000000001</v>
      </c>
      <c r="Q98" s="314">
        <v>1E-3</v>
      </c>
      <c r="R98" s="314">
        <v>0</v>
      </c>
      <c r="S98" s="314">
        <v>0.47599999999999998</v>
      </c>
      <c r="T98" s="314">
        <v>0</v>
      </c>
      <c r="U98" s="314">
        <v>0.05</v>
      </c>
      <c r="V98" s="314">
        <v>0.252</v>
      </c>
      <c r="W98" s="314">
        <v>2.4E-2</v>
      </c>
      <c r="X98" s="314">
        <v>0.01</v>
      </c>
      <c r="Y98" s="314">
        <v>8.0000000000000002E-3</v>
      </c>
      <c r="Z98" s="314">
        <v>1E-3</v>
      </c>
      <c r="AA98" s="314">
        <v>2.5999999999999999E-2</v>
      </c>
      <c r="AB98" s="314">
        <v>7.2999999999999995E-2</v>
      </c>
      <c r="AC98" s="314">
        <v>0.14199999999999999</v>
      </c>
      <c r="AD98" s="314">
        <v>2.4E-2</v>
      </c>
      <c r="AE98" s="314">
        <v>0.78600000000000003</v>
      </c>
      <c r="AF98" s="314">
        <v>0.61599999999999999</v>
      </c>
      <c r="AG98" s="314">
        <v>0.215</v>
      </c>
      <c r="AH98" s="314">
        <v>3.5369999999999999</v>
      </c>
      <c r="AI98" s="314">
        <v>0.88700000000000001</v>
      </c>
      <c r="AJ98" s="314">
        <v>8.9999999999999993E-3</v>
      </c>
      <c r="AK98" s="314">
        <v>1.179</v>
      </c>
      <c r="AL98" s="314">
        <v>32.606999999999999</v>
      </c>
      <c r="AM98" s="314">
        <v>1.859</v>
      </c>
      <c r="AN98" s="314">
        <v>0</v>
      </c>
      <c r="AO98" s="314">
        <v>1.7350000000000001</v>
      </c>
      <c r="AP98" s="314">
        <v>1.1000000000000001</v>
      </c>
      <c r="AQ98" s="314">
        <v>83.061999999999998</v>
      </c>
      <c r="AR98" s="314">
        <v>447.70100000000002</v>
      </c>
      <c r="AS98" s="314">
        <v>1.9E-2</v>
      </c>
      <c r="AT98" s="314">
        <v>85.733000000000004</v>
      </c>
      <c r="AU98" s="314">
        <v>0.30499999999999999</v>
      </c>
      <c r="AV98" s="314">
        <v>0.23899999999999999</v>
      </c>
      <c r="AW98" s="314">
        <v>5.2999999999999999E-2</v>
      </c>
      <c r="AX98" s="314">
        <v>2.15</v>
      </c>
      <c r="AY98" s="314">
        <v>0.02</v>
      </c>
      <c r="AZ98" s="314">
        <v>0</v>
      </c>
      <c r="BA98" s="314">
        <v>4.1000000000000002E-2</v>
      </c>
      <c r="BB98" s="314">
        <v>0.35699999999999998</v>
      </c>
      <c r="BC98" s="314">
        <v>6.2670000000000003</v>
      </c>
      <c r="BD98" s="314">
        <v>0</v>
      </c>
      <c r="BE98" s="314">
        <v>33.337000000000003</v>
      </c>
      <c r="BF98" s="314">
        <v>0.92600000000000005</v>
      </c>
      <c r="BG98" s="314">
        <v>0.123</v>
      </c>
      <c r="BH98" s="314">
        <v>2.5640000000000001</v>
      </c>
      <c r="BI98" s="314">
        <v>23.704000000000001</v>
      </c>
      <c r="BJ98" s="314">
        <v>0</v>
      </c>
      <c r="BK98" s="314">
        <v>0</v>
      </c>
      <c r="BL98" s="342">
        <v>0</v>
      </c>
      <c r="BM98" s="343">
        <f t="shared" si="5"/>
        <v>737.54500000000007</v>
      </c>
      <c r="BN98" s="316"/>
      <c r="BO98" s="313">
        <v>87.28</v>
      </c>
      <c r="BP98" s="344">
        <f t="shared" si="6"/>
        <v>841.923</v>
      </c>
      <c r="BQ98" s="315">
        <f t="shared" si="7"/>
        <v>841.923</v>
      </c>
      <c r="BR98" s="345">
        <v>79.016000000000005</v>
      </c>
      <c r="BS98" s="313">
        <v>762.90700000000004</v>
      </c>
      <c r="BT98" s="346">
        <v>0</v>
      </c>
      <c r="BU98" s="346">
        <v>0</v>
      </c>
      <c r="BV98" s="313">
        <v>0</v>
      </c>
      <c r="BW98" s="347">
        <v>0</v>
      </c>
      <c r="BX98" s="316">
        <v>0</v>
      </c>
      <c r="BZ98" s="191"/>
    </row>
    <row r="99" spans="1:78" ht="15.75" customHeight="1">
      <c r="A99" s="244" t="s">
        <v>46</v>
      </c>
      <c r="B99" s="316" t="s">
        <v>47</v>
      </c>
      <c r="C99" s="314">
        <f t="shared" si="4"/>
        <v>9866.0829999999987</v>
      </c>
      <c r="D99" s="313"/>
      <c r="E99" s="313"/>
      <c r="F99" s="313"/>
      <c r="G99" s="313"/>
      <c r="H99" s="313"/>
      <c r="I99" s="313"/>
      <c r="J99" s="313"/>
      <c r="K99" s="313"/>
      <c r="L99" s="315">
        <v>0.378</v>
      </c>
      <c r="M99" s="314">
        <v>152.76</v>
      </c>
      <c r="N99" s="314">
        <v>0.122</v>
      </c>
      <c r="O99" s="314">
        <v>27.3</v>
      </c>
      <c r="P99" s="314">
        <v>11.327999999999999</v>
      </c>
      <c r="Q99" s="314">
        <v>6.0000000000000001E-3</v>
      </c>
      <c r="R99" s="314">
        <v>1.2230000000000001</v>
      </c>
      <c r="S99" s="314">
        <v>0.372</v>
      </c>
      <c r="T99" s="314">
        <v>0</v>
      </c>
      <c r="U99" s="314">
        <v>0.216</v>
      </c>
      <c r="V99" s="314">
        <v>0.96299999999999997</v>
      </c>
      <c r="W99" s="314">
        <v>0.88700000000000001</v>
      </c>
      <c r="X99" s="314">
        <v>1.4079999999999999</v>
      </c>
      <c r="Y99" s="314">
        <v>2.177</v>
      </c>
      <c r="Z99" s="314">
        <v>0.28899999999999998</v>
      </c>
      <c r="AA99" s="314">
        <v>1.0620000000000001</v>
      </c>
      <c r="AB99" s="314">
        <v>0.84899999999999998</v>
      </c>
      <c r="AC99" s="314">
        <v>49.228000000000002</v>
      </c>
      <c r="AD99" s="314">
        <v>4.9939999999999998</v>
      </c>
      <c r="AE99" s="314">
        <v>20.079000000000001</v>
      </c>
      <c r="AF99" s="314">
        <v>27.373999999999999</v>
      </c>
      <c r="AG99" s="314">
        <v>27.745999999999999</v>
      </c>
      <c r="AH99" s="314">
        <v>38.984000000000002</v>
      </c>
      <c r="AI99" s="314">
        <v>208.84700000000001</v>
      </c>
      <c r="AJ99" s="314">
        <v>76.998999999999995</v>
      </c>
      <c r="AK99" s="314">
        <v>5.915</v>
      </c>
      <c r="AL99" s="314">
        <v>296.26400000000001</v>
      </c>
      <c r="AM99" s="314">
        <v>45.457999999999998</v>
      </c>
      <c r="AN99" s="314">
        <v>4.0069999999999997</v>
      </c>
      <c r="AO99" s="314">
        <v>56.005000000000003</v>
      </c>
      <c r="AP99" s="314">
        <v>15.967000000000001</v>
      </c>
      <c r="AQ99" s="314">
        <v>24.713999999999999</v>
      </c>
      <c r="AR99" s="314">
        <v>1396.7</v>
      </c>
      <c r="AS99" s="314">
        <v>7.633</v>
      </c>
      <c r="AT99" s="314">
        <v>136.00399999999999</v>
      </c>
      <c r="AU99" s="314">
        <v>16.343</v>
      </c>
      <c r="AV99" s="314">
        <v>26.050999999999998</v>
      </c>
      <c r="AW99" s="314">
        <v>2.3279999999999998</v>
      </c>
      <c r="AX99" s="314">
        <v>77.570999999999998</v>
      </c>
      <c r="AY99" s="314">
        <v>0.25800000000000001</v>
      </c>
      <c r="AZ99" s="314">
        <v>3.0510000000000002</v>
      </c>
      <c r="BA99" s="314">
        <v>44.991</v>
      </c>
      <c r="BB99" s="314">
        <v>12.452</v>
      </c>
      <c r="BC99" s="314">
        <v>115.818</v>
      </c>
      <c r="BD99" s="314">
        <v>5.5359999999999996</v>
      </c>
      <c r="BE99" s="314">
        <v>23.202999999999999</v>
      </c>
      <c r="BF99" s="314">
        <v>16.757999999999999</v>
      </c>
      <c r="BG99" s="314">
        <v>1.8280000000000001</v>
      </c>
      <c r="BH99" s="314">
        <v>8.7349999999999994</v>
      </c>
      <c r="BI99" s="314">
        <v>12.661</v>
      </c>
      <c r="BJ99" s="314">
        <v>0</v>
      </c>
      <c r="BK99" s="314">
        <v>0</v>
      </c>
      <c r="BL99" s="342">
        <v>0</v>
      </c>
      <c r="BM99" s="343">
        <f t="shared" si="5"/>
        <v>3011.8419999999996</v>
      </c>
      <c r="BN99" s="316"/>
      <c r="BO99" s="313">
        <v>970.60699999999997</v>
      </c>
      <c r="BP99" s="344">
        <f t="shared" si="6"/>
        <v>5883.634</v>
      </c>
      <c r="BQ99" s="315">
        <f t="shared" si="7"/>
        <v>5883.634</v>
      </c>
      <c r="BR99" s="345">
        <v>0</v>
      </c>
      <c r="BS99" s="313">
        <v>5883.634</v>
      </c>
      <c r="BT99" s="346">
        <v>0</v>
      </c>
      <c r="BU99" s="346">
        <v>0</v>
      </c>
      <c r="BV99" s="313">
        <v>0</v>
      </c>
      <c r="BW99" s="347">
        <v>0</v>
      </c>
      <c r="BX99" s="316">
        <v>0</v>
      </c>
      <c r="BZ99" s="191"/>
    </row>
    <row r="100" spans="1:78" ht="15.75" customHeight="1">
      <c r="A100" s="244" t="s">
        <v>48</v>
      </c>
      <c r="B100" s="316" t="s">
        <v>157</v>
      </c>
      <c r="C100" s="314">
        <f t="shared" si="4"/>
        <v>2424.9989999999998</v>
      </c>
      <c r="D100" s="313"/>
      <c r="E100" s="313"/>
      <c r="F100" s="313"/>
      <c r="G100" s="313"/>
      <c r="H100" s="313"/>
      <c r="I100" s="313"/>
      <c r="J100" s="313"/>
      <c r="K100" s="313"/>
      <c r="L100" s="315">
        <v>8.9999999999999993E-3</v>
      </c>
      <c r="M100" s="314">
        <v>0</v>
      </c>
      <c r="N100" s="314">
        <v>0.29399999999999998</v>
      </c>
      <c r="O100" s="314">
        <v>2.923</v>
      </c>
      <c r="P100" s="314">
        <v>7.0789999999999997</v>
      </c>
      <c r="Q100" s="314">
        <v>2E-3</v>
      </c>
      <c r="R100" s="314">
        <v>0.66100000000000003</v>
      </c>
      <c r="S100" s="314">
        <v>2.3E-2</v>
      </c>
      <c r="T100" s="314">
        <v>0</v>
      </c>
      <c r="U100" s="314">
        <v>2.8050000000000002</v>
      </c>
      <c r="V100" s="314">
        <v>2.0049999999999999</v>
      </c>
      <c r="W100" s="314">
        <v>0.14399999999999999</v>
      </c>
      <c r="X100" s="314">
        <v>0.80800000000000005</v>
      </c>
      <c r="Y100" s="314">
        <v>0.56000000000000005</v>
      </c>
      <c r="Z100" s="314">
        <v>4.0000000000000001E-3</v>
      </c>
      <c r="AA100" s="314">
        <v>9.9000000000000005E-2</v>
      </c>
      <c r="AB100" s="314">
        <v>0.20200000000000001</v>
      </c>
      <c r="AC100" s="314">
        <v>2.8879999999999999</v>
      </c>
      <c r="AD100" s="314">
        <v>7.9279999999999999</v>
      </c>
      <c r="AE100" s="314">
        <v>12.372</v>
      </c>
      <c r="AF100" s="314">
        <v>6.6710000000000003</v>
      </c>
      <c r="AG100" s="314">
        <v>9.2050000000000001</v>
      </c>
      <c r="AH100" s="314">
        <v>22.786000000000001</v>
      </c>
      <c r="AI100" s="314">
        <v>24.446000000000002</v>
      </c>
      <c r="AJ100" s="314">
        <v>1.6950000000000001</v>
      </c>
      <c r="AK100" s="314">
        <v>3.89</v>
      </c>
      <c r="AL100" s="314">
        <v>187.72300000000001</v>
      </c>
      <c r="AM100" s="314">
        <v>45.326000000000001</v>
      </c>
      <c r="AN100" s="314">
        <v>1.2529999999999999</v>
      </c>
      <c r="AO100" s="314">
        <v>24.628</v>
      </c>
      <c r="AP100" s="314">
        <v>4.2530000000000001</v>
      </c>
      <c r="AQ100" s="314">
        <v>3.2090000000000001</v>
      </c>
      <c r="AR100" s="314">
        <v>0.27400000000000002</v>
      </c>
      <c r="AS100" s="314">
        <v>32.561999999999998</v>
      </c>
      <c r="AT100" s="314">
        <v>0</v>
      </c>
      <c r="AU100" s="314">
        <v>0</v>
      </c>
      <c r="AV100" s="314">
        <v>10.821999999999999</v>
      </c>
      <c r="AW100" s="314">
        <v>1.123</v>
      </c>
      <c r="AX100" s="314">
        <v>7.1989999999999998</v>
      </c>
      <c r="AY100" s="314">
        <v>0.13800000000000001</v>
      </c>
      <c r="AZ100" s="314">
        <v>0</v>
      </c>
      <c r="BA100" s="314">
        <v>6.5830000000000002</v>
      </c>
      <c r="BB100" s="314">
        <v>3.01</v>
      </c>
      <c r="BC100" s="314">
        <v>87.093999999999994</v>
      </c>
      <c r="BD100" s="314">
        <v>0.51100000000000001</v>
      </c>
      <c r="BE100" s="314">
        <v>5.0209999999999999</v>
      </c>
      <c r="BF100" s="314">
        <v>4.0810000000000004</v>
      </c>
      <c r="BG100" s="314">
        <v>1.0209999999999999</v>
      </c>
      <c r="BH100" s="314">
        <v>0</v>
      </c>
      <c r="BI100" s="314">
        <v>6.6000000000000003E-2</v>
      </c>
      <c r="BJ100" s="314">
        <v>0</v>
      </c>
      <c r="BK100" s="314">
        <v>0</v>
      </c>
      <c r="BL100" s="342">
        <v>0</v>
      </c>
      <c r="BM100" s="343">
        <f t="shared" si="5"/>
        <v>535.39599999999984</v>
      </c>
      <c r="BN100" s="316"/>
      <c r="BO100" s="313">
        <v>236.06700000000001</v>
      </c>
      <c r="BP100" s="344">
        <f t="shared" si="6"/>
        <v>0</v>
      </c>
      <c r="BQ100" s="315">
        <f t="shared" si="7"/>
        <v>0</v>
      </c>
      <c r="BR100" s="345">
        <v>0</v>
      </c>
      <c r="BS100" s="313">
        <v>0</v>
      </c>
      <c r="BT100" s="346">
        <v>0</v>
      </c>
      <c r="BU100" s="346">
        <v>0</v>
      </c>
      <c r="BV100" s="313">
        <v>1653.5360000000001</v>
      </c>
      <c r="BW100" s="347">
        <v>0</v>
      </c>
      <c r="BX100" s="316">
        <v>0</v>
      </c>
      <c r="BZ100" s="191"/>
    </row>
    <row r="101" spans="1:78" ht="15.75" customHeight="1">
      <c r="A101" s="244" t="s">
        <v>49</v>
      </c>
      <c r="B101" s="316" t="s">
        <v>234</v>
      </c>
      <c r="C101" s="314">
        <f t="shared" si="4"/>
        <v>17402.714</v>
      </c>
      <c r="D101" s="313"/>
      <c r="E101" s="313"/>
      <c r="F101" s="313"/>
      <c r="G101" s="313"/>
      <c r="H101" s="313"/>
      <c r="I101" s="313"/>
      <c r="J101" s="313"/>
      <c r="K101" s="313"/>
      <c r="L101" s="315">
        <v>0.79600000000000004</v>
      </c>
      <c r="M101" s="314">
        <v>11.506</v>
      </c>
      <c r="N101" s="314">
        <v>2.1589999999999998</v>
      </c>
      <c r="O101" s="314">
        <v>72.177000000000007</v>
      </c>
      <c r="P101" s="314">
        <v>52.801000000000002</v>
      </c>
      <c r="Q101" s="314">
        <v>0.13700000000000001</v>
      </c>
      <c r="R101" s="314">
        <v>1.754</v>
      </c>
      <c r="S101" s="314">
        <v>0.58399999999999996</v>
      </c>
      <c r="T101" s="314">
        <v>0</v>
      </c>
      <c r="U101" s="314">
        <v>37.777999999999999</v>
      </c>
      <c r="V101" s="314">
        <v>24.664000000000001</v>
      </c>
      <c r="W101" s="314">
        <v>2.5649999999999999</v>
      </c>
      <c r="X101" s="314">
        <v>9.19</v>
      </c>
      <c r="Y101" s="314">
        <v>16.381</v>
      </c>
      <c r="Z101" s="314">
        <v>1.7000000000000001E-2</v>
      </c>
      <c r="AA101" s="314">
        <v>2.9169999999999998</v>
      </c>
      <c r="AB101" s="314">
        <v>1.887</v>
      </c>
      <c r="AC101" s="314">
        <v>513.27099999999996</v>
      </c>
      <c r="AD101" s="314">
        <v>72.760000000000005</v>
      </c>
      <c r="AE101" s="314">
        <v>309.55200000000002</v>
      </c>
      <c r="AF101" s="314">
        <v>78.805000000000007</v>
      </c>
      <c r="AG101" s="314">
        <v>110.467</v>
      </c>
      <c r="AH101" s="314">
        <v>151.11199999999999</v>
      </c>
      <c r="AI101" s="314">
        <v>349.71499999999997</v>
      </c>
      <c r="AJ101" s="314">
        <v>15.305</v>
      </c>
      <c r="AK101" s="314">
        <v>144.95099999999999</v>
      </c>
      <c r="AL101" s="314">
        <v>34.238999999999997</v>
      </c>
      <c r="AM101" s="314">
        <v>229.19800000000001</v>
      </c>
      <c r="AN101" s="314">
        <v>6.0629999999999997</v>
      </c>
      <c r="AO101" s="314">
        <v>377.39299999999997</v>
      </c>
      <c r="AP101" s="314">
        <v>63.331000000000003</v>
      </c>
      <c r="AQ101" s="314">
        <v>7.3479999999999999</v>
      </c>
      <c r="AR101" s="314">
        <v>287.07900000000001</v>
      </c>
      <c r="AS101" s="314">
        <v>6.7350000000000003</v>
      </c>
      <c r="AT101" s="314">
        <v>912.02099999999996</v>
      </c>
      <c r="AU101" s="314">
        <v>35.530999999999999</v>
      </c>
      <c r="AV101" s="314">
        <v>258.99799999999999</v>
      </c>
      <c r="AW101" s="314">
        <v>1673.21</v>
      </c>
      <c r="AX101" s="314">
        <v>13.004</v>
      </c>
      <c r="AY101" s="314">
        <v>0.27</v>
      </c>
      <c r="AZ101" s="314">
        <v>16.684999999999999</v>
      </c>
      <c r="BA101" s="314">
        <v>16.658999999999999</v>
      </c>
      <c r="BB101" s="314">
        <v>20.303999999999998</v>
      </c>
      <c r="BC101" s="314">
        <v>595.09900000000005</v>
      </c>
      <c r="BD101" s="314">
        <v>0</v>
      </c>
      <c r="BE101" s="314">
        <v>26.207000000000001</v>
      </c>
      <c r="BF101" s="314">
        <v>2.5</v>
      </c>
      <c r="BG101" s="314">
        <v>2.5089999999999999</v>
      </c>
      <c r="BH101" s="314">
        <v>2.6920000000000002</v>
      </c>
      <c r="BI101" s="314">
        <v>9.4510000000000005</v>
      </c>
      <c r="BJ101" s="314">
        <v>0</v>
      </c>
      <c r="BK101" s="314">
        <v>0</v>
      </c>
      <c r="BL101" s="342">
        <v>0</v>
      </c>
      <c r="BM101" s="343">
        <f t="shared" si="5"/>
        <v>6579.777000000001</v>
      </c>
      <c r="BN101" s="316"/>
      <c r="BO101" s="313">
        <v>4983.51</v>
      </c>
      <c r="BP101" s="344">
        <f t="shared" si="6"/>
        <v>5839.4269999999997</v>
      </c>
      <c r="BQ101" s="315">
        <f t="shared" si="7"/>
        <v>5336.9759999999997</v>
      </c>
      <c r="BR101" s="345">
        <v>0</v>
      </c>
      <c r="BS101" s="313">
        <v>5336.9759999999997</v>
      </c>
      <c r="BT101" s="346">
        <v>502.45100000000002</v>
      </c>
      <c r="BU101" s="346">
        <v>0</v>
      </c>
      <c r="BV101" s="313">
        <v>0</v>
      </c>
      <c r="BW101" s="347">
        <v>0</v>
      </c>
      <c r="BX101" s="316">
        <v>0</v>
      </c>
      <c r="BZ101" s="191"/>
    </row>
    <row r="102" spans="1:78" ht="15.75" customHeight="1">
      <c r="A102" s="244" t="s">
        <v>50</v>
      </c>
      <c r="B102" s="316" t="s">
        <v>235</v>
      </c>
      <c r="C102" s="314">
        <f t="shared" si="4"/>
        <v>2477.4190000000003</v>
      </c>
      <c r="D102" s="313"/>
      <c r="E102" s="313"/>
      <c r="F102" s="313"/>
      <c r="G102" s="313"/>
      <c r="H102" s="313"/>
      <c r="I102" s="313"/>
      <c r="J102" s="313"/>
      <c r="K102" s="313"/>
      <c r="L102" s="315">
        <v>0.37</v>
      </c>
      <c r="M102" s="314">
        <v>40.755000000000003</v>
      </c>
      <c r="N102" s="314">
        <v>0.66900000000000004</v>
      </c>
      <c r="O102" s="314">
        <v>20.399000000000001</v>
      </c>
      <c r="P102" s="314">
        <v>17.818999999999999</v>
      </c>
      <c r="Q102" s="314">
        <v>1.4999999999999999E-2</v>
      </c>
      <c r="R102" s="314">
        <v>1.2989999999999999</v>
      </c>
      <c r="S102" s="314">
        <v>4.2240000000000002</v>
      </c>
      <c r="T102" s="314">
        <v>0</v>
      </c>
      <c r="U102" s="314">
        <v>7.66</v>
      </c>
      <c r="V102" s="314">
        <v>1.6539999999999999</v>
      </c>
      <c r="W102" s="314">
        <v>0.55900000000000005</v>
      </c>
      <c r="X102" s="314">
        <v>2.4980000000000002</v>
      </c>
      <c r="Y102" s="314">
        <v>1.377</v>
      </c>
      <c r="Z102" s="314">
        <v>1.4999999999999999E-2</v>
      </c>
      <c r="AA102" s="314">
        <v>0.86799999999999999</v>
      </c>
      <c r="AB102" s="314">
        <v>0.82499999999999996</v>
      </c>
      <c r="AC102" s="314">
        <v>63.588000000000001</v>
      </c>
      <c r="AD102" s="314">
        <v>24.734999999999999</v>
      </c>
      <c r="AE102" s="314">
        <v>78.968000000000004</v>
      </c>
      <c r="AF102" s="314">
        <v>23.152999999999999</v>
      </c>
      <c r="AG102" s="314">
        <v>17.710999999999999</v>
      </c>
      <c r="AH102" s="314">
        <v>159.19200000000001</v>
      </c>
      <c r="AI102" s="314">
        <v>49.18</v>
      </c>
      <c r="AJ102" s="314">
        <v>57.23</v>
      </c>
      <c r="AK102" s="314">
        <v>47.335999999999999</v>
      </c>
      <c r="AL102" s="314">
        <v>118.331</v>
      </c>
      <c r="AM102" s="314">
        <v>110.726</v>
      </c>
      <c r="AN102" s="314">
        <v>1.3109999999999999</v>
      </c>
      <c r="AO102" s="314">
        <v>127.142</v>
      </c>
      <c r="AP102" s="314">
        <v>4.4790000000000001</v>
      </c>
      <c r="AQ102" s="314">
        <v>6.1859999999999999</v>
      </c>
      <c r="AR102" s="314">
        <v>21.027999999999999</v>
      </c>
      <c r="AS102" s="314">
        <v>8.9629999999999992</v>
      </c>
      <c r="AT102" s="314">
        <v>39.994</v>
      </c>
      <c r="AU102" s="314">
        <v>476.488</v>
      </c>
      <c r="AV102" s="314">
        <v>2.262</v>
      </c>
      <c r="AW102" s="314">
        <v>26.632000000000001</v>
      </c>
      <c r="AX102" s="314">
        <v>18.361999999999998</v>
      </c>
      <c r="AY102" s="314">
        <v>2E-3</v>
      </c>
      <c r="AZ102" s="314">
        <v>31.335999999999999</v>
      </c>
      <c r="BA102" s="314">
        <v>28.071999999999999</v>
      </c>
      <c r="BB102" s="314">
        <v>6.8079999999999998</v>
      </c>
      <c r="BC102" s="314">
        <v>0.218</v>
      </c>
      <c r="BD102" s="314">
        <v>32.886000000000003</v>
      </c>
      <c r="BE102" s="314">
        <v>6.0220000000000002</v>
      </c>
      <c r="BF102" s="314">
        <v>5.0129999999999999</v>
      </c>
      <c r="BG102" s="314">
        <v>1.923</v>
      </c>
      <c r="BH102" s="314">
        <v>0</v>
      </c>
      <c r="BI102" s="314">
        <v>5.5529999999999999</v>
      </c>
      <c r="BJ102" s="314">
        <v>0</v>
      </c>
      <c r="BK102" s="314">
        <v>0</v>
      </c>
      <c r="BL102" s="342">
        <v>0</v>
      </c>
      <c r="BM102" s="343">
        <f t="shared" si="5"/>
        <v>1701.8360000000002</v>
      </c>
      <c r="BN102" s="316"/>
      <c r="BO102" s="313">
        <v>0</v>
      </c>
      <c r="BP102" s="344">
        <f t="shared" si="6"/>
        <v>775.58299999999997</v>
      </c>
      <c r="BQ102" s="315">
        <f t="shared" si="7"/>
        <v>775.58299999999997</v>
      </c>
      <c r="BR102" s="345">
        <v>0</v>
      </c>
      <c r="BS102" s="313">
        <v>775.58299999999997</v>
      </c>
      <c r="BT102" s="346">
        <v>0</v>
      </c>
      <c r="BU102" s="346">
        <v>0</v>
      </c>
      <c r="BV102" s="313">
        <v>0</v>
      </c>
      <c r="BW102" s="347">
        <v>0</v>
      </c>
      <c r="BX102" s="316">
        <v>0</v>
      </c>
      <c r="BZ102" s="191"/>
    </row>
    <row r="103" spans="1:78" ht="15.75" customHeight="1">
      <c r="A103" s="244" t="s">
        <v>51</v>
      </c>
      <c r="B103" s="316" t="s">
        <v>158</v>
      </c>
      <c r="C103" s="314">
        <f t="shared" si="4"/>
        <v>1314.6240000000003</v>
      </c>
      <c r="D103" s="313"/>
      <c r="E103" s="313"/>
      <c r="F103" s="313"/>
      <c r="G103" s="313"/>
      <c r="H103" s="313"/>
      <c r="I103" s="313"/>
      <c r="J103" s="313"/>
      <c r="K103" s="313"/>
      <c r="L103" s="315">
        <v>1.175</v>
      </c>
      <c r="M103" s="314">
        <v>0</v>
      </c>
      <c r="N103" s="314">
        <v>0.115</v>
      </c>
      <c r="O103" s="314">
        <v>1.1599999999999999</v>
      </c>
      <c r="P103" s="314">
        <v>0</v>
      </c>
      <c r="Q103" s="314">
        <v>6.0000000000000001E-3</v>
      </c>
      <c r="R103" s="314">
        <v>0</v>
      </c>
      <c r="S103" s="314">
        <v>3.7410000000000001</v>
      </c>
      <c r="T103" s="314">
        <v>0</v>
      </c>
      <c r="U103" s="314">
        <v>0</v>
      </c>
      <c r="V103" s="314">
        <v>0</v>
      </c>
      <c r="W103" s="314">
        <v>0</v>
      </c>
      <c r="X103" s="314">
        <v>1.0489999999999999</v>
      </c>
      <c r="Y103" s="314">
        <v>0.11899999999999999</v>
      </c>
      <c r="Z103" s="314">
        <v>0</v>
      </c>
      <c r="AA103" s="314">
        <v>0.39800000000000002</v>
      </c>
      <c r="AB103" s="314">
        <v>5.0999999999999997E-2</v>
      </c>
      <c r="AC103" s="314">
        <v>0</v>
      </c>
      <c r="AD103" s="314">
        <v>0</v>
      </c>
      <c r="AE103" s="314">
        <v>0</v>
      </c>
      <c r="AF103" s="314">
        <v>0</v>
      </c>
      <c r="AG103" s="314">
        <v>0</v>
      </c>
      <c r="AH103" s="314">
        <v>50.698999999999998</v>
      </c>
      <c r="AI103" s="314">
        <v>62.53</v>
      </c>
      <c r="AJ103" s="314">
        <v>0.316</v>
      </c>
      <c r="AK103" s="314">
        <v>0</v>
      </c>
      <c r="AL103" s="314">
        <v>23.786999999999999</v>
      </c>
      <c r="AM103" s="314">
        <v>8.4280000000000008</v>
      </c>
      <c r="AN103" s="314">
        <v>0</v>
      </c>
      <c r="AO103" s="314">
        <v>0</v>
      </c>
      <c r="AP103" s="314">
        <v>0</v>
      </c>
      <c r="AQ103" s="314">
        <v>3.1259999999999999</v>
      </c>
      <c r="AR103" s="314">
        <v>3.7210000000000001</v>
      </c>
      <c r="AS103" s="314">
        <v>0.48599999999999999</v>
      </c>
      <c r="AT103" s="314">
        <v>507.68900000000002</v>
      </c>
      <c r="AU103" s="314">
        <v>66.128</v>
      </c>
      <c r="AV103" s="314">
        <v>-13.785</v>
      </c>
      <c r="AW103" s="314">
        <v>0</v>
      </c>
      <c r="AX103" s="314">
        <v>5.0439999999999996</v>
      </c>
      <c r="AY103" s="314">
        <v>0</v>
      </c>
      <c r="AZ103" s="314">
        <v>0</v>
      </c>
      <c r="BA103" s="314">
        <v>1.82</v>
      </c>
      <c r="BB103" s="314">
        <v>0</v>
      </c>
      <c r="BC103" s="314">
        <v>206.393</v>
      </c>
      <c r="BD103" s="314">
        <v>17.858000000000001</v>
      </c>
      <c r="BE103" s="314">
        <v>134.328</v>
      </c>
      <c r="BF103" s="314">
        <v>152.268</v>
      </c>
      <c r="BG103" s="314">
        <v>0.222</v>
      </c>
      <c r="BH103" s="314">
        <v>0</v>
      </c>
      <c r="BI103" s="314">
        <v>3.63</v>
      </c>
      <c r="BJ103" s="314">
        <v>0</v>
      </c>
      <c r="BK103" s="314">
        <v>0</v>
      </c>
      <c r="BL103" s="342">
        <v>0</v>
      </c>
      <c r="BM103" s="343">
        <f t="shared" si="5"/>
        <v>1242.5020000000002</v>
      </c>
      <c r="BN103" s="316"/>
      <c r="BO103" s="313">
        <v>0</v>
      </c>
      <c r="BP103" s="344">
        <f t="shared" si="6"/>
        <v>72.122</v>
      </c>
      <c r="BQ103" s="315">
        <f t="shared" si="7"/>
        <v>72.122</v>
      </c>
      <c r="BR103" s="345">
        <v>0</v>
      </c>
      <c r="BS103" s="313">
        <v>72.122</v>
      </c>
      <c r="BT103" s="346">
        <v>0</v>
      </c>
      <c r="BU103" s="346">
        <v>0</v>
      </c>
      <c r="BV103" s="313">
        <v>0</v>
      </c>
      <c r="BW103" s="347">
        <v>0</v>
      </c>
      <c r="BX103" s="316">
        <v>0</v>
      </c>
      <c r="BZ103" s="191"/>
    </row>
    <row r="104" spans="1:78" ht="15.75" customHeight="1">
      <c r="A104" s="244" t="s">
        <v>52</v>
      </c>
      <c r="B104" s="316" t="s">
        <v>145</v>
      </c>
      <c r="C104" s="314">
        <f t="shared" si="4"/>
        <v>18219.878000000004</v>
      </c>
      <c r="D104" s="313"/>
      <c r="E104" s="313"/>
      <c r="F104" s="313"/>
      <c r="G104" s="313"/>
      <c r="H104" s="313"/>
      <c r="I104" s="313"/>
      <c r="J104" s="313"/>
      <c r="K104" s="313"/>
      <c r="L104" s="315">
        <v>0</v>
      </c>
      <c r="M104" s="314">
        <v>9.5000000000000001E-2</v>
      </c>
      <c r="N104" s="314">
        <v>0.91700000000000004</v>
      </c>
      <c r="O104" s="314">
        <v>33.283999999999999</v>
      </c>
      <c r="P104" s="314">
        <v>24.783999999999999</v>
      </c>
      <c r="Q104" s="314">
        <v>6.0000000000000001E-3</v>
      </c>
      <c r="R104" s="314">
        <v>3.3250000000000002</v>
      </c>
      <c r="S104" s="314">
        <v>0.61199999999999999</v>
      </c>
      <c r="T104" s="314">
        <v>0</v>
      </c>
      <c r="U104" s="314">
        <v>7.19</v>
      </c>
      <c r="V104" s="314">
        <v>0</v>
      </c>
      <c r="W104" s="314">
        <v>0</v>
      </c>
      <c r="X104" s="314">
        <v>2.3260000000000001</v>
      </c>
      <c r="Y104" s="314">
        <v>2.996</v>
      </c>
      <c r="Z104" s="314">
        <v>0.245</v>
      </c>
      <c r="AA104" s="314">
        <v>0.503</v>
      </c>
      <c r="AB104" s="314">
        <v>0.33</v>
      </c>
      <c r="AC104" s="314">
        <v>14.702999999999999</v>
      </c>
      <c r="AD104" s="314">
        <v>3.95</v>
      </c>
      <c r="AE104" s="314">
        <v>65.203999999999994</v>
      </c>
      <c r="AF104" s="314">
        <v>67.731999999999999</v>
      </c>
      <c r="AG104" s="314">
        <v>73.807000000000002</v>
      </c>
      <c r="AH104" s="314">
        <v>39.241999999999997</v>
      </c>
      <c r="AI104" s="314">
        <v>223.83799999999999</v>
      </c>
      <c r="AJ104" s="314">
        <v>24.016999999999999</v>
      </c>
      <c r="AK104" s="314">
        <v>11.237</v>
      </c>
      <c r="AL104" s="314">
        <v>19.794</v>
      </c>
      <c r="AM104" s="314">
        <v>48.500999999999998</v>
      </c>
      <c r="AN104" s="314">
        <v>0.629</v>
      </c>
      <c r="AO104" s="314">
        <v>307.10700000000003</v>
      </c>
      <c r="AP104" s="314">
        <v>73.698999999999998</v>
      </c>
      <c r="AQ104" s="314">
        <v>9.8040000000000003</v>
      </c>
      <c r="AR104" s="314">
        <v>40.384999999999998</v>
      </c>
      <c r="AS104" s="314">
        <v>6.34</v>
      </c>
      <c r="AT104" s="314">
        <v>134.68</v>
      </c>
      <c r="AU104" s="314">
        <v>5.4370000000000003</v>
      </c>
      <c r="AV104" s="314">
        <v>3.5049999999999999</v>
      </c>
      <c r="AW104" s="314">
        <v>131.81100000000001</v>
      </c>
      <c r="AX104" s="314">
        <v>10.486000000000001</v>
      </c>
      <c r="AY104" s="314">
        <v>0.60099999999999998</v>
      </c>
      <c r="AZ104" s="314">
        <v>6.3250000000000002</v>
      </c>
      <c r="BA104" s="314">
        <v>24.393999999999998</v>
      </c>
      <c r="BB104" s="314">
        <v>9.9830000000000005</v>
      </c>
      <c r="BC104" s="314">
        <v>69.956999999999994</v>
      </c>
      <c r="BD104" s="314">
        <v>0.95199999999999996</v>
      </c>
      <c r="BE104" s="314">
        <v>37.481999999999999</v>
      </c>
      <c r="BF104" s="314">
        <v>18.777999999999999</v>
      </c>
      <c r="BG104" s="314">
        <v>20.073</v>
      </c>
      <c r="BH104" s="314">
        <v>9.9290000000000003</v>
      </c>
      <c r="BI104" s="314">
        <v>57.801000000000002</v>
      </c>
      <c r="BJ104" s="314">
        <v>0</v>
      </c>
      <c r="BK104" s="314">
        <v>0</v>
      </c>
      <c r="BL104" s="342">
        <v>0</v>
      </c>
      <c r="BM104" s="343">
        <f t="shared" si="5"/>
        <v>1648.7960000000005</v>
      </c>
      <c r="BN104" s="316"/>
      <c r="BO104" s="313">
        <v>0</v>
      </c>
      <c r="BP104" s="344">
        <f t="shared" si="6"/>
        <v>16571.082000000002</v>
      </c>
      <c r="BQ104" s="315">
        <f t="shared" si="7"/>
        <v>16571.082000000002</v>
      </c>
      <c r="BR104" s="345">
        <v>12808.858</v>
      </c>
      <c r="BS104" s="313">
        <v>3762.2240000000002</v>
      </c>
      <c r="BT104" s="346">
        <v>0</v>
      </c>
      <c r="BU104" s="346">
        <v>0</v>
      </c>
      <c r="BV104" s="313">
        <v>0</v>
      </c>
      <c r="BW104" s="347">
        <v>0</v>
      </c>
      <c r="BX104" s="316">
        <v>0</v>
      </c>
      <c r="BZ104" s="191"/>
    </row>
    <row r="105" spans="1:78" ht="15.75" customHeight="1">
      <c r="A105" s="244" t="s">
        <v>53</v>
      </c>
      <c r="B105" s="316" t="s">
        <v>236</v>
      </c>
      <c r="C105" s="314">
        <f t="shared" si="4"/>
        <v>9831.66</v>
      </c>
      <c r="D105" s="313"/>
      <c r="E105" s="313"/>
      <c r="F105" s="313"/>
      <c r="G105" s="313"/>
      <c r="H105" s="313"/>
      <c r="I105" s="313"/>
      <c r="J105" s="313"/>
      <c r="K105" s="313"/>
      <c r="L105" s="315">
        <v>3.2010000000000001</v>
      </c>
      <c r="M105" s="314">
        <v>18.62</v>
      </c>
      <c r="N105" s="314">
        <v>9.0280000000000005</v>
      </c>
      <c r="O105" s="314">
        <v>87.634</v>
      </c>
      <c r="P105" s="314">
        <v>44.65</v>
      </c>
      <c r="Q105" s="314">
        <v>4.7E-2</v>
      </c>
      <c r="R105" s="314">
        <v>6.5709999999999997</v>
      </c>
      <c r="S105" s="314">
        <v>1.522</v>
      </c>
      <c r="T105" s="314">
        <v>0</v>
      </c>
      <c r="U105" s="314">
        <v>25.12</v>
      </c>
      <c r="V105" s="314">
        <v>1.7949999999999999</v>
      </c>
      <c r="W105" s="314">
        <v>3.5019999999999998</v>
      </c>
      <c r="X105" s="314">
        <v>7.6189999999999998</v>
      </c>
      <c r="Y105" s="314">
        <v>3.12</v>
      </c>
      <c r="Z105" s="314">
        <v>0.125</v>
      </c>
      <c r="AA105" s="314">
        <v>3.137</v>
      </c>
      <c r="AB105" s="314">
        <v>3.5059999999999998</v>
      </c>
      <c r="AC105" s="314">
        <v>112.955</v>
      </c>
      <c r="AD105" s="314">
        <v>134.739</v>
      </c>
      <c r="AE105" s="314">
        <v>238.14699999999999</v>
      </c>
      <c r="AF105" s="314">
        <v>104.661</v>
      </c>
      <c r="AG105" s="314">
        <v>143.63900000000001</v>
      </c>
      <c r="AH105" s="314">
        <v>262.404</v>
      </c>
      <c r="AI105" s="314">
        <v>48.905999999999999</v>
      </c>
      <c r="AJ105" s="314">
        <v>20.155000000000001</v>
      </c>
      <c r="AK105" s="314">
        <v>178.804</v>
      </c>
      <c r="AL105" s="314">
        <v>206.602</v>
      </c>
      <c r="AM105" s="314">
        <v>252.54499999999999</v>
      </c>
      <c r="AN105" s="314">
        <v>13.494999999999999</v>
      </c>
      <c r="AO105" s="314">
        <v>253.09899999999999</v>
      </c>
      <c r="AP105" s="314">
        <v>27.439</v>
      </c>
      <c r="AQ105" s="314">
        <v>127.149</v>
      </c>
      <c r="AR105" s="314">
        <v>548.34100000000001</v>
      </c>
      <c r="AS105" s="314">
        <v>55.954999999999998</v>
      </c>
      <c r="AT105" s="314">
        <v>165.899</v>
      </c>
      <c r="AU105" s="314">
        <v>90.68</v>
      </c>
      <c r="AV105" s="314">
        <v>61.290999999999997</v>
      </c>
      <c r="AW105" s="314">
        <v>23.678999999999998</v>
      </c>
      <c r="AX105" s="314">
        <v>279.863</v>
      </c>
      <c r="AY105" s="314">
        <v>0.56599999999999995</v>
      </c>
      <c r="AZ105" s="314">
        <v>9.3369999999999997</v>
      </c>
      <c r="BA105" s="314">
        <v>154.333</v>
      </c>
      <c r="BB105" s="314">
        <v>29.305</v>
      </c>
      <c r="BC105" s="314">
        <v>1297.8879999999999</v>
      </c>
      <c r="BD105" s="314">
        <v>53.917000000000002</v>
      </c>
      <c r="BE105" s="314">
        <v>290.447</v>
      </c>
      <c r="BF105" s="314">
        <v>190.547</v>
      </c>
      <c r="BG105" s="314">
        <v>8.6219999999999999</v>
      </c>
      <c r="BH105" s="314">
        <v>3.3820000000000001</v>
      </c>
      <c r="BI105" s="314">
        <v>12.356</v>
      </c>
      <c r="BJ105" s="314">
        <v>0</v>
      </c>
      <c r="BK105" s="314">
        <v>0</v>
      </c>
      <c r="BL105" s="342">
        <v>0</v>
      </c>
      <c r="BM105" s="343">
        <f t="shared" si="5"/>
        <v>5620.3439999999991</v>
      </c>
      <c r="BN105" s="316"/>
      <c r="BO105" s="313">
        <v>2671.77</v>
      </c>
      <c r="BP105" s="344">
        <f t="shared" si="6"/>
        <v>684.99</v>
      </c>
      <c r="BQ105" s="315">
        <f t="shared" si="7"/>
        <v>684.99</v>
      </c>
      <c r="BR105" s="345">
        <v>0</v>
      </c>
      <c r="BS105" s="313">
        <v>684.99</v>
      </c>
      <c r="BT105" s="346">
        <v>0</v>
      </c>
      <c r="BU105" s="346">
        <v>0</v>
      </c>
      <c r="BV105" s="313">
        <v>854.55600000000004</v>
      </c>
      <c r="BW105" s="347">
        <v>0</v>
      </c>
      <c r="BX105" s="316">
        <v>0</v>
      </c>
      <c r="BZ105" s="191"/>
    </row>
    <row r="106" spans="1:78" ht="15.75" customHeight="1">
      <c r="A106" s="244" t="s">
        <v>54</v>
      </c>
      <c r="B106" s="316" t="s">
        <v>159</v>
      </c>
      <c r="C106" s="314">
        <f t="shared" si="4"/>
        <v>16.015999999999998</v>
      </c>
      <c r="D106" s="313"/>
      <c r="E106" s="313"/>
      <c r="F106" s="313"/>
      <c r="G106" s="313"/>
      <c r="H106" s="313"/>
      <c r="I106" s="313"/>
      <c r="J106" s="313"/>
      <c r="K106" s="313"/>
      <c r="L106" s="315">
        <v>11.340999999999999</v>
      </c>
      <c r="M106" s="314">
        <v>0</v>
      </c>
      <c r="N106" s="314">
        <v>0</v>
      </c>
      <c r="O106" s="314">
        <v>0</v>
      </c>
      <c r="P106" s="314">
        <v>0</v>
      </c>
      <c r="Q106" s="314">
        <v>0</v>
      </c>
      <c r="R106" s="314">
        <v>0</v>
      </c>
      <c r="S106" s="314">
        <v>0</v>
      </c>
      <c r="T106" s="314">
        <v>0</v>
      </c>
      <c r="U106" s="314">
        <v>0</v>
      </c>
      <c r="V106" s="314">
        <v>0</v>
      </c>
      <c r="W106" s="314">
        <v>0</v>
      </c>
      <c r="X106" s="314">
        <v>0.71199999999999997</v>
      </c>
      <c r="Y106" s="314">
        <v>0</v>
      </c>
      <c r="Z106" s="314">
        <v>0</v>
      </c>
      <c r="AA106" s="314">
        <v>0</v>
      </c>
      <c r="AB106" s="314">
        <v>0</v>
      </c>
      <c r="AC106" s="314">
        <v>0</v>
      </c>
      <c r="AD106" s="314">
        <v>0</v>
      </c>
      <c r="AE106" s="314">
        <v>0</v>
      </c>
      <c r="AF106" s="314">
        <v>0</v>
      </c>
      <c r="AG106" s="314">
        <v>0</v>
      </c>
      <c r="AH106" s="314">
        <v>0</v>
      </c>
      <c r="AI106" s="314">
        <v>0</v>
      </c>
      <c r="AJ106" s="314">
        <v>0</v>
      </c>
      <c r="AK106" s="314">
        <v>0</v>
      </c>
      <c r="AL106" s="314">
        <v>0</v>
      </c>
      <c r="AM106" s="314">
        <v>0</v>
      </c>
      <c r="AN106" s="314">
        <v>0</v>
      </c>
      <c r="AO106" s="314">
        <v>0</v>
      </c>
      <c r="AP106" s="314">
        <v>0</v>
      </c>
      <c r="AQ106" s="314">
        <v>0</v>
      </c>
      <c r="AR106" s="314">
        <v>0</v>
      </c>
      <c r="AS106" s="314">
        <v>0</v>
      </c>
      <c r="AT106" s="314">
        <v>0</v>
      </c>
      <c r="AU106" s="314">
        <v>0</v>
      </c>
      <c r="AV106" s="314">
        <v>0</v>
      </c>
      <c r="AW106" s="314">
        <v>0</v>
      </c>
      <c r="AX106" s="314">
        <v>0</v>
      </c>
      <c r="AY106" s="314">
        <v>0</v>
      </c>
      <c r="AZ106" s="314">
        <v>0</v>
      </c>
      <c r="BA106" s="314">
        <v>0</v>
      </c>
      <c r="BB106" s="314">
        <v>0</v>
      </c>
      <c r="BC106" s="314">
        <v>0</v>
      </c>
      <c r="BD106" s="314">
        <v>0</v>
      </c>
      <c r="BE106" s="314">
        <v>0</v>
      </c>
      <c r="BF106" s="314">
        <v>0</v>
      </c>
      <c r="BG106" s="314">
        <v>0</v>
      </c>
      <c r="BH106" s="314">
        <v>0</v>
      </c>
      <c r="BI106" s="314">
        <v>0</v>
      </c>
      <c r="BJ106" s="314">
        <v>0</v>
      </c>
      <c r="BK106" s="314">
        <v>0</v>
      </c>
      <c r="BL106" s="342">
        <v>0</v>
      </c>
      <c r="BM106" s="343">
        <f t="shared" si="5"/>
        <v>12.052999999999999</v>
      </c>
      <c r="BN106" s="316"/>
      <c r="BO106" s="313">
        <v>0</v>
      </c>
      <c r="BP106" s="344">
        <f t="shared" si="6"/>
        <v>3.9630000000000001</v>
      </c>
      <c r="BQ106" s="315">
        <f t="shared" si="7"/>
        <v>3.9630000000000001</v>
      </c>
      <c r="BR106" s="345">
        <v>0</v>
      </c>
      <c r="BS106" s="313">
        <v>3.9630000000000001</v>
      </c>
      <c r="BT106" s="346">
        <v>0</v>
      </c>
      <c r="BU106" s="346">
        <v>0</v>
      </c>
      <c r="BV106" s="313">
        <v>0</v>
      </c>
      <c r="BW106" s="347">
        <v>0</v>
      </c>
      <c r="BX106" s="316">
        <v>0</v>
      </c>
      <c r="BZ106" s="191"/>
    </row>
    <row r="107" spans="1:78" ht="15.75" customHeight="1">
      <c r="A107" s="244" t="s">
        <v>55</v>
      </c>
      <c r="B107" s="316" t="s">
        <v>160</v>
      </c>
      <c r="C107" s="314">
        <f t="shared" si="4"/>
        <v>4991.0209999999988</v>
      </c>
      <c r="D107" s="313"/>
      <c r="E107" s="313"/>
      <c r="F107" s="313"/>
      <c r="G107" s="313"/>
      <c r="H107" s="313"/>
      <c r="I107" s="313"/>
      <c r="J107" s="313"/>
      <c r="K107" s="313"/>
      <c r="L107" s="315">
        <v>0.94799999999999995</v>
      </c>
      <c r="M107" s="314">
        <v>462.55500000000001</v>
      </c>
      <c r="N107" s="314">
        <v>6.3259999999999996</v>
      </c>
      <c r="O107" s="314">
        <v>10.256</v>
      </c>
      <c r="P107" s="314">
        <v>14.051</v>
      </c>
      <c r="Q107" s="314">
        <v>0.27800000000000002</v>
      </c>
      <c r="R107" s="314">
        <v>1.7000000000000001E-2</v>
      </c>
      <c r="S107" s="314">
        <v>0.13600000000000001</v>
      </c>
      <c r="T107" s="314">
        <v>0</v>
      </c>
      <c r="U107" s="314">
        <v>0.57199999999999995</v>
      </c>
      <c r="V107" s="314">
        <v>5.0000000000000001E-3</v>
      </c>
      <c r="W107" s="314">
        <v>3.3000000000000002E-2</v>
      </c>
      <c r="X107" s="314">
        <v>1.639</v>
      </c>
      <c r="Y107" s="314">
        <v>0.85499999999999998</v>
      </c>
      <c r="Z107" s="314">
        <v>0.41799999999999998</v>
      </c>
      <c r="AA107" s="314">
        <v>1.2E-2</v>
      </c>
      <c r="AB107" s="314">
        <v>0.27400000000000002</v>
      </c>
      <c r="AC107" s="314">
        <v>20.212</v>
      </c>
      <c r="AD107" s="314">
        <v>26.998000000000001</v>
      </c>
      <c r="AE107" s="314">
        <v>170.90799999999999</v>
      </c>
      <c r="AF107" s="314">
        <v>44.539000000000001</v>
      </c>
      <c r="AG107" s="314">
        <v>4.1070000000000002</v>
      </c>
      <c r="AH107" s="314">
        <v>42.744</v>
      </c>
      <c r="AI107" s="314">
        <v>219.30199999999999</v>
      </c>
      <c r="AJ107" s="314">
        <v>264.58600000000001</v>
      </c>
      <c r="AK107" s="314">
        <v>18.716999999999999</v>
      </c>
      <c r="AL107" s="314">
        <v>1460.857</v>
      </c>
      <c r="AM107" s="314">
        <v>9.016</v>
      </c>
      <c r="AN107" s="314">
        <v>0</v>
      </c>
      <c r="AO107" s="314">
        <v>113.938</v>
      </c>
      <c r="AP107" s="314">
        <v>6.5529999999999999</v>
      </c>
      <c r="AQ107" s="314">
        <v>5.3460000000000001</v>
      </c>
      <c r="AR107" s="314">
        <v>14.198</v>
      </c>
      <c r="AS107" s="314">
        <v>0.85399999999999998</v>
      </c>
      <c r="AT107" s="314">
        <v>0</v>
      </c>
      <c r="AU107" s="314">
        <v>0.59299999999999997</v>
      </c>
      <c r="AV107" s="314">
        <v>1.9E-2</v>
      </c>
      <c r="AW107" s="314">
        <v>20.66</v>
      </c>
      <c r="AX107" s="314">
        <v>16.823</v>
      </c>
      <c r="AY107" s="314">
        <v>0</v>
      </c>
      <c r="AZ107" s="314">
        <v>6.64</v>
      </c>
      <c r="BA107" s="314">
        <v>11.811</v>
      </c>
      <c r="BB107" s="314">
        <v>13.67</v>
      </c>
      <c r="BC107" s="314">
        <v>115.667</v>
      </c>
      <c r="BD107" s="314">
        <v>7.1459999999999999</v>
      </c>
      <c r="BE107" s="314">
        <v>6.3280000000000003</v>
      </c>
      <c r="BF107" s="314">
        <v>5.4569999999999999</v>
      </c>
      <c r="BG107" s="314">
        <v>22.488</v>
      </c>
      <c r="BH107" s="314">
        <v>1.5469999999999999</v>
      </c>
      <c r="BI107" s="314">
        <v>3.9710000000000001</v>
      </c>
      <c r="BJ107" s="314">
        <v>0</v>
      </c>
      <c r="BK107" s="314">
        <v>0</v>
      </c>
      <c r="BL107" s="342">
        <v>0</v>
      </c>
      <c r="BM107" s="343">
        <f t="shared" si="5"/>
        <v>3154.0699999999993</v>
      </c>
      <c r="BN107" s="316"/>
      <c r="BO107" s="313">
        <v>126.08499999999999</v>
      </c>
      <c r="BP107" s="344">
        <f t="shared" si="6"/>
        <v>1701.098</v>
      </c>
      <c r="BQ107" s="315">
        <f t="shared" si="7"/>
        <v>1701.098</v>
      </c>
      <c r="BR107" s="345">
        <v>0</v>
      </c>
      <c r="BS107" s="313">
        <v>1701.098</v>
      </c>
      <c r="BT107" s="346">
        <v>0</v>
      </c>
      <c r="BU107" s="346">
        <v>0</v>
      </c>
      <c r="BV107" s="313">
        <v>9.7680000000000007</v>
      </c>
      <c r="BW107" s="347">
        <v>0</v>
      </c>
      <c r="BX107" s="316">
        <v>0</v>
      </c>
      <c r="BZ107" s="191"/>
    </row>
    <row r="108" spans="1:78" ht="15.75" customHeight="1">
      <c r="A108" s="244" t="s">
        <v>56</v>
      </c>
      <c r="B108" s="316" t="s">
        <v>161</v>
      </c>
      <c r="C108" s="314">
        <f t="shared" si="4"/>
        <v>7103.0910000000003</v>
      </c>
      <c r="D108" s="313"/>
      <c r="E108" s="313"/>
      <c r="F108" s="313"/>
      <c r="G108" s="313"/>
      <c r="H108" s="313"/>
      <c r="I108" s="313"/>
      <c r="J108" s="313"/>
      <c r="K108" s="313"/>
      <c r="L108" s="315">
        <v>0</v>
      </c>
      <c r="M108" s="314">
        <v>0</v>
      </c>
      <c r="N108" s="314">
        <v>0</v>
      </c>
      <c r="O108" s="314">
        <v>0</v>
      </c>
      <c r="P108" s="314">
        <v>0</v>
      </c>
      <c r="Q108" s="314">
        <v>0</v>
      </c>
      <c r="R108" s="314">
        <v>0</v>
      </c>
      <c r="S108" s="314">
        <v>0</v>
      </c>
      <c r="T108" s="314">
        <v>0</v>
      </c>
      <c r="U108" s="314">
        <v>0</v>
      </c>
      <c r="V108" s="314">
        <v>0</v>
      </c>
      <c r="W108" s="314">
        <v>0</v>
      </c>
      <c r="X108" s="314">
        <v>0</v>
      </c>
      <c r="Y108" s="314">
        <v>0</v>
      </c>
      <c r="Z108" s="314">
        <v>0</v>
      </c>
      <c r="AA108" s="314">
        <v>0</v>
      </c>
      <c r="AB108" s="314">
        <v>0</v>
      </c>
      <c r="AC108" s="314">
        <v>0</v>
      </c>
      <c r="AD108" s="314">
        <v>0</v>
      </c>
      <c r="AE108" s="314">
        <v>0</v>
      </c>
      <c r="AF108" s="314">
        <v>6.024</v>
      </c>
      <c r="AG108" s="314">
        <v>4.4409999999999998</v>
      </c>
      <c r="AH108" s="314">
        <v>35.298999999999999</v>
      </c>
      <c r="AI108" s="314">
        <v>45.728000000000002</v>
      </c>
      <c r="AJ108" s="314">
        <v>0</v>
      </c>
      <c r="AK108" s="314">
        <v>0</v>
      </c>
      <c r="AL108" s="314">
        <v>97.866</v>
      </c>
      <c r="AM108" s="314">
        <v>0</v>
      </c>
      <c r="AN108" s="314">
        <v>0</v>
      </c>
      <c r="AO108" s="314">
        <v>860.28200000000004</v>
      </c>
      <c r="AP108" s="314">
        <v>0</v>
      </c>
      <c r="AQ108" s="314">
        <v>1.222</v>
      </c>
      <c r="AR108" s="314">
        <v>0</v>
      </c>
      <c r="AS108" s="314">
        <v>0</v>
      </c>
      <c r="AT108" s="314">
        <v>0</v>
      </c>
      <c r="AU108" s="314">
        <v>0</v>
      </c>
      <c r="AV108" s="314">
        <v>0</v>
      </c>
      <c r="AW108" s="314">
        <v>0</v>
      </c>
      <c r="AX108" s="314">
        <v>0</v>
      </c>
      <c r="AY108" s="314">
        <v>0</v>
      </c>
      <c r="AZ108" s="314">
        <v>0</v>
      </c>
      <c r="BA108" s="314">
        <v>1330.95</v>
      </c>
      <c r="BB108" s="314">
        <v>0</v>
      </c>
      <c r="BC108" s="314">
        <v>0</v>
      </c>
      <c r="BD108" s="314">
        <v>0</v>
      </c>
      <c r="BE108" s="314">
        <v>0</v>
      </c>
      <c r="BF108" s="314">
        <v>0</v>
      </c>
      <c r="BG108" s="314">
        <v>0</v>
      </c>
      <c r="BH108" s="314">
        <v>0</v>
      </c>
      <c r="BI108" s="314">
        <v>0</v>
      </c>
      <c r="BJ108" s="314">
        <v>0</v>
      </c>
      <c r="BK108" s="314">
        <v>0</v>
      </c>
      <c r="BL108" s="342">
        <v>0</v>
      </c>
      <c r="BM108" s="343">
        <f t="shared" si="5"/>
        <v>2381.8119999999999</v>
      </c>
      <c r="BN108" s="316"/>
      <c r="BO108" s="313">
        <v>0</v>
      </c>
      <c r="BP108" s="344">
        <f t="shared" si="6"/>
        <v>4721.2790000000005</v>
      </c>
      <c r="BQ108" s="315">
        <f t="shared" si="7"/>
        <v>4721.2790000000005</v>
      </c>
      <c r="BR108" s="345">
        <v>0</v>
      </c>
      <c r="BS108" s="313">
        <v>4721.2790000000005</v>
      </c>
      <c r="BT108" s="346">
        <v>0</v>
      </c>
      <c r="BU108" s="346">
        <v>0</v>
      </c>
      <c r="BV108" s="313">
        <v>0</v>
      </c>
      <c r="BW108" s="347">
        <v>0</v>
      </c>
      <c r="BX108" s="316">
        <v>0</v>
      </c>
      <c r="BZ108" s="191"/>
    </row>
    <row r="109" spans="1:78" ht="15.75" customHeight="1">
      <c r="A109" s="244" t="s">
        <v>57</v>
      </c>
      <c r="B109" s="316" t="s">
        <v>237</v>
      </c>
      <c r="C109" s="314">
        <f t="shared" si="4"/>
        <v>2785.4979999999996</v>
      </c>
      <c r="D109" s="313"/>
      <c r="E109" s="313"/>
      <c r="F109" s="313"/>
      <c r="G109" s="313"/>
      <c r="H109" s="313"/>
      <c r="I109" s="313"/>
      <c r="J109" s="313"/>
      <c r="K109" s="313"/>
      <c r="L109" s="315">
        <v>0.35599999999999998</v>
      </c>
      <c r="M109" s="314">
        <v>2.8000000000000001E-2</v>
      </c>
      <c r="N109" s="314">
        <v>0</v>
      </c>
      <c r="O109" s="314">
        <v>22.891999999999999</v>
      </c>
      <c r="P109" s="314">
        <v>24.643999999999998</v>
      </c>
      <c r="Q109" s="314">
        <v>3.9E-2</v>
      </c>
      <c r="R109" s="314">
        <v>1.2170000000000001</v>
      </c>
      <c r="S109" s="314">
        <v>0.108</v>
      </c>
      <c r="T109" s="314">
        <v>0</v>
      </c>
      <c r="U109" s="314">
        <v>15.131</v>
      </c>
      <c r="V109" s="314">
        <v>5.452</v>
      </c>
      <c r="W109" s="314">
        <v>0.151</v>
      </c>
      <c r="X109" s="314">
        <v>7.0359999999999996</v>
      </c>
      <c r="Y109" s="314">
        <v>4.8520000000000003</v>
      </c>
      <c r="Z109" s="314">
        <v>5.3999999999999999E-2</v>
      </c>
      <c r="AA109" s="314">
        <v>0.38100000000000001</v>
      </c>
      <c r="AB109" s="314">
        <v>0.70799999999999996</v>
      </c>
      <c r="AC109" s="314">
        <v>108.071</v>
      </c>
      <c r="AD109" s="314">
        <v>12.68</v>
      </c>
      <c r="AE109" s="314">
        <v>310.17700000000002</v>
      </c>
      <c r="AF109" s="314">
        <v>20.608000000000001</v>
      </c>
      <c r="AG109" s="314">
        <v>11.515000000000001</v>
      </c>
      <c r="AH109" s="314">
        <v>132.31299999999999</v>
      </c>
      <c r="AI109" s="314">
        <v>113.242</v>
      </c>
      <c r="AJ109" s="314">
        <v>2.9750000000000001</v>
      </c>
      <c r="AK109" s="314">
        <v>29.091000000000001</v>
      </c>
      <c r="AL109" s="314">
        <v>11.75</v>
      </c>
      <c r="AM109" s="314">
        <v>403.69400000000002</v>
      </c>
      <c r="AN109" s="314">
        <v>6.274</v>
      </c>
      <c r="AO109" s="314">
        <v>412.322</v>
      </c>
      <c r="AP109" s="314">
        <v>39.484000000000002</v>
      </c>
      <c r="AQ109" s="314">
        <v>11.587</v>
      </c>
      <c r="AR109" s="314">
        <v>118.833</v>
      </c>
      <c r="AS109" s="314">
        <v>11.196</v>
      </c>
      <c r="AT109" s="314">
        <v>117.346</v>
      </c>
      <c r="AU109" s="314">
        <v>24.754000000000001</v>
      </c>
      <c r="AV109" s="314">
        <v>11.678000000000001</v>
      </c>
      <c r="AW109" s="314">
        <v>69.241</v>
      </c>
      <c r="AX109" s="314">
        <v>35.316000000000003</v>
      </c>
      <c r="AY109" s="314">
        <v>0</v>
      </c>
      <c r="AZ109" s="314">
        <v>89.611000000000004</v>
      </c>
      <c r="BA109" s="314">
        <v>18.629000000000001</v>
      </c>
      <c r="BB109" s="314">
        <v>8.7899999999999991</v>
      </c>
      <c r="BC109" s="314">
        <v>166.846</v>
      </c>
      <c r="BD109" s="314">
        <v>36.356000000000002</v>
      </c>
      <c r="BE109" s="314">
        <v>61.557000000000002</v>
      </c>
      <c r="BF109" s="314">
        <v>21.843</v>
      </c>
      <c r="BG109" s="314">
        <v>20.298999999999999</v>
      </c>
      <c r="BH109" s="314">
        <v>14.98</v>
      </c>
      <c r="BI109" s="314">
        <v>6.7119999999999997</v>
      </c>
      <c r="BJ109" s="314">
        <v>0</v>
      </c>
      <c r="BK109" s="314">
        <v>0</v>
      </c>
      <c r="BL109" s="342">
        <v>0</v>
      </c>
      <c r="BM109" s="343">
        <f t="shared" si="5"/>
        <v>2542.8189999999995</v>
      </c>
      <c r="BN109" s="316"/>
      <c r="BO109" s="313">
        <v>0</v>
      </c>
      <c r="BP109" s="344">
        <f t="shared" si="6"/>
        <v>242.679</v>
      </c>
      <c r="BQ109" s="315">
        <f t="shared" si="7"/>
        <v>242.679</v>
      </c>
      <c r="BR109" s="345">
        <v>0</v>
      </c>
      <c r="BS109" s="313">
        <v>242.679</v>
      </c>
      <c r="BT109" s="346">
        <v>0</v>
      </c>
      <c r="BU109" s="346">
        <v>0</v>
      </c>
      <c r="BV109" s="313">
        <v>0</v>
      </c>
      <c r="BW109" s="347">
        <v>0</v>
      </c>
      <c r="BX109" s="316">
        <v>0</v>
      </c>
      <c r="BZ109" s="191"/>
    </row>
    <row r="110" spans="1:78" ht="15.75" customHeight="1">
      <c r="A110" s="244" t="s">
        <v>58</v>
      </c>
      <c r="B110" s="316" t="s">
        <v>59</v>
      </c>
      <c r="C110" s="314">
        <f t="shared" si="4"/>
        <v>25943.623</v>
      </c>
      <c r="D110" s="313"/>
      <c r="E110" s="313"/>
      <c r="F110" s="313"/>
      <c r="G110" s="313"/>
      <c r="H110" s="313"/>
      <c r="I110" s="313"/>
      <c r="J110" s="313"/>
      <c r="K110" s="313"/>
      <c r="L110" s="315">
        <v>0</v>
      </c>
      <c r="M110" s="314">
        <v>0</v>
      </c>
      <c r="N110" s="314">
        <v>0</v>
      </c>
      <c r="O110" s="314">
        <v>0</v>
      </c>
      <c r="P110" s="314">
        <v>0</v>
      </c>
      <c r="Q110" s="314">
        <v>0</v>
      </c>
      <c r="R110" s="314">
        <v>0</v>
      </c>
      <c r="S110" s="314">
        <v>0</v>
      </c>
      <c r="T110" s="314">
        <v>0</v>
      </c>
      <c r="U110" s="314">
        <v>0</v>
      </c>
      <c r="V110" s="314">
        <v>0</v>
      </c>
      <c r="W110" s="314">
        <v>0</v>
      </c>
      <c r="X110" s="314">
        <v>0</v>
      </c>
      <c r="Y110" s="314">
        <v>0</v>
      </c>
      <c r="Z110" s="314">
        <v>0</v>
      </c>
      <c r="AA110" s="314">
        <v>0</v>
      </c>
      <c r="AB110" s="314">
        <v>0</v>
      </c>
      <c r="AC110" s="314">
        <v>0</v>
      </c>
      <c r="AD110" s="314">
        <v>0</v>
      </c>
      <c r="AE110" s="314">
        <v>0</v>
      </c>
      <c r="AF110" s="314">
        <v>0</v>
      </c>
      <c r="AG110" s="314">
        <v>0</v>
      </c>
      <c r="AH110" s="314">
        <v>0</v>
      </c>
      <c r="AI110" s="314">
        <v>0</v>
      </c>
      <c r="AJ110" s="314">
        <v>0</v>
      </c>
      <c r="AK110" s="314">
        <v>0</v>
      </c>
      <c r="AL110" s="314">
        <v>0</v>
      </c>
      <c r="AM110" s="314">
        <v>0</v>
      </c>
      <c r="AN110" s="314">
        <v>0</v>
      </c>
      <c r="AO110" s="314">
        <v>0</v>
      </c>
      <c r="AP110" s="314">
        <v>0</v>
      </c>
      <c r="AQ110" s="314">
        <v>0</v>
      </c>
      <c r="AR110" s="314">
        <v>0</v>
      </c>
      <c r="AS110" s="314">
        <v>0</v>
      </c>
      <c r="AT110" s="314">
        <v>0</v>
      </c>
      <c r="AU110" s="314">
        <v>0</v>
      </c>
      <c r="AV110" s="314">
        <v>0</v>
      </c>
      <c r="AW110" s="314">
        <v>0</v>
      </c>
      <c r="AX110" s="314">
        <v>0</v>
      </c>
      <c r="AY110" s="314">
        <v>0</v>
      </c>
      <c r="AZ110" s="314">
        <v>0</v>
      </c>
      <c r="BA110" s="314">
        <v>0</v>
      </c>
      <c r="BB110" s="314">
        <v>0</v>
      </c>
      <c r="BC110" s="314">
        <v>0</v>
      </c>
      <c r="BD110" s="314">
        <v>0</v>
      </c>
      <c r="BE110" s="314">
        <v>0</v>
      </c>
      <c r="BF110" s="314">
        <v>0</v>
      </c>
      <c r="BG110" s="314">
        <v>0</v>
      </c>
      <c r="BH110" s="314">
        <v>0</v>
      </c>
      <c r="BI110" s="314">
        <v>0</v>
      </c>
      <c r="BJ110" s="314">
        <v>0</v>
      </c>
      <c r="BK110" s="314">
        <v>0</v>
      </c>
      <c r="BL110" s="342">
        <v>0</v>
      </c>
      <c r="BM110" s="343">
        <f t="shared" si="5"/>
        <v>0</v>
      </c>
      <c r="BN110" s="316"/>
      <c r="BO110" s="313">
        <v>0</v>
      </c>
      <c r="BP110" s="344">
        <f t="shared" si="6"/>
        <v>25943.623</v>
      </c>
      <c r="BQ110" s="315">
        <f t="shared" si="7"/>
        <v>3551.8969999999999</v>
      </c>
      <c r="BR110" s="345">
        <v>3551.8969999999999</v>
      </c>
      <c r="BS110" s="313">
        <v>0</v>
      </c>
      <c r="BT110" s="346">
        <v>22391.725999999999</v>
      </c>
      <c r="BU110" s="346">
        <v>0</v>
      </c>
      <c r="BV110" s="313">
        <v>0</v>
      </c>
      <c r="BW110" s="347">
        <v>0</v>
      </c>
      <c r="BX110" s="316">
        <v>0</v>
      </c>
      <c r="BZ110" s="191"/>
    </row>
    <row r="111" spans="1:78" ht="15.75" customHeight="1">
      <c r="A111" s="244" t="s">
        <v>60</v>
      </c>
      <c r="B111" s="316" t="s">
        <v>168</v>
      </c>
      <c r="C111" s="314">
        <f t="shared" si="4"/>
        <v>735.12900000000002</v>
      </c>
      <c r="D111" s="313"/>
      <c r="E111" s="313"/>
      <c r="F111" s="313"/>
      <c r="G111" s="313"/>
      <c r="H111" s="313"/>
      <c r="I111" s="313"/>
      <c r="J111" s="313"/>
      <c r="K111" s="313"/>
      <c r="L111" s="315">
        <v>0</v>
      </c>
      <c r="M111" s="314">
        <v>0</v>
      </c>
      <c r="N111" s="314">
        <v>0</v>
      </c>
      <c r="O111" s="314">
        <v>0</v>
      </c>
      <c r="P111" s="314">
        <v>0</v>
      </c>
      <c r="Q111" s="314">
        <v>0</v>
      </c>
      <c r="R111" s="314">
        <v>0</v>
      </c>
      <c r="S111" s="314">
        <v>0</v>
      </c>
      <c r="T111" s="314">
        <v>0</v>
      </c>
      <c r="U111" s="314">
        <v>0</v>
      </c>
      <c r="V111" s="314">
        <v>0</v>
      </c>
      <c r="W111" s="314">
        <v>0</v>
      </c>
      <c r="X111" s="314">
        <v>0</v>
      </c>
      <c r="Y111" s="314">
        <v>0</v>
      </c>
      <c r="Z111" s="314">
        <v>0</v>
      </c>
      <c r="AA111" s="314">
        <v>0</v>
      </c>
      <c r="AB111" s="314">
        <v>0</v>
      </c>
      <c r="AC111" s="314">
        <v>0</v>
      </c>
      <c r="AD111" s="314">
        <v>0</v>
      </c>
      <c r="AE111" s="314">
        <v>0</v>
      </c>
      <c r="AF111" s="314">
        <v>0</v>
      </c>
      <c r="AG111" s="314">
        <v>0</v>
      </c>
      <c r="AH111" s="314">
        <v>0</v>
      </c>
      <c r="AI111" s="314">
        <v>0</v>
      </c>
      <c r="AJ111" s="314">
        <v>0</v>
      </c>
      <c r="AK111" s="314">
        <v>0</v>
      </c>
      <c r="AL111" s="314">
        <v>0</v>
      </c>
      <c r="AM111" s="314">
        <v>0</v>
      </c>
      <c r="AN111" s="314">
        <v>0</v>
      </c>
      <c r="AO111" s="314">
        <v>0</v>
      </c>
      <c r="AP111" s="314">
        <v>0</v>
      </c>
      <c r="AQ111" s="314">
        <v>0</v>
      </c>
      <c r="AR111" s="314">
        <v>0</v>
      </c>
      <c r="AS111" s="314">
        <v>0</v>
      </c>
      <c r="AT111" s="314">
        <v>0</v>
      </c>
      <c r="AU111" s="314">
        <v>0</v>
      </c>
      <c r="AV111" s="314">
        <v>0</v>
      </c>
      <c r="AW111" s="314">
        <v>0</v>
      </c>
      <c r="AX111" s="314">
        <v>0</v>
      </c>
      <c r="AY111" s="314">
        <v>0</v>
      </c>
      <c r="AZ111" s="314">
        <v>0</v>
      </c>
      <c r="BA111" s="314">
        <v>0</v>
      </c>
      <c r="BB111" s="314">
        <v>0</v>
      </c>
      <c r="BC111" s="314">
        <v>0</v>
      </c>
      <c r="BD111" s="314">
        <v>0</v>
      </c>
      <c r="BE111" s="314">
        <v>0</v>
      </c>
      <c r="BF111" s="314">
        <v>0</v>
      </c>
      <c r="BG111" s="314">
        <v>0</v>
      </c>
      <c r="BH111" s="314">
        <v>0</v>
      </c>
      <c r="BI111" s="314">
        <v>0</v>
      </c>
      <c r="BJ111" s="314">
        <v>0</v>
      </c>
      <c r="BK111" s="314">
        <v>0</v>
      </c>
      <c r="BL111" s="342">
        <v>0</v>
      </c>
      <c r="BM111" s="343">
        <f t="shared" si="5"/>
        <v>0</v>
      </c>
      <c r="BN111" s="316"/>
      <c r="BO111" s="313">
        <v>0</v>
      </c>
      <c r="BP111" s="344">
        <f t="shared" si="6"/>
        <v>735.12900000000002</v>
      </c>
      <c r="BQ111" s="315">
        <f t="shared" si="7"/>
        <v>0</v>
      </c>
      <c r="BR111" s="345">
        <v>0</v>
      </c>
      <c r="BS111" s="313">
        <v>0</v>
      </c>
      <c r="BT111" s="346">
        <v>735.12900000000002</v>
      </c>
      <c r="BU111" s="346">
        <v>0</v>
      </c>
      <c r="BV111" s="313">
        <v>0</v>
      </c>
      <c r="BW111" s="347">
        <v>0</v>
      </c>
      <c r="BX111" s="316">
        <v>0</v>
      </c>
      <c r="BZ111" s="191"/>
    </row>
    <row r="112" spans="1:78" ht="15.75" customHeight="1">
      <c r="A112" s="244" t="s">
        <v>61</v>
      </c>
      <c r="B112" s="316" t="s">
        <v>69</v>
      </c>
      <c r="C112" s="314">
        <f t="shared" si="4"/>
        <v>11234.772999999999</v>
      </c>
      <c r="D112" s="313"/>
      <c r="E112" s="313"/>
      <c r="F112" s="313"/>
      <c r="G112" s="313"/>
      <c r="H112" s="313"/>
      <c r="I112" s="313"/>
      <c r="J112" s="313"/>
      <c r="K112" s="313"/>
      <c r="L112" s="315">
        <v>0</v>
      </c>
      <c r="M112" s="314">
        <v>0</v>
      </c>
      <c r="N112" s="314">
        <v>0</v>
      </c>
      <c r="O112" s="314">
        <v>0</v>
      </c>
      <c r="P112" s="314">
        <v>0</v>
      </c>
      <c r="Q112" s="314">
        <v>0</v>
      </c>
      <c r="R112" s="314">
        <v>0</v>
      </c>
      <c r="S112" s="314">
        <v>0</v>
      </c>
      <c r="T112" s="314">
        <v>0</v>
      </c>
      <c r="U112" s="314">
        <v>0</v>
      </c>
      <c r="V112" s="314">
        <v>0</v>
      </c>
      <c r="W112" s="314">
        <v>0</v>
      </c>
      <c r="X112" s="314">
        <v>0</v>
      </c>
      <c r="Y112" s="314">
        <v>0</v>
      </c>
      <c r="Z112" s="314">
        <v>0</v>
      </c>
      <c r="AA112" s="314">
        <v>0</v>
      </c>
      <c r="AB112" s="314">
        <v>0</v>
      </c>
      <c r="AC112" s="314">
        <v>0</v>
      </c>
      <c r="AD112" s="314">
        <v>0</v>
      </c>
      <c r="AE112" s="314">
        <v>0</v>
      </c>
      <c r="AF112" s="314">
        <v>0</v>
      </c>
      <c r="AG112" s="314">
        <v>0</v>
      </c>
      <c r="AH112" s="314">
        <v>0</v>
      </c>
      <c r="AI112" s="314">
        <v>0</v>
      </c>
      <c r="AJ112" s="314">
        <v>0</v>
      </c>
      <c r="AK112" s="314">
        <v>0</v>
      </c>
      <c r="AL112" s="314">
        <v>0</v>
      </c>
      <c r="AM112" s="314">
        <v>0</v>
      </c>
      <c r="AN112" s="314">
        <v>0</v>
      </c>
      <c r="AO112" s="314">
        <v>0</v>
      </c>
      <c r="AP112" s="314">
        <v>0</v>
      </c>
      <c r="AQ112" s="314">
        <v>0</v>
      </c>
      <c r="AR112" s="314">
        <v>0</v>
      </c>
      <c r="AS112" s="314">
        <v>0</v>
      </c>
      <c r="AT112" s="314">
        <v>0</v>
      </c>
      <c r="AU112" s="314">
        <v>10.202999999999999</v>
      </c>
      <c r="AV112" s="314">
        <v>0</v>
      </c>
      <c r="AW112" s="314">
        <v>0</v>
      </c>
      <c r="AX112" s="314">
        <v>6.67</v>
      </c>
      <c r="AY112" s="314">
        <v>0</v>
      </c>
      <c r="AZ112" s="314">
        <v>0</v>
      </c>
      <c r="BA112" s="314">
        <v>0</v>
      </c>
      <c r="BB112" s="314">
        <v>0</v>
      </c>
      <c r="BC112" s="314">
        <v>101.994</v>
      </c>
      <c r="BD112" s="314">
        <v>5.0709999999999997</v>
      </c>
      <c r="BE112" s="314">
        <v>8.641</v>
      </c>
      <c r="BF112" s="314">
        <v>6.9790000000000001</v>
      </c>
      <c r="BG112" s="314">
        <v>0</v>
      </c>
      <c r="BH112" s="314">
        <v>0</v>
      </c>
      <c r="BI112" s="314">
        <v>0.17100000000000001</v>
      </c>
      <c r="BJ112" s="314">
        <v>0</v>
      </c>
      <c r="BK112" s="314">
        <v>0</v>
      </c>
      <c r="BL112" s="342">
        <v>0</v>
      </c>
      <c r="BM112" s="343">
        <f t="shared" si="5"/>
        <v>139.72899999999998</v>
      </c>
      <c r="BN112" s="316"/>
      <c r="BO112" s="313">
        <v>0</v>
      </c>
      <c r="BP112" s="344">
        <f t="shared" si="6"/>
        <v>11095.044</v>
      </c>
      <c r="BQ112" s="315">
        <f t="shared" si="7"/>
        <v>1363.5119999999999</v>
      </c>
      <c r="BR112" s="345">
        <v>0.752</v>
      </c>
      <c r="BS112" s="313">
        <v>1362.76</v>
      </c>
      <c r="BT112" s="346">
        <v>9725.9339999999993</v>
      </c>
      <c r="BU112" s="346">
        <v>5.5979999999999999</v>
      </c>
      <c r="BV112" s="313">
        <v>0</v>
      </c>
      <c r="BW112" s="347">
        <v>0</v>
      </c>
      <c r="BX112" s="316">
        <v>0</v>
      </c>
      <c r="BZ112" s="191"/>
    </row>
    <row r="113" spans="1:79" ht="15.75" customHeight="1">
      <c r="A113" s="244" t="s">
        <v>62</v>
      </c>
      <c r="B113" s="316" t="s">
        <v>148</v>
      </c>
      <c r="C113" s="314">
        <f t="shared" si="4"/>
        <v>6427.4589999999998</v>
      </c>
      <c r="D113" s="313"/>
      <c r="E113" s="313"/>
      <c r="F113" s="313"/>
      <c r="G113" s="313"/>
      <c r="H113" s="313"/>
      <c r="I113" s="313"/>
      <c r="J113" s="313"/>
      <c r="K113" s="313"/>
      <c r="L113" s="315">
        <v>0</v>
      </c>
      <c r="M113" s="314">
        <v>0</v>
      </c>
      <c r="N113" s="314">
        <v>0</v>
      </c>
      <c r="O113" s="314">
        <v>0</v>
      </c>
      <c r="P113" s="314">
        <v>0</v>
      </c>
      <c r="Q113" s="314">
        <v>0</v>
      </c>
      <c r="R113" s="314">
        <v>2.0350000000000001</v>
      </c>
      <c r="S113" s="314">
        <v>0</v>
      </c>
      <c r="T113" s="314">
        <v>0</v>
      </c>
      <c r="U113" s="314">
        <v>0</v>
      </c>
      <c r="V113" s="314">
        <v>0</v>
      </c>
      <c r="W113" s="314">
        <v>0</v>
      </c>
      <c r="X113" s="314">
        <v>0</v>
      </c>
      <c r="Y113" s="314">
        <v>0.106</v>
      </c>
      <c r="Z113" s="314">
        <v>0</v>
      </c>
      <c r="AA113" s="314">
        <v>0</v>
      </c>
      <c r="AB113" s="314">
        <v>0</v>
      </c>
      <c r="AC113" s="314">
        <v>0</v>
      </c>
      <c r="AD113" s="314">
        <v>0</v>
      </c>
      <c r="AE113" s="314">
        <v>0</v>
      </c>
      <c r="AF113" s="314">
        <v>0</v>
      </c>
      <c r="AG113" s="314">
        <v>0</v>
      </c>
      <c r="AH113" s="314">
        <v>0</v>
      </c>
      <c r="AI113" s="314">
        <v>0</v>
      </c>
      <c r="AJ113" s="314">
        <v>0</v>
      </c>
      <c r="AK113" s="314">
        <v>0</v>
      </c>
      <c r="AL113" s="314">
        <v>0</v>
      </c>
      <c r="AM113" s="314">
        <v>0</v>
      </c>
      <c r="AN113" s="314">
        <v>0</v>
      </c>
      <c r="AO113" s="314">
        <v>5.0599999999999996</v>
      </c>
      <c r="AP113" s="314">
        <v>5.83</v>
      </c>
      <c r="AQ113" s="314">
        <v>1.706</v>
      </c>
      <c r="AR113" s="314">
        <v>0</v>
      </c>
      <c r="AS113" s="314">
        <v>0</v>
      </c>
      <c r="AT113" s="314">
        <v>0</v>
      </c>
      <c r="AU113" s="314">
        <v>0</v>
      </c>
      <c r="AV113" s="314">
        <v>0</v>
      </c>
      <c r="AW113" s="314">
        <v>0</v>
      </c>
      <c r="AX113" s="314">
        <v>1.0999999999999999E-2</v>
      </c>
      <c r="AY113" s="314">
        <v>0</v>
      </c>
      <c r="AZ113" s="314">
        <v>0</v>
      </c>
      <c r="BA113" s="314">
        <v>0</v>
      </c>
      <c r="BB113" s="314">
        <v>0</v>
      </c>
      <c r="BC113" s="314">
        <v>0</v>
      </c>
      <c r="BD113" s="314">
        <v>0</v>
      </c>
      <c r="BE113" s="314">
        <v>0</v>
      </c>
      <c r="BF113" s="314">
        <v>301.02999999999997</v>
      </c>
      <c r="BG113" s="314">
        <v>0</v>
      </c>
      <c r="BH113" s="314">
        <v>0</v>
      </c>
      <c r="BI113" s="314">
        <v>0</v>
      </c>
      <c r="BJ113" s="314">
        <v>0</v>
      </c>
      <c r="BK113" s="314">
        <v>0</v>
      </c>
      <c r="BL113" s="342">
        <v>0</v>
      </c>
      <c r="BM113" s="343">
        <f t="shared" si="5"/>
        <v>315.77799999999996</v>
      </c>
      <c r="BN113" s="316"/>
      <c r="BO113" s="313">
        <v>0</v>
      </c>
      <c r="BP113" s="344">
        <f t="shared" si="6"/>
        <v>6111.6809999999996</v>
      </c>
      <c r="BQ113" s="315">
        <f t="shared" si="7"/>
        <v>2116.107</v>
      </c>
      <c r="BR113" s="345">
        <v>810.13300000000004</v>
      </c>
      <c r="BS113" s="313">
        <v>1305.9739999999999</v>
      </c>
      <c r="BT113" s="346">
        <v>3988.259</v>
      </c>
      <c r="BU113" s="346">
        <v>7.3150000000000004</v>
      </c>
      <c r="BV113" s="313">
        <v>0</v>
      </c>
      <c r="BW113" s="347">
        <v>0</v>
      </c>
      <c r="BX113" s="316">
        <v>0</v>
      </c>
      <c r="BZ113" s="191"/>
    </row>
    <row r="114" spans="1:79" ht="15.75" customHeight="1">
      <c r="A114" s="244" t="s">
        <v>63</v>
      </c>
      <c r="B114" s="316" t="s">
        <v>238</v>
      </c>
      <c r="C114" s="314">
        <f t="shared" si="4"/>
        <v>2881.663</v>
      </c>
      <c r="D114" s="313"/>
      <c r="E114" s="313"/>
      <c r="F114" s="313"/>
      <c r="G114" s="313"/>
      <c r="H114" s="313"/>
      <c r="I114" s="313"/>
      <c r="J114" s="313"/>
      <c r="K114" s="313"/>
      <c r="L114" s="315">
        <v>0</v>
      </c>
      <c r="M114" s="314">
        <v>0</v>
      </c>
      <c r="N114" s="314">
        <v>0</v>
      </c>
      <c r="O114" s="314">
        <v>0</v>
      </c>
      <c r="P114" s="314">
        <v>0</v>
      </c>
      <c r="Q114" s="314">
        <v>0</v>
      </c>
      <c r="R114" s="314">
        <v>0</v>
      </c>
      <c r="S114" s="314">
        <v>0</v>
      </c>
      <c r="T114" s="314">
        <v>0</v>
      </c>
      <c r="U114" s="314">
        <v>0</v>
      </c>
      <c r="V114" s="314">
        <v>0</v>
      </c>
      <c r="W114" s="314">
        <v>0</v>
      </c>
      <c r="X114" s="314">
        <v>0</v>
      </c>
      <c r="Y114" s="314">
        <v>0</v>
      </c>
      <c r="Z114" s="314">
        <v>0</v>
      </c>
      <c r="AA114" s="314">
        <v>0</v>
      </c>
      <c r="AB114" s="314">
        <v>0</v>
      </c>
      <c r="AC114" s="314">
        <v>0</v>
      </c>
      <c r="AD114" s="314">
        <v>0</v>
      </c>
      <c r="AE114" s="314">
        <v>0</v>
      </c>
      <c r="AF114" s="314">
        <v>0</v>
      </c>
      <c r="AG114" s="314">
        <v>0</v>
      </c>
      <c r="AH114" s="314">
        <v>0</v>
      </c>
      <c r="AI114" s="314">
        <v>0</v>
      </c>
      <c r="AJ114" s="314">
        <v>0</v>
      </c>
      <c r="AK114" s="314">
        <v>0</v>
      </c>
      <c r="AL114" s="314">
        <v>0</v>
      </c>
      <c r="AM114" s="314">
        <v>0</v>
      </c>
      <c r="AN114" s="314">
        <v>0</v>
      </c>
      <c r="AO114" s="314">
        <v>52.966999999999999</v>
      </c>
      <c r="AP114" s="314">
        <v>4.3310000000000004</v>
      </c>
      <c r="AQ114" s="314">
        <v>0</v>
      </c>
      <c r="AR114" s="314">
        <v>0</v>
      </c>
      <c r="AS114" s="314">
        <v>0</v>
      </c>
      <c r="AT114" s="314">
        <v>0</v>
      </c>
      <c r="AU114" s="314">
        <v>0</v>
      </c>
      <c r="AV114" s="314">
        <v>0</v>
      </c>
      <c r="AW114" s="314">
        <v>0</v>
      </c>
      <c r="AX114" s="314">
        <v>0</v>
      </c>
      <c r="AY114" s="314">
        <v>0</v>
      </c>
      <c r="AZ114" s="314">
        <v>0</v>
      </c>
      <c r="BA114" s="314">
        <v>0</v>
      </c>
      <c r="BB114" s="314">
        <v>0</v>
      </c>
      <c r="BC114" s="314">
        <v>20.376999999999999</v>
      </c>
      <c r="BD114" s="314">
        <v>0</v>
      </c>
      <c r="BE114" s="314">
        <v>8.7360000000000007</v>
      </c>
      <c r="BF114" s="314">
        <v>2.9000000000000001E-2</v>
      </c>
      <c r="BG114" s="314">
        <v>7.63</v>
      </c>
      <c r="BH114" s="314">
        <v>0</v>
      </c>
      <c r="BI114" s="314">
        <v>0.17499999999999999</v>
      </c>
      <c r="BJ114" s="314">
        <v>0</v>
      </c>
      <c r="BK114" s="314">
        <v>0</v>
      </c>
      <c r="BL114" s="342">
        <v>0</v>
      </c>
      <c r="BM114" s="343">
        <f t="shared" si="5"/>
        <v>94.24499999999999</v>
      </c>
      <c r="BN114" s="316"/>
      <c r="BO114" s="313">
        <v>0</v>
      </c>
      <c r="BP114" s="344">
        <f t="shared" si="6"/>
        <v>2787.4180000000001</v>
      </c>
      <c r="BQ114" s="315">
        <f t="shared" si="7"/>
        <v>2630.11</v>
      </c>
      <c r="BR114" s="345">
        <v>0</v>
      </c>
      <c r="BS114" s="313">
        <v>2630.11</v>
      </c>
      <c r="BT114" s="346">
        <v>0</v>
      </c>
      <c r="BU114" s="346">
        <v>157.30799999999999</v>
      </c>
      <c r="BV114" s="313">
        <v>0</v>
      </c>
      <c r="BW114" s="347">
        <v>0</v>
      </c>
      <c r="BX114" s="316">
        <v>0</v>
      </c>
      <c r="BZ114" s="191"/>
    </row>
    <row r="115" spans="1:79" ht="15.75" customHeight="1">
      <c r="A115" s="244" t="s">
        <v>64</v>
      </c>
      <c r="B115" s="316" t="s">
        <v>162</v>
      </c>
      <c r="C115" s="314">
        <f t="shared" si="4"/>
        <v>830.98099999999999</v>
      </c>
      <c r="D115" s="313"/>
      <c r="E115" s="313"/>
      <c r="F115" s="313"/>
      <c r="G115" s="313"/>
      <c r="H115" s="313"/>
      <c r="I115" s="313"/>
      <c r="J115" s="313"/>
      <c r="K115" s="313"/>
      <c r="L115" s="315">
        <v>0</v>
      </c>
      <c r="M115" s="314">
        <v>0</v>
      </c>
      <c r="N115" s="314">
        <v>0</v>
      </c>
      <c r="O115" s="314">
        <v>0</v>
      </c>
      <c r="P115" s="314">
        <v>0</v>
      </c>
      <c r="Q115" s="314">
        <v>0</v>
      </c>
      <c r="R115" s="314">
        <v>0</v>
      </c>
      <c r="S115" s="314">
        <v>0</v>
      </c>
      <c r="T115" s="314">
        <v>0</v>
      </c>
      <c r="U115" s="314">
        <v>0</v>
      </c>
      <c r="V115" s="314">
        <v>0</v>
      </c>
      <c r="W115" s="314">
        <v>0</v>
      </c>
      <c r="X115" s="314">
        <v>0.81599999999999995</v>
      </c>
      <c r="Y115" s="314">
        <v>0</v>
      </c>
      <c r="Z115" s="314">
        <v>0</v>
      </c>
      <c r="AA115" s="314">
        <v>0</v>
      </c>
      <c r="AB115" s="314">
        <v>0</v>
      </c>
      <c r="AC115" s="314">
        <v>0</v>
      </c>
      <c r="AD115" s="314">
        <v>0</v>
      </c>
      <c r="AE115" s="314">
        <v>0</v>
      </c>
      <c r="AF115" s="314">
        <v>0</v>
      </c>
      <c r="AG115" s="314">
        <v>0</v>
      </c>
      <c r="AH115" s="314">
        <v>0</v>
      </c>
      <c r="AI115" s="314">
        <v>0</v>
      </c>
      <c r="AJ115" s="314">
        <v>0</v>
      </c>
      <c r="AK115" s="314">
        <v>0</v>
      </c>
      <c r="AL115" s="314">
        <v>0</v>
      </c>
      <c r="AM115" s="314">
        <v>0</v>
      </c>
      <c r="AN115" s="314">
        <v>0</v>
      </c>
      <c r="AO115" s="314">
        <v>0</v>
      </c>
      <c r="AP115" s="314">
        <v>0</v>
      </c>
      <c r="AQ115" s="314">
        <v>0</v>
      </c>
      <c r="AR115" s="314">
        <v>0</v>
      </c>
      <c r="AS115" s="314">
        <v>0</v>
      </c>
      <c r="AT115" s="314">
        <v>0</v>
      </c>
      <c r="AU115" s="314">
        <v>1.946</v>
      </c>
      <c r="AV115" s="314">
        <v>0.18</v>
      </c>
      <c r="AW115" s="314">
        <v>0</v>
      </c>
      <c r="AX115" s="314">
        <v>15.61</v>
      </c>
      <c r="AY115" s="314">
        <v>0</v>
      </c>
      <c r="AZ115" s="314">
        <v>0</v>
      </c>
      <c r="BA115" s="314">
        <v>0</v>
      </c>
      <c r="BB115" s="314">
        <v>0</v>
      </c>
      <c r="BC115" s="314">
        <v>0</v>
      </c>
      <c r="BD115" s="314">
        <v>0</v>
      </c>
      <c r="BE115" s="314">
        <v>0</v>
      </c>
      <c r="BF115" s="314">
        <v>0</v>
      </c>
      <c r="BG115" s="314">
        <v>0</v>
      </c>
      <c r="BH115" s="314">
        <v>0</v>
      </c>
      <c r="BI115" s="314">
        <v>0</v>
      </c>
      <c r="BJ115" s="314">
        <v>0</v>
      </c>
      <c r="BK115" s="314">
        <v>0</v>
      </c>
      <c r="BL115" s="342">
        <v>0</v>
      </c>
      <c r="BM115" s="343">
        <f t="shared" si="5"/>
        <v>18.552</v>
      </c>
      <c r="BN115" s="316"/>
      <c r="BO115" s="313">
        <v>0</v>
      </c>
      <c r="BP115" s="344">
        <f t="shared" si="6"/>
        <v>812.42899999999997</v>
      </c>
      <c r="BQ115" s="315">
        <f t="shared" si="7"/>
        <v>229.03299999999999</v>
      </c>
      <c r="BR115" s="345">
        <v>0</v>
      </c>
      <c r="BS115" s="313">
        <v>229.03299999999999</v>
      </c>
      <c r="BT115" s="346">
        <v>0</v>
      </c>
      <c r="BU115" s="346">
        <v>583.39599999999996</v>
      </c>
      <c r="BV115" s="313">
        <v>0</v>
      </c>
      <c r="BW115" s="347">
        <v>0</v>
      </c>
      <c r="BX115" s="316">
        <v>0</v>
      </c>
      <c r="BZ115" s="191"/>
    </row>
    <row r="116" spans="1:79" ht="15.75" customHeight="1">
      <c r="A116" s="244" t="s">
        <v>65</v>
      </c>
      <c r="B116" s="316" t="s">
        <v>164</v>
      </c>
      <c r="C116" s="314">
        <f t="shared" si="4"/>
        <v>2390.5140000000001</v>
      </c>
      <c r="D116" s="313"/>
      <c r="E116" s="313"/>
      <c r="F116" s="313"/>
      <c r="G116" s="313"/>
      <c r="H116" s="313"/>
      <c r="I116" s="313"/>
      <c r="J116" s="313"/>
      <c r="K116" s="313"/>
      <c r="L116" s="315">
        <v>2.4169999999999998</v>
      </c>
      <c r="M116" s="314">
        <v>0</v>
      </c>
      <c r="N116" s="314">
        <v>15.814</v>
      </c>
      <c r="O116" s="314">
        <v>39.658999999999999</v>
      </c>
      <c r="P116" s="314">
        <v>39.926000000000002</v>
      </c>
      <c r="Q116" s="314">
        <v>1.7999999999999999E-2</v>
      </c>
      <c r="R116" s="314">
        <v>1.446</v>
      </c>
      <c r="S116" s="314">
        <v>0.91</v>
      </c>
      <c r="T116" s="314">
        <v>0</v>
      </c>
      <c r="U116" s="314">
        <v>2.798</v>
      </c>
      <c r="V116" s="314">
        <v>2.1000000000000001E-2</v>
      </c>
      <c r="W116" s="314">
        <v>0.46899999999999997</v>
      </c>
      <c r="X116" s="314">
        <v>0.77700000000000002</v>
      </c>
      <c r="Y116" s="314">
        <v>0.71099999999999997</v>
      </c>
      <c r="Z116" s="314">
        <v>1.0349999999999999</v>
      </c>
      <c r="AA116" s="314">
        <v>4.4130000000000003</v>
      </c>
      <c r="AB116" s="314">
        <v>3.3039999999999998</v>
      </c>
      <c r="AC116" s="314">
        <v>9.125</v>
      </c>
      <c r="AD116" s="314">
        <v>25.689</v>
      </c>
      <c r="AE116" s="314">
        <v>14.015000000000001</v>
      </c>
      <c r="AF116" s="314">
        <v>7.1970000000000001</v>
      </c>
      <c r="AG116" s="314">
        <v>16.776</v>
      </c>
      <c r="AH116" s="314">
        <v>11.868</v>
      </c>
      <c r="AI116" s="314">
        <v>12.28</v>
      </c>
      <c r="AJ116" s="314">
        <v>36.381</v>
      </c>
      <c r="AK116" s="314">
        <v>14.214</v>
      </c>
      <c r="AL116" s="314">
        <v>46.305999999999997</v>
      </c>
      <c r="AM116" s="314">
        <v>51.655000000000001</v>
      </c>
      <c r="AN116" s="314">
        <v>4.8849999999999998</v>
      </c>
      <c r="AO116" s="314">
        <v>112.354</v>
      </c>
      <c r="AP116" s="314">
        <v>34.124000000000002</v>
      </c>
      <c r="AQ116" s="314">
        <v>10.016999999999999</v>
      </c>
      <c r="AR116" s="314">
        <v>35.408999999999999</v>
      </c>
      <c r="AS116" s="314">
        <v>5.3739999999999997</v>
      </c>
      <c r="AT116" s="314">
        <v>54.759</v>
      </c>
      <c r="AU116" s="314">
        <v>3.6030000000000002</v>
      </c>
      <c r="AV116" s="314">
        <v>48.386000000000003</v>
      </c>
      <c r="AW116" s="314">
        <v>9.077</v>
      </c>
      <c r="AX116" s="314">
        <v>12.782</v>
      </c>
      <c r="AY116" s="314">
        <v>1.601</v>
      </c>
      <c r="AZ116" s="314">
        <v>12.638</v>
      </c>
      <c r="BA116" s="314">
        <v>7.2880000000000003</v>
      </c>
      <c r="BB116" s="314">
        <v>40.023000000000003</v>
      </c>
      <c r="BC116" s="314">
        <v>0.82199999999999995</v>
      </c>
      <c r="BD116" s="314">
        <v>19.010000000000002</v>
      </c>
      <c r="BE116" s="314">
        <v>6.3650000000000002</v>
      </c>
      <c r="BF116" s="314">
        <v>23.646999999999998</v>
      </c>
      <c r="BG116" s="314">
        <v>4.2649999999999997</v>
      </c>
      <c r="BH116" s="314">
        <v>20.963999999999999</v>
      </c>
      <c r="BI116" s="314">
        <v>44.412999999999997</v>
      </c>
      <c r="BJ116" s="314">
        <v>0</v>
      </c>
      <c r="BK116" s="314">
        <v>0</v>
      </c>
      <c r="BL116" s="342">
        <v>0</v>
      </c>
      <c r="BM116" s="343">
        <f t="shared" si="5"/>
        <v>871.03</v>
      </c>
      <c r="BN116" s="316"/>
      <c r="BO116" s="313">
        <v>0</v>
      </c>
      <c r="BP116" s="344">
        <f t="shared" si="6"/>
        <v>1519.4839999999999</v>
      </c>
      <c r="BQ116" s="315">
        <f t="shared" si="7"/>
        <v>1519.4839999999999</v>
      </c>
      <c r="BR116" s="345">
        <v>0</v>
      </c>
      <c r="BS116" s="313">
        <v>1519.4839999999999</v>
      </c>
      <c r="BT116" s="346">
        <v>0</v>
      </c>
      <c r="BU116" s="346">
        <v>0</v>
      </c>
      <c r="BV116" s="313">
        <v>0</v>
      </c>
      <c r="BW116" s="347">
        <v>0</v>
      </c>
      <c r="BX116" s="316">
        <v>0</v>
      </c>
      <c r="BZ116" s="191"/>
    </row>
    <row r="117" spans="1:79" ht="15.75" customHeight="1">
      <c r="A117" s="244" t="s">
        <v>66</v>
      </c>
      <c r="B117" s="316" t="s">
        <v>239</v>
      </c>
      <c r="C117" s="314">
        <f t="shared" si="4"/>
        <v>1019.956</v>
      </c>
      <c r="D117" s="313"/>
      <c r="E117" s="313"/>
      <c r="F117" s="313"/>
      <c r="G117" s="313"/>
      <c r="H117" s="313"/>
      <c r="I117" s="313"/>
      <c r="J117" s="313"/>
      <c r="K117" s="313"/>
      <c r="L117" s="315">
        <v>0</v>
      </c>
      <c r="M117" s="314">
        <v>0</v>
      </c>
      <c r="N117" s="314">
        <v>0</v>
      </c>
      <c r="O117" s="314">
        <v>0</v>
      </c>
      <c r="P117" s="314">
        <v>0</v>
      </c>
      <c r="Q117" s="314">
        <v>0</v>
      </c>
      <c r="R117" s="314">
        <v>0</v>
      </c>
      <c r="S117" s="314">
        <v>0</v>
      </c>
      <c r="T117" s="314">
        <v>0</v>
      </c>
      <c r="U117" s="314">
        <v>0</v>
      </c>
      <c r="V117" s="314">
        <v>0</v>
      </c>
      <c r="W117" s="314">
        <v>0</v>
      </c>
      <c r="X117" s="314">
        <v>0</v>
      </c>
      <c r="Y117" s="314">
        <v>0</v>
      </c>
      <c r="Z117" s="314">
        <v>0</v>
      </c>
      <c r="AA117" s="314">
        <v>0</v>
      </c>
      <c r="AB117" s="314">
        <v>0</v>
      </c>
      <c r="AC117" s="314">
        <v>0</v>
      </c>
      <c r="AD117" s="314">
        <v>0</v>
      </c>
      <c r="AE117" s="314">
        <v>0</v>
      </c>
      <c r="AF117" s="314">
        <v>0</v>
      </c>
      <c r="AG117" s="314">
        <v>0</v>
      </c>
      <c r="AH117" s="314">
        <v>0</v>
      </c>
      <c r="AI117" s="314">
        <v>0</v>
      </c>
      <c r="AJ117" s="314">
        <v>0</v>
      </c>
      <c r="AK117" s="314">
        <v>0</v>
      </c>
      <c r="AL117" s="314">
        <v>0</v>
      </c>
      <c r="AM117" s="314">
        <v>0</v>
      </c>
      <c r="AN117" s="314">
        <v>0</v>
      </c>
      <c r="AO117" s="314">
        <v>0</v>
      </c>
      <c r="AP117" s="314">
        <v>0</v>
      </c>
      <c r="AQ117" s="314">
        <v>0</v>
      </c>
      <c r="AR117" s="314">
        <v>0</v>
      </c>
      <c r="AS117" s="314">
        <v>0</v>
      </c>
      <c r="AT117" s="314">
        <v>0</v>
      </c>
      <c r="AU117" s="314">
        <v>0</v>
      </c>
      <c r="AV117" s="314">
        <v>0</v>
      </c>
      <c r="AW117" s="314">
        <v>0</v>
      </c>
      <c r="AX117" s="314">
        <v>0</v>
      </c>
      <c r="AY117" s="314">
        <v>0</v>
      </c>
      <c r="AZ117" s="314">
        <v>0</v>
      </c>
      <c r="BA117" s="314">
        <v>0</v>
      </c>
      <c r="BB117" s="314">
        <v>0</v>
      </c>
      <c r="BC117" s="314">
        <v>0</v>
      </c>
      <c r="BD117" s="314">
        <v>0</v>
      </c>
      <c r="BE117" s="314">
        <v>0</v>
      </c>
      <c r="BF117" s="314">
        <v>0</v>
      </c>
      <c r="BG117" s="314">
        <v>0</v>
      </c>
      <c r="BH117" s="314">
        <v>0</v>
      </c>
      <c r="BI117" s="314">
        <v>0</v>
      </c>
      <c r="BJ117" s="314">
        <v>0</v>
      </c>
      <c r="BK117" s="314">
        <v>0</v>
      </c>
      <c r="BL117" s="342">
        <v>0</v>
      </c>
      <c r="BM117" s="343">
        <f t="shared" si="5"/>
        <v>0</v>
      </c>
      <c r="BN117" s="316"/>
      <c r="BO117" s="313">
        <v>0</v>
      </c>
      <c r="BP117" s="344">
        <f t="shared" si="6"/>
        <v>1019.956</v>
      </c>
      <c r="BQ117" s="315">
        <f t="shared" si="7"/>
        <v>1019.956</v>
      </c>
      <c r="BR117" s="345">
        <v>1019.956</v>
      </c>
      <c r="BS117" s="313">
        <v>0</v>
      </c>
      <c r="BT117" s="346">
        <v>0</v>
      </c>
      <c r="BU117" s="346">
        <v>0</v>
      </c>
      <c r="BV117" s="313">
        <v>0</v>
      </c>
      <c r="BW117" s="347">
        <v>0</v>
      </c>
      <c r="BX117" s="316">
        <v>0</v>
      </c>
      <c r="BZ117" s="191"/>
    </row>
    <row r="118" spans="1:79" ht="15.75" customHeight="1">
      <c r="A118" s="244" t="s">
        <v>70</v>
      </c>
      <c r="B118" s="316" t="s">
        <v>240</v>
      </c>
      <c r="C118" s="314">
        <f t="shared" si="4"/>
        <v>9352.372000000003</v>
      </c>
      <c r="D118" s="313"/>
      <c r="E118" s="313"/>
      <c r="F118" s="313"/>
      <c r="G118" s="313"/>
      <c r="H118" s="313"/>
      <c r="I118" s="313"/>
      <c r="J118" s="313"/>
      <c r="K118" s="313"/>
      <c r="L118" s="315">
        <v>0</v>
      </c>
      <c r="M118" s="314">
        <v>0</v>
      </c>
      <c r="N118" s="314">
        <v>0</v>
      </c>
      <c r="O118" s="314">
        <v>0</v>
      </c>
      <c r="P118" s="314">
        <v>0</v>
      </c>
      <c r="Q118" s="314">
        <v>0</v>
      </c>
      <c r="R118" s="314">
        <v>0</v>
      </c>
      <c r="S118" s="314">
        <v>0</v>
      </c>
      <c r="T118" s="314">
        <v>0</v>
      </c>
      <c r="U118" s="314">
        <v>0</v>
      </c>
      <c r="V118" s="314">
        <v>0</v>
      </c>
      <c r="W118" s="314">
        <v>0</v>
      </c>
      <c r="X118" s="314">
        <v>0</v>
      </c>
      <c r="Y118" s="314">
        <v>0</v>
      </c>
      <c r="Z118" s="314">
        <v>0</v>
      </c>
      <c r="AA118" s="314">
        <v>0</v>
      </c>
      <c r="AB118" s="314">
        <v>0</v>
      </c>
      <c r="AC118" s="314">
        <v>0</v>
      </c>
      <c r="AD118" s="314">
        <v>0</v>
      </c>
      <c r="AE118" s="314">
        <v>0</v>
      </c>
      <c r="AF118" s="314">
        <v>0</v>
      </c>
      <c r="AG118" s="314">
        <v>0</v>
      </c>
      <c r="AH118" s="314">
        <v>0</v>
      </c>
      <c r="AI118" s="314">
        <v>0</v>
      </c>
      <c r="AJ118" s="314">
        <v>0</v>
      </c>
      <c r="AK118" s="314">
        <v>0</v>
      </c>
      <c r="AL118" s="314">
        <v>0</v>
      </c>
      <c r="AM118" s="314">
        <v>0</v>
      </c>
      <c r="AN118" s="314">
        <v>0</v>
      </c>
      <c r="AO118" s="314">
        <v>0</v>
      </c>
      <c r="AP118" s="314">
        <v>0</v>
      </c>
      <c r="AQ118" s="314">
        <v>0</v>
      </c>
      <c r="AR118" s="314">
        <v>0</v>
      </c>
      <c r="AS118" s="314">
        <v>0</v>
      </c>
      <c r="AT118" s="314">
        <v>0</v>
      </c>
      <c r="AU118" s="314">
        <v>0</v>
      </c>
      <c r="AV118" s="314">
        <v>0</v>
      </c>
      <c r="AW118" s="314">
        <v>0</v>
      </c>
      <c r="AX118" s="314">
        <v>0</v>
      </c>
      <c r="AY118" s="314">
        <v>0</v>
      </c>
      <c r="AZ118" s="314">
        <v>0</v>
      </c>
      <c r="BA118" s="314">
        <v>0</v>
      </c>
      <c r="BB118" s="314">
        <v>0</v>
      </c>
      <c r="BC118" s="314">
        <v>0</v>
      </c>
      <c r="BD118" s="314">
        <v>0</v>
      </c>
      <c r="BE118" s="314">
        <v>0</v>
      </c>
      <c r="BF118" s="314">
        <v>0</v>
      </c>
      <c r="BG118" s="314">
        <v>0</v>
      </c>
      <c r="BH118" s="314">
        <v>0</v>
      </c>
      <c r="BI118" s="314">
        <v>0</v>
      </c>
      <c r="BJ118" s="314">
        <v>0</v>
      </c>
      <c r="BK118" s="314">
        <v>0</v>
      </c>
      <c r="BL118" s="342">
        <v>0</v>
      </c>
      <c r="BM118" s="343">
        <f t="shared" si="5"/>
        <v>0</v>
      </c>
      <c r="BN118" s="316"/>
      <c r="BO118" s="313">
        <v>48264.413</v>
      </c>
      <c r="BP118" s="344">
        <f t="shared" si="6"/>
        <v>-38912.040999999997</v>
      </c>
      <c r="BQ118" s="315">
        <f t="shared" si="7"/>
        <v>-38912.040999999997</v>
      </c>
      <c r="BR118" s="345">
        <v>0</v>
      </c>
      <c r="BS118" s="313">
        <v>-38912.040999999997</v>
      </c>
      <c r="BT118" s="346">
        <v>0</v>
      </c>
      <c r="BU118" s="346">
        <v>0</v>
      </c>
      <c r="BV118" s="313">
        <v>0</v>
      </c>
      <c r="BW118" s="347">
        <v>0</v>
      </c>
      <c r="BX118" s="316">
        <v>0</v>
      </c>
      <c r="BZ118" s="191"/>
    </row>
    <row r="119" spans="1:79" ht="15.75" customHeight="1" thickBot="1">
      <c r="A119" s="257" t="s">
        <v>71</v>
      </c>
      <c r="B119" s="316" t="s">
        <v>126</v>
      </c>
      <c r="C119" s="314">
        <f t="shared" si="4"/>
        <v>0</v>
      </c>
      <c r="D119" s="313"/>
      <c r="E119" s="313"/>
      <c r="F119" s="313"/>
      <c r="G119" s="313"/>
      <c r="H119" s="313"/>
      <c r="I119" s="313"/>
      <c r="J119" s="313"/>
      <c r="K119" s="313"/>
      <c r="L119" s="315">
        <v>0</v>
      </c>
      <c r="M119" s="314">
        <v>0</v>
      </c>
      <c r="N119" s="314">
        <v>0</v>
      </c>
      <c r="O119" s="314">
        <v>0</v>
      </c>
      <c r="P119" s="314">
        <v>0</v>
      </c>
      <c r="Q119" s="314">
        <v>0</v>
      </c>
      <c r="R119" s="314">
        <v>0</v>
      </c>
      <c r="S119" s="314">
        <v>0</v>
      </c>
      <c r="T119" s="314">
        <v>0</v>
      </c>
      <c r="U119" s="314">
        <v>0</v>
      </c>
      <c r="V119" s="314">
        <v>0</v>
      </c>
      <c r="W119" s="314">
        <v>0</v>
      </c>
      <c r="X119" s="314">
        <v>0</v>
      </c>
      <c r="Y119" s="314">
        <v>0</v>
      </c>
      <c r="Z119" s="314">
        <v>0</v>
      </c>
      <c r="AA119" s="314">
        <v>0</v>
      </c>
      <c r="AB119" s="314">
        <v>0</v>
      </c>
      <c r="AC119" s="314">
        <v>0</v>
      </c>
      <c r="AD119" s="314">
        <v>0</v>
      </c>
      <c r="AE119" s="314">
        <v>0</v>
      </c>
      <c r="AF119" s="314">
        <v>0</v>
      </c>
      <c r="AG119" s="314">
        <v>0</v>
      </c>
      <c r="AH119" s="314">
        <v>0</v>
      </c>
      <c r="AI119" s="314">
        <v>0</v>
      </c>
      <c r="AJ119" s="314">
        <v>0</v>
      </c>
      <c r="AK119" s="314">
        <v>0</v>
      </c>
      <c r="AL119" s="314">
        <v>0</v>
      </c>
      <c r="AM119" s="314">
        <v>0</v>
      </c>
      <c r="AN119" s="314">
        <v>0</v>
      </c>
      <c r="AO119" s="314">
        <v>0</v>
      </c>
      <c r="AP119" s="314">
        <v>0</v>
      </c>
      <c r="AQ119" s="314">
        <v>0</v>
      </c>
      <c r="AR119" s="314">
        <v>0</v>
      </c>
      <c r="AS119" s="314">
        <v>0</v>
      </c>
      <c r="AT119" s="314">
        <v>0</v>
      </c>
      <c r="AU119" s="314">
        <v>0</v>
      </c>
      <c r="AV119" s="314">
        <v>0</v>
      </c>
      <c r="AW119" s="314">
        <v>0</v>
      </c>
      <c r="AX119" s="314">
        <v>0</v>
      </c>
      <c r="AY119" s="314">
        <v>0</v>
      </c>
      <c r="AZ119" s="314">
        <v>0</v>
      </c>
      <c r="BA119" s="314">
        <v>0</v>
      </c>
      <c r="BB119" s="314">
        <v>0</v>
      </c>
      <c r="BC119" s="314">
        <v>0</v>
      </c>
      <c r="BD119" s="314">
        <v>0</v>
      </c>
      <c r="BE119" s="314">
        <v>0</v>
      </c>
      <c r="BF119" s="314">
        <v>0</v>
      </c>
      <c r="BG119" s="314">
        <v>0</v>
      </c>
      <c r="BH119" s="314">
        <v>0</v>
      </c>
      <c r="BI119" s="314">
        <v>0</v>
      </c>
      <c r="BJ119" s="314">
        <v>0</v>
      </c>
      <c r="BK119" s="314">
        <v>0</v>
      </c>
      <c r="BL119" s="314">
        <v>0</v>
      </c>
      <c r="BM119" s="343">
        <f t="shared" si="5"/>
        <v>0</v>
      </c>
      <c r="BN119" s="316"/>
      <c r="BO119" s="313">
        <v>0</v>
      </c>
      <c r="BP119" s="344">
        <f t="shared" si="6"/>
        <v>0</v>
      </c>
      <c r="BQ119" s="315">
        <f t="shared" si="7"/>
        <v>0</v>
      </c>
      <c r="BR119" s="345">
        <v>0</v>
      </c>
      <c r="BS119" s="313">
        <v>0</v>
      </c>
      <c r="BT119" s="346">
        <v>0</v>
      </c>
      <c r="BU119" s="346">
        <v>0</v>
      </c>
      <c r="BV119" s="313">
        <v>0</v>
      </c>
      <c r="BW119" s="347">
        <v>0</v>
      </c>
      <c r="BX119" s="316">
        <v>0</v>
      </c>
      <c r="BZ119" s="191"/>
    </row>
    <row r="120" spans="1:79" ht="15.75" customHeight="1" thickTop="1" thickBot="1">
      <c r="B120" s="348" t="s">
        <v>75</v>
      </c>
      <c r="C120" s="320">
        <f>SUM(C67:C119)</f>
        <v>468885.56700000016</v>
      </c>
      <c r="D120" s="320">
        <f t="shared" ref="D120:BR120" si="8">SUM(D67:D119)</f>
        <v>0</v>
      </c>
      <c r="E120" s="320">
        <f t="shared" si="8"/>
        <v>0</v>
      </c>
      <c r="F120" s="320">
        <f t="shared" si="8"/>
        <v>0</v>
      </c>
      <c r="G120" s="320">
        <f t="shared" si="8"/>
        <v>0</v>
      </c>
      <c r="H120" s="320">
        <f t="shared" si="8"/>
        <v>0</v>
      </c>
      <c r="I120" s="320">
        <f t="shared" si="8"/>
        <v>0</v>
      </c>
      <c r="J120" s="320">
        <f t="shared" si="8"/>
        <v>0</v>
      </c>
      <c r="K120" s="349">
        <f t="shared" si="8"/>
        <v>0</v>
      </c>
      <c r="L120" s="320">
        <f t="shared" si="8"/>
        <v>4239.3890000000001</v>
      </c>
      <c r="M120" s="320">
        <f t="shared" si="8"/>
        <v>3347.0839999999998</v>
      </c>
      <c r="N120" s="320">
        <f t="shared" si="8"/>
        <v>300.04900000000004</v>
      </c>
      <c r="O120" s="320">
        <f t="shared" si="8"/>
        <v>9423.4919999999947</v>
      </c>
      <c r="P120" s="320">
        <f t="shared" si="8"/>
        <v>3121.7609999999995</v>
      </c>
      <c r="Q120" s="320">
        <f t="shared" si="8"/>
        <v>235.50899999999993</v>
      </c>
      <c r="R120" s="320">
        <f t="shared" si="8"/>
        <v>709.75600000000009</v>
      </c>
      <c r="S120" s="320">
        <f t="shared" si="8"/>
        <v>471.82300000000004</v>
      </c>
      <c r="T120" s="320">
        <f t="shared" si="8"/>
        <v>0</v>
      </c>
      <c r="U120" s="320">
        <f t="shared" si="8"/>
        <v>794.82699999999988</v>
      </c>
      <c r="V120" s="320">
        <f t="shared" si="8"/>
        <v>246.03899999999999</v>
      </c>
      <c r="W120" s="320">
        <f t="shared" si="8"/>
        <v>237.83300000000006</v>
      </c>
      <c r="X120" s="320">
        <f t="shared" si="8"/>
        <v>673.01800000000014</v>
      </c>
      <c r="Y120" s="320">
        <f t="shared" si="8"/>
        <v>746.80500000000018</v>
      </c>
      <c r="Z120" s="320">
        <f t="shared" si="8"/>
        <v>360.93199999999996</v>
      </c>
      <c r="AA120" s="320">
        <f t="shared" si="8"/>
        <v>398.97999999999996</v>
      </c>
      <c r="AB120" s="320">
        <f t="shared" si="8"/>
        <v>261.28199999999993</v>
      </c>
      <c r="AC120" s="320">
        <f t="shared" si="8"/>
        <v>6926.3140000000003</v>
      </c>
      <c r="AD120" s="320">
        <f t="shared" si="8"/>
        <v>2039.299</v>
      </c>
      <c r="AE120" s="320">
        <f t="shared" si="8"/>
        <v>16228.638000000001</v>
      </c>
      <c r="AF120" s="320">
        <f t="shared" si="8"/>
        <v>981.32600000000002</v>
      </c>
      <c r="AG120" s="320">
        <f t="shared" si="8"/>
        <v>900.86099999999988</v>
      </c>
      <c r="AH120" s="320">
        <f t="shared" si="8"/>
        <v>5104.9000000000015</v>
      </c>
      <c r="AI120" s="320">
        <f t="shared" si="8"/>
        <v>4704.8109999999997</v>
      </c>
      <c r="AJ120" s="320">
        <f t="shared" si="8"/>
        <v>7716.6029999999992</v>
      </c>
      <c r="AK120" s="320">
        <f t="shared" si="8"/>
        <v>2062.0410000000006</v>
      </c>
      <c r="AL120" s="320">
        <f t="shared" si="8"/>
        <v>10115.878000000001</v>
      </c>
      <c r="AM120" s="320">
        <f t="shared" si="8"/>
        <v>4033.4180000000001</v>
      </c>
      <c r="AN120" s="320">
        <f t="shared" si="8"/>
        <v>93.701999999999998</v>
      </c>
      <c r="AO120" s="320">
        <f t="shared" si="8"/>
        <v>15818.789999999999</v>
      </c>
      <c r="AP120" s="320">
        <f t="shared" si="8"/>
        <v>4139.6309999999994</v>
      </c>
      <c r="AQ120" s="320">
        <f t="shared" si="8"/>
        <v>491.12699999999995</v>
      </c>
      <c r="AR120" s="320">
        <f t="shared" si="8"/>
        <v>4144.4869999999992</v>
      </c>
      <c r="AS120" s="320">
        <f t="shared" si="8"/>
        <v>523.05899999999997</v>
      </c>
      <c r="AT120" s="320">
        <f t="shared" si="8"/>
        <v>3471.39</v>
      </c>
      <c r="AU120" s="320">
        <f t="shared" si="8"/>
        <v>822.34500000000003</v>
      </c>
      <c r="AV120" s="320">
        <f t="shared" si="8"/>
        <v>480.16399999999999</v>
      </c>
      <c r="AW120" s="320">
        <f t="shared" si="8"/>
        <v>3476.1109999999999</v>
      </c>
      <c r="AX120" s="320">
        <f t="shared" si="8"/>
        <v>1666.3250000000007</v>
      </c>
      <c r="AY120" s="320">
        <f t="shared" si="8"/>
        <v>8.5399999999999991</v>
      </c>
      <c r="AZ120" s="320">
        <f t="shared" si="8"/>
        <v>548.327</v>
      </c>
      <c r="BA120" s="320">
        <f t="shared" si="8"/>
        <v>3973.9300000000007</v>
      </c>
      <c r="BB120" s="320">
        <f t="shared" si="8"/>
        <v>717.22099999999978</v>
      </c>
      <c r="BC120" s="320">
        <f t="shared" si="8"/>
        <v>6446.6640000000016</v>
      </c>
      <c r="BD120" s="320">
        <f t="shared" si="8"/>
        <v>265.81700000000001</v>
      </c>
      <c r="BE120" s="320">
        <f t="shared" si="8"/>
        <v>1220.954</v>
      </c>
      <c r="BF120" s="320">
        <f t="shared" si="8"/>
        <v>2291.6430000000005</v>
      </c>
      <c r="BG120" s="320">
        <f t="shared" si="8"/>
        <v>1301.1500000000001</v>
      </c>
      <c r="BH120" s="320">
        <f t="shared" si="8"/>
        <v>330.35500000000002</v>
      </c>
      <c r="BI120" s="320">
        <f t="shared" si="8"/>
        <v>690.03499999999997</v>
      </c>
      <c r="BJ120" s="320">
        <f t="shared" si="8"/>
        <v>0</v>
      </c>
      <c r="BK120" s="320">
        <f t="shared" si="8"/>
        <v>0</v>
      </c>
      <c r="BL120" s="320">
        <f t="shared" si="8"/>
        <v>0</v>
      </c>
      <c r="BM120" s="320">
        <f t="shared" si="8"/>
        <v>139304.43499999994</v>
      </c>
      <c r="BN120" s="348">
        <f t="shared" si="8"/>
        <v>0</v>
      </c>
      <c r="BO120" s="349">
        <f t="shared" si="8"/>
        <v>94477.634000000005</v>
      </c>
      <c r="BP120" s="349">
        <f t="shared" si="8"/>
        <v>178485.79300000001</v>
      </c>
      <c r="BQ120" s="320">
        <f t="shared" si="8"/>
        <v>140388.67699999997</v>
      </c>
      <c r="BR120" s="320">
        <f t="shared" si="8"/>
        <v>19592.887000000002</v>
      </c>
      <c r="BS120" s="350">
        <f t="shared" ref="BS120:BX120" si="9">SUM(BS67:BS119)</f>
        <v>120795.78999999998</v>
      </c>
      <c r="BT120" s="350">
        <f t="shared" si="9"/>
        <v>37343.498999999996</v>
      </c>
      <c r="BU120" s="350">
        <f t="shared" si="9"/>
        <v>753.61699999999996</v>
      </c>
      <c r="BV120" s="320">
        <f t="shared" si="9"/>
        <v>57385.133999999998</v>
      </c>
      <c r="BW120" s="320">
        <f t="shared" si="9"/>
        <v>-767.42900000000054</v>
      </c>
      <c r="BX120" s="351">
        <f t="shared" si="9"/>
        <v>0</v>
      </c>
      <c r="BZ120" s="191"/>
    </row>
    <row r="121" spans="1:79" ht="15.75" customHeight="1" thickTop="1">
      <c r="B121" s="83" t="s">
        <v>102</v>
      </c>
      <c r="C121" s="352"/>
      <c r="D121" s="353"/>
      <c r="E121" s="353"/>
      <c r="F121" s="353">
        <f>F61</f>
        <v>15140.569</v>
      </c>
      <c r="G121" s="353">
        <f>G61</f>
        <v>0</v>
      </c>
      <c r="H121" s="353">
        <f>H61</f>
        <v>2032.1020000000003</v>
      </c>
      <c r="I121" s="353">
        <f>I61</f>
        <v>0</v>
      </c>
      <c r="J121" s="353">
        <f>J61</f>
        <v>10469.610999999997</v>
      </c>
      <c r="K121" s="353"/>
      <c r="L121" s="352">
        <v>6608.5230000000001</v>
      </c>
      <c r="M121" s="354">
        <v>2707.7579999999998</v>
      </c>
      <c r="N121" s="354">
        <v>498.44200000000001</v>
      </c>
      <c r="O121" s="354">
        <v>3724.2370000000001</v>
      </c>
      <c r="P121" s="354">
        <v>1679.3240000000001</v>
      </c>
      <c r="Q121" s="354">
        <v>392.88499999999999</v>
      </c>
      <c r="R121" s="354">
        <v>573.29999999999995</v>
      </c>
      <c r="S121" s="354">
        <v>337</v>
      </c>
      <c r="T121" s="354">
        <v>0</v>
      </c>
      <c r="U121" s="354">
        <v>512.11199999999997</v>
      </c>
      <c r="V121" s="354">
        <v>221.99700000000001</v>
      </c>
      <c r="W121" s="354">
        <v>77.710999999999999</v>
      </c>
      <c r="X121" s="354">
        <v>234.37899999999999</v>
      </c>
      <c r="Y121" s="354">
        <v>327.71</v>
      </c>
      <c r="Z121" s="354">
        <v>301.82100000000003</v>
      </c>
      <c r="AA121" s="354">
        <v>479.25400000000002</v>
      </c>
      <c r="AB121" s="354">
        <v>568.68799999999999</v>
      </c>
      <c r="AC121" s="354">
        <v>2302.4259999999999</v>
      </c>
      <c r="AD121" s="354">
        <v>1960.7460000000001</v>
      </c>
      <c r="AE121" s="354">
        <v>15941.056</v>
      </c>
      <c r="AF121" s="354">
        <v>2301.3679999999999</v>
      </c>
      <c r="AG121" s="354">
        <v>1409.7919999999999</v>
      </c>
      <c r="AH121" s="354">
        <v>4589.2539999999999</v>
      </c>
      <c r="AI121" s="354">
        <v>13221.475</v>
      </c>
      <c r="AJ121" s="354">
        <v>11563.323</v>
      </c>
      <c r="AK121" s="354">
        <v>1103.307</v>
      </c>
      <c r="AL121" s="354">
        <v>-3983.3009999999999</v>
      </c>
      <c r="AM121" s="354">
        <v>10201.925999999999</v>
      </c>
      <c r="AN121" s="354">
        <v>290.45800000000003</v>
      </c>
      <c r="AO121" s="354">
        <v>10543.03</v>
      </c>
      <c r="AP121" s="354">
        <v>4631.357</v>
      </c>
      <c r="AQ121" s="354">
        <v>619.67499999999995</v>
      </c>
      <c r="AR121" s="354">
        <v>4598.9319999999998</v>
      </c>
      <c r="AS121" s="354">
        <v>519.66899999999998</v>
      </c>
      <c r="AT121" s="354">
        <v>12802.032999999999</v>
      </c>
      <c r="AU121" s="354">
        <v>877.20600000000002</v>
      </c>
      <c r="AV121" s="354">
        <v>796.09900000000005</v>
      </c>
      <c r="AW121" s="354">
        <v>16473.276000000002</v>
      </c>
      <c r="AX121" s="354">
        <v>2139.386</v>
      </c>
      <c r="AY121" s="354">
        <v>6.09</v>
      </c>
      <c r="AZ121" s="354">
        <v>588.49400000000003</v>
      </c>
      <c r="BA121" s="354">
        <v>2538.2130000000002</v>
      </c>
      <c r="BB121" s="354">
        <v>1929.905</v>
      </c>
      <c r="BC121" s="354">
        <v>20300.072</v>
      </c>
      <c r="BD121" s="354">
        <v>473.77499999999998</v>
      </c>
      <c r="BE121" s="354">
        <v>9983.5789999999997</v>
      </c>
      <c r="BF121" s="354">
        <v>4136.8999999999996</v>
      </c>
      <c r="BG121" s="354">
        <v>1563.1969999999999</v>
      </c>
      <c r="BH121" s="354">
        <v>500.62599999999998</v>
      </c>
      <c r="BI121" s="354">
        <v>1155.5139999999999</v>
      </c>
      <c r="BJ121" s="354">
        <v>1019.956</v>
      </c>
      <c r="BK121" s="354">
        <v>0</v>
      </c>
      <c r="BL121" s="354">
        <v>0</v>
      </c>
      <c r="BM121" s="355">
        <f>SUM(L121:BL121)</f>
        <v>178343.95499999996</v>
      </c>
      <c r="BN121" s="355">
        <f>SUM(C121:BL121)</f>
        <v>205986.23699999996</v>
      </c>
      <c r="BO121" s="526"/>
      <c r="BZ121" s="191"/>
    </row>
    <row r="122" spans="1:79" ht="15.75" customHeight="1" thickBot="1">
      <c r="B122" s="83" t="s">
        <v>9</v>
      </c>
      <c r="C122" s="315"/>
      <c r="D122" s="313"/>
      <c r="E122" s="313"/>
      <c r="F122" s="313"/>
      <c r="G122" s="313"/>
      <c r="H122" s="313"/>
      <c r="I122" s="313"/>
      <c r="J122" s="313"/>
      <c r="K122" s="313"/>
      <c r="L122" s="315">
        <v>1026.0719999999999</v>
      </c>
      <c r="M122" s="314">
        <v>221.12700000000001</v>
      </c>
      <c r="N122" s="314">
        <v>114.607</v>
      </c>
      <c r="O122" s="314">
        <v>1425.104</v>
      </c>
      <c r="P122" s="314">
        <v>633.15200000000004</v>
      </c>
      <c r="Q122" s="314">
        <v>64.613</v>
      </c>
      <c r="R122" s="314">
        <v>220.18199999999999</v>
      </c>
      <c r="S122" s="314">
        <v>126.998</v>
      </c>
      <c r="T122" s="314">
        <v>0</v>
      </c>
      <c r="U122" s="314">
        <v>205.87799999999999</v>
      </c>
      <c r="V122" s="314">
        <v>94.311999999999998</v>
      </c>
      <c r="W122" s="314">
        <v>44.271000000000001</v>
      </c>
      <c r="X122" s="314">
        <v>151.78800000000001</v>
      </c>
      <c r="Y122" s="314">
        <v>188.268</v>
      </c>
      <c r="Z122" s="314">
        <v>110.22499999999999</v>
      </c>
      <c r="AA122" s="314">
        <v>194.96299999999999</v>
      </c>
      <c r="AB122" s="314">
        <v>424.20299999999997</v>
      </c>
      <c r="AC122" s="314">
        <v>1109.1120000000001</v>
      </c>
      <c r="AD122" s="314">
        <v>509.71899999999999</v>
      </c>
      <c r="AE122" s="314">
        <v>2983.2289999999998</v>
      </c>
      <c r="AF122" s="314">
        <v>660.12099999999998</v>
      </c>
      <c r="AG122" s="314">
        <v>756.06799999999998</v>
      </c>
      <c r="AH122" s="314">
        <v>1396.742</v>
      </c>
      <c r="AI122" s="314">
        <v>3293.9009999999998</v>
      </c>
      <c r="AJ122" s="314">
        <v>1343.53</v>
      </c>
      <c r="AK122" s="314">
        <v>603.69000000000005</v>
      </c>
      <c r="AL122" s="314">
        <v>1872.8019999999999</v>
      </c>
      <c r="AM122" s="314">
        <v>3848.8470000000002</v>
      </c>
      <c r="AN122" s="314">
        <v>198.977</v>
      </c>
      <c r="AO122" s="314">
        <v>5185.0829999999996</v>
      </c>
      <c r="AP122" s="314">
        <v>1199.6279999999999</v>
      </c>
      <c r="AQ122" s="314">
        <v>500.27</v>
      </c>
      <c r="AR122" s="314">
        <v>1537.1780000000001</v>
      </c>
      <c r="AS122" s="314">
        <v>409.96300000000002</v>
      </c>
      <c r="AT122" s="314">
        <v>5225.5159999999996</v>
      </c>
      <c r="AU122" s="314">
        <v>376.303</v>
      </c>
      <c r="AV122" s="314">
        <v>184.95500000000001</v>
      </c>
      <c r="AW122" s="314">
        <v>1159.17</v>
      </c>
      <c r="AX122" s="314">
        <v>1364.12</v>
      </c>
      <c r="AY122" s="314">
        <v>5.6159999999999997</v>
      </c>
      <c r="AZ122" s="314">
        <v>193.20500000000001</v>
      </c>
      <c r="BA122" s="314">
        <v>629.44799999999998</v>
      </c>
      <c r="BB122" s="314">
        <v>1584.722</v>
      </c>
      <c r="BC122" s="314">
        <v>16919.374</v>
      </c>
      <c r="BD122" s="314">
        <v>374.12799999999999</v>
      </c>
      <c r="BE122" s="314">
        <v>8412.241</v>
      </c>
      <c r="BF122" s="314">
        <v>3129.134</v>
      </c>
      <c r="BG122" s="314">
        <v>416.58499999999998</v>
      </c>
      <c r="BH122" s="314">
        <v>500.62599999999998</v>
      </c>
      <c r="BI122" s="314">
        <v>302.697</v>
      </c>
      <c r="BJ122" s="314">
        <v>1019.956</v>
      </c>
      <c r="BK122" s="314">
        <v>0</v>
      </c>
      <c r="BL122" s="314">
        <v>0</v>
      </c>
      <c r="BM122" s="316">
        <f t="shared" ref="BM122:BM128" si="10">SUM(L122:BL122)</f>
        <v>74452.419000000009</v>
      </c>
      <c r="BN122" s="316">
        <f t="shared" ref="BN122:BN128" si="11">SUM(C122:BL122)</f>
        <v>74452.419000000009</v>
      </c>
      <c r="BO122" s="526"/>
      <c r="BZ122" s="191"/>
    </row>
    <row r="123" spans="1:79" ht="15.75" customHeight="1" thickTop="1">
      <c r="B123" s="83" t="s">
        <v>101</v>
      </c>
      <c r="C123" s="315"/>
      <c r="D123" s="313"/>
      <c r="E123" s="313"/>
      <c r="F123" s="313"/>
      <c r="G123" s="313"/>
      <c r="H123" s="313"/>
      <c r="I123" s="313"/>
      <c r="J123" s="313"/>
      <c r="K123" s="313"/>
      <c r="L123" s="315">
        <v>1014.7430000000001</v>
      </c>
      <c r="M123" s="314">
        <v>220.08199999999999</v>
      </c>
      <c r="N123" s="314">
        <v>102.858</v>
      </c>
      <c r="O123" s="314">
        <v>1264.5820000000001</v>
      </c>
      <c r="P123" s="314">
        <v>599.91099999999994</v>
      </c>
      <c r="Q123" s="314">
        <v>57.293999999999997</v>
      </c>
      <c r="R123" s="314">
        <v>196.363</v>
      </c>
      <c r="S123" s="314">
        <v>124.14400000000001</v>
      </c>
      <c r="T123" s="314">
        <v>0</v>
      </c>
      <c r="U123" s="314">
        <v>183.095</v>
      </c>
      <c r="V123" s="314">
        <v>82.838999999999999</v>
      </c>
      <c r="W123" s="314">
        <v>39.673000000000002</v>
      </c>
      <c r="X123" s="314">
        <v>136.249</v>
      </c>
      <c r="Y123" s="314">
        <v>169.09399999999999</v>
      </c>
      <c r="Z123" s="314">
        <v>105.23099999999999</v>
      </c>
      <c r="AA123" s="314">
        <v>173.36500000000001</v>
      </c>
      <c r="AB123" s="314">
        <v>394.34899999999999</v>
      </c>
      <c r="AC123" s="314">
        <v>955.75199999999995</v>
      </c>
      <c r="AD123" s="314">
        <v>458.00299999999999</v>
      </c>
      <c r="AE123" s="314">
        <v>2653.3890000000001</v>
      </c>
      <c r="AF123" s="314">
        <v>608.77099999999996</v>
      </c>
      <c r="AG123" s="314">
        <v>667.83600000000001</v>
      </c>
      <c r="AH123" s="314">
        <v>1241.0909999999999</v>
      </c>
      <c r="AI123" s="314">
        <v>2930.9580000000001</v>
      </c>
      <c r="AJ123" s="314">
        <v>1216.809</v>
      </c>
      <c r="AK123" s="314">
        <v>576.68399999999997</v>
      </c>
      <c r="AL123" s="314">
        <v>1675.779</v>
      </c>
      <c r="AM123" s="314">
        <v>3332.895</v>
      </c>
      <c r="AN123" s="314">
        <v>168.31</v>
      </c>
      <c r="AO123" s="314">
        <v>4792.2889999999998</v>
      </c>
      <c r="AP123" s="314">
        <v>1121.085</v>
      </c>
      <c r="AQ123" s="314">
        <v>434.73200000000003</v>
      </c>
      <c r="AR123" s="314">
        <v>1343.575</v>
      </c>
      <c r="AS123" s="314">
        <v>358.92599999999999</v>
      </c>
      <c r="AT123" s="314">
        <v>3039.4720000000002</v>
      </c>
      <c r="AU123" s="314">
        <v>323.08</v>
      </c>
      <c r="AV123" s="314">
        <v>165.821</v>
      </c>
      <c r="AW123" s="314">
        <v>1017.731</v>
      </c>
      <c r="AX123" s="314">
        <v>1184.6489999999999</v>
      </c>
      <c r="AY123" s="314">
        <v>4.9930000000000003</v>
      </c>
      <c r="AZ123" s="314">
        <v>175.21299999999999</v>
      </c>
      <c r="BA123" s="314">
        <v>583.78499999999997</v>
      </c>
      <c r="BB123" s="314">
        <v>1415.3420000000001</v>
      </c>
      <c r="BC123" s="314">
        <v>11386.291999999999</v>
      </c>
      <c r="BD123" s="314">
        <v>329.27699999999999</v>
      </c>
      <c r="BE123" s="314">
        <v>8254.9</v>
      </c>
      <c r="BF123" s="314">
        <v>3018.8110000000001</v>
      </c>
      <c r="BG123" s="314">
        <v>387.89800000000002</v>
      </c>
      <c r="BH123" s="314">
        <v>434.50900000000001</v>
      </c>
      <c r="BI123" s="314">
        <v>292.01600000000002</v>
      </c>
      <c r="BJ123" s="314">
        <v>950.90800000000002</v>
      </c>
      <c r="BK123" s="314">
        <v>0</v>
      </c>
      <c r="BL123" s="314">
        <v>0</v>
      </c>
      <c r="BM123" s="316">
        <f t="shared" si="10"/>
        <v>62365.453000000023</v>
      </c>
      <c r="BN123" s="316">
        <f t="shared" si="11"/>
        <v>62365.453000000023</v>
      </c>
      <c r="BO123" s="526"/>
      <c r="BP123" s="88" t="s">
        <v>105</v>
      </c>
      <c r="BQ123" s="356"/>
      <c r="BR123" s="356"/>
      <c r="BS123" s="356"/>
      <c r="BT123" s="357">
        <f>BM121</f>
        <v>178343.95499999996</v>
      </c>
      <c r="BV123" s="88" t="s">
        <v>110</v>
      </c>
      <c r="BW123" s="356"/>
      <c r="BX123" s="356"/>
      <c r="BY123" s="356"/>
      <c r="BZ123" s="357">
        <f>BP120</f>
        <v>178485.79300000001</v>
      </c>
    </row>
    <row r="124" spans="1:79" ht="15.75" customHeight="1">
      <c r="B124" s="83" t="s">
        <v>241</v>
      </c>
      <c r="C124" s="315"/>
      <c r="D124" s="313"/>
      <c r="E124" s="313"/>
      <c r="F124" s="313"/>
      <c r="G124" s="313"/>
      <c r="H124" s="313"/>
      <c r="I124" s="313"/>
      <c r="J124" s="313"/>
      <c r="K124" s="313"/>
      <c r="L124" s="315">
        <v>10.355</v>
      </c>
      <c r="M124" s="314">
        <v>1.002</v>
      </c>
      <c r="N124" s="314">
        <v>11.04</v>
      </c>
      <c r="O124" s="314">
        <v>144.053</v>
      </c>
      <c r="P124" s="314">
        <v>30.664000000000001</v>
      </c>
      <c r="Q124" s="314">
        <v>7.0860000000000003</v>
      </c>
      <c r="R124" s="314">
        <v>21.613</v>
      </c>
      <c r="S124" s="314">
        <v>2.39</v>
      </c>
      <c r="T124" s="314">
        <v>0</v>
      </c>
      <c r="U124" s="314">
        <v>21.385999999999999</v>
      </c>
      <c r="V124" s="314">
        <v>9.8480000000000008</v>
      </c>
      <c r="W124" s="314">
        <v>0.62</v>
      </c>
      <c r="X124" s="314">
        <v>14.375</v>
      </c>
      <c r="Y124" s="314">
        <v>17.216000000000001</v>
      </c>
      <c r="Z124" s="314">
        <v>4.74</v>
      </c>
      <c r="AA124" s="314">
        <v>20.81</v>
      </c>
      <c r="AB124" s="314">
        <v>27.721</v>
      </c>
      <c r="AC124" s="314">
        <v>148.232</v>
      </c>
      <c r="AD124" s="314">
        <v>50.374000000000002</v>
      </c>
      <c r="AE124" s="314">
        <v>311.37599999999998</v>
      </c>
      <c r="AF124" s="314">
        <v>48.624000000000002</v>
      </c>
      <c r="AG124" s="314">
        <v>84.489000000000004</v>
      </c>
      <c r="AH124" s="314">
        <v>149.001</v>
      </c>
      <c r="AI124" s="314">
        <v>347.38499999999999</v>
      </c>
      <c r="AJ124" s="314">
        <v>124.254</v>
      </c>
      <c r="AK124" s="314">
        <v>24.216000000000001</v>
      </c>
      <c r="AL124" s="314">
        <v>197.005</v>
      </c>
      <c r="AM124" s="314">
        <v>503.012</v>
      </c>
      <c r="AN124" s="314">
        <v>30.193000000000001</v>
      </c>
      <c r="AO124" s="314">
        <v>380.12099999999998</v>
      </c>
      <c r="AP124" s="314">
        <v>74.772999999999996</v>
      </c>
      <c r="AQ124" s="314">
        <v>64.340999999999994</v>
      </c>
      <c r="AR124" s="314">
        <v>190.66900000000001</v>
      </c>
      <c r="AS124" s="314">
        <v>50.34</v>
      </c>
      <c r="AT124" s="314">
        <v>2177.9569999999999</v>
      </c>
      <c r="AU124" s="314">
        <v>45.136000000000003</v>
      </c>
      <c r="AV124" s="314">
        <v>19.134</v>
      </c>
      <c r="AW124" s="314">
        <v>138.52600000000001</v>
      </c>
      <c r="AX124" s="314">
        <v>107.10599999999999</v>
      </c>
      <c r="AY124" s="314">
        <v>0.623</v>
      </c>
      <c r="AZ124" s="314">
        <v>15.936999999999999</v>
      </c>
      <c r="BA124" s="314">
        <v>40.966000000000001</v>
      </c>
      <c r="BB124" s="314">
        <v>161.88800000000001</v>
      </c>
      <c r="BC124" s="314">
        <v>1124.097</v>
      </c>
      <c r="BD124" s="314">
        <v>44.850999999999999</v>
      </c>
      <c r="BE124" s="314">
        <v>149.459</v>
      </c>
      <c r="BF124" s="314">
        <v>101.504</v>
      </c>
      <c r="BG124" s="314">
        <v>27.466999999999999</v>
      </c>
      <c r="BH124" s="314">
        <v>66.082999999999998</v>
      </c>
      <c r="BI124" s="314">
        <v>10.645</v>
      </c>
      <c r="BJ124" s="314">
        <v>50.078000000000003</v>
      </c>
      <c r="BK124" s="314">
        <v>0</v>
      </c>
      <c r="BL124" s="314">
        <v>0</v>
      </c>
      <c r="BM124" s="316">
        <f t="shared" si="10"/>
        <v>7404.7809999999999</v>
      </c>
      <c r="BN124" s="316">
        <f t="shared" si="11"/>
        <v>7404.7809999999999</v>
      </c>
      <c r="BO124" s="526"/>
      <c r="BP124" s="53" t="s">
        <v>109</v>
      </c>
      <c r="BT124" s="344">
        <f>J121</f>
        <v>10469.610999999997</v>
      </c>
      <c r="BV124" s="53" t="s">
        <v>76</v>
      </c>
      <c r="BZ124" s="344">
        <f>BV120</f>
        <v>57385.133999999998</v>
      </c>
    </row>
    <row r="125" spans="1:79" s="235" customFormat="1" ht="15.75" customHeight="1">
      <c r="B125" s="83" t="s">
        <v>242</v>
      </c>
      <c r="C125" s="358"/>
      <c r="D125" s="359"/>
      <c r="E125" s="359"/>
      <c r="F125" s="359"/>
      <c r="G125" s="359"/>
      <c r="H125" s="359"/>
      <c r="I125" s="359"/>
      <c r="J125" s="359"/>
      <c r="K125" s="359"/>
      <c r="L125" s="358">
        <v>0.97399999999999998</v>
      </c>
      <c r="M125" s="360">
        <v>4.2999999999999997E-2</v>
      </c>
      <c r="N125" s="360">
        <v>0.70899999999999996</v>
      </c>
      <c r="O125" s="360">
        <v>16.469000000000001</v>
      </c>
      <c r="P125" s="360">
        <v>2.577</v>
      </c>
      <c r="Q125" s="360">
        <v>0.23300000000000001</v>
      </c>
      <c r="R125" s="360">
        <v>2.206</v>
      </c>
      <c r="S125" s="360">
        <v>0.46400000000000002</v>
      </c>
      <c r="T125" s="360">
        <v>0</v>
      </c>
      <c r="U125" s="360">
        <v>1.397</v>
      </c>
      <c r="V125" s="360">
        <v>1.625</v>
      </c>
      <c r="W125" s="360">
        <v>3.9780000000000002</v>
      </c>
      <c r="X125" s="360">
        <v>1.1639999999999999</v>
      </c>
      <c r="Y125" s="360">
        <v>1.958</v>
      </c>
      <c r="Z125" s="360">
        <v>0.254</v>
      </c>
      <c r="AA125" s="360">
        <v>0.78800000000000003</v>
      </c>
      <c r="AB125" s="360">
        <v>2.133</v>
      </c>
      <c r="AC125" s="360">
        <v>5.1280000000000001</v>
      </c>
      <c r="AD125" s="360">
        <v>1.3420000000000001</v>
      </c>
      <c r="AE125" s="360">
        <v>18.463999999999999</v>
      </c>
      <c r="AF125" s="360">
        <v>2.726</v>
      </c>
      <c r="AG125" s="360">
        <v>3.7429999999999999</v>
      </c>
      <c r="AH125" s="360">
        <v>6.65</v>
      </c>
      <c r="AI125" s="360">
        <v>15.558</v>
      </c>
      <c r="AJ125" s="360">
        <v>2.4670000000000001</v>
      </c>
      <c r="AK125" s="360">
        <v>2.79</v>
      </c>
      <c r="AL125" s="360">
        <v>1.7999999999999999E-2</v>
      </c>
      <c r="AM125" s="360">
        <v>12.94</v>
      </c>
      <c r="AN125" s="360">
        <v>0.47399999999999998</v>
      </c>
      <c r="AO125" s="360">
        <v>12.673</v>
      </c>
      <c r="AP125" s="360">
        <v>3.77</v>
      </c>
      <c r="AQ125" s="360">
        <v>1.1970000000000001</v>
      </c>
      <c r="AR125" s="360">
        <v>2.9340000000000002</v>
      </c>
      <c r="AS125" s="360">
        <v>0.69699999999999995</v>
      </c>
      <c r="AT125" s="360">
        <v>8.0869999999999997</v>
      </c>
      <c r="AU125" s="360">
        <v>8.0869999999999997</v>
      </c>
      <c r="AV125" s="360">
        <v>0</v>
      </c>
      <c r="AW125" s="360">
        <v>2.9129999999999998</v>
      </c>
      <c r="AX125" s="360">
        <v>72.364999999999995</v>
      </c>
      <c r="AY125" s="360">
        <v>0</v>
      </c>
      <c r="AZ125" s="360">
        <v>2.0550000000000002</v>
      </c>
      <c r="BA125" s="360">
        <v>4.6970000000000001</v>
      </c>
      <c r="BB125" s="360">
        <v>7.492</v>
      </c>
      <c r="BC125" s="360">
        <v>4408.9849999999997</v>
      </c>
      <c r="BD125" s="360">
        <v>0</v>
      </c>
      <c r="BE125" s="360">
        <v>7.8819999999999997</v>
      </c>
      <c r="BF125" s="360">
        <v>8.8190000000000008</v>
      </c>
      <c r="BG125" s="360">
        <v>1.22</v>
      </c>
      <c r="BH125" s="360">
        <v>3.4000000000000002E-2</v>
      </c>
      <c r="BI125" s="360">
        <v>3.5999999999999997E-2</v>
      </c>
      <c r="BJ125" s="360">
        <v>18.97</v>
      </c>
      <c r="BK125" s="360">
        <v>0</v>
      </c>
      <c r="BL125" s="360">
        <v>0</v>
      </c>
      <c r="BM125" s="316">
        <f t="shared" si="10"/>
        <v>4682.1849999999995</v>
      </c>
      <c r="BN125" s="316">
        <f t="shared" si="11"/>
        <v>4682.1849999999995</v>
      </c>
      <c r="BO125" s="526"/>
      <c r="BP125" s="53" t="s">
        <v>106</v>
      </c>
      <c r="BT125" s="361">
        <f>I121</f>
        <v>0</v>
      </c>
      <c r="BV125" s="53" t="s">
        <v>111</v>
      </c>
      <c r="BW125" s="191"/>
      <c r="BX125" s="191"/>
      <c r="BY125" s="191"/>
      <c r="BZ125" s="344">
        <f>BW120</f>
        <v>-767.42900000000054</v>
      </c>
      <c r="CA125" s="289"/>
    </row>
    <row r="126" spans="1:79" ht="15.75" customHeight="1">
      <c r="B126" s="83" t="s">
        <v>103</v>
      </c>
      <c r="C126" s="315"/>
      <c r="D126" s="313"/>
      <c r="E126" s="313"/>
      <c r="F126" s="313"/>
      <c r="G126" s="313"/>
      <c r="H126" s="313"/>
      <c r="I126" s="313"/>
      <c r="J126" s="313"/>
      <c r="K126" s="313"/>
      <c r="L126" s="315">
        <v>0.94499999999999995</v>
      </c>
      <c r="M126" s="314">
        <v>0</v>
      </c>
      <c r="N126" s="314">
        <v>2.6579999999999999</v>
      </c>
      <c r="O126" s="314">
        <v>1.2689999999999999</v>
      </c>
      <c r="P126" s="314">
        <v>0.32600000000000001</v>
      </c>
      <c r="Q126" s="314">
        <v>0.126</v>
      </c>
      <c r="R126" s="314">
        <v>1.08</v>
      </c>
      <c r="S126" s="314">
        <v>0.28599999999999998</v>
      </c>
      <c r="T126" s="314">
        <v>0</v>
      </c>
      <c r="U126" s="314">
        <v>29.373999999999999</v>
      </c>
      <c r="V126" s="314">
        <v>0.78400000000000003</v>
      </c>
      <c r="W126" s="314">
        <v>0.443</v>
      </c>
      <c r="X126" s="314">
        <v>1.377</v>
      </c>
      <c r="Y126" s="314">
        <v>0.54500000000000004</v>
      </c>
      <c r="Z126" s="314">
        <v>1E-3</v>
      </c>
      <c r="AA126" s="314">
        <v>0.92400000000000004</v>
      </c>
      <c r="AB126" s="314">
        <v>1.131</v>
      </c>
      <c r="AC126" s="314">
        <v>6.2190000000000003</v>
      </c>
      <c r="AD126" s="314">
        <v>28.158999999999999</v>
      </c>
      <c r="AE126" s="314">
        <v>221.989</v>
      </c>
      <c r="AF126" s="314">
        <v>8.1649999999999991</v>
      </c>
      <c r="AG126" s="314">
        <v>39.256</v>
      </c>
      <c r="AH126" s="314">
        <v>62.5</v>
      </c>
      <c r="AI126" s="314">
        <v>145.887</v>
      </c>
      <c r="AJ126" s="314">
        <v>1.5649999999999999</v>
      </c>
      <c r="AK126" s="314">
        <v>3.4000000000000002E-2</v>
      </c>
      <c r="AL126" s="314">
        <v>3.0000000000000001E-3</v>
      </c>
      <c r="AM126" s="314">
        <v>13.634</v>
      </c>
      <c r="AN126" s="314">
        <v>1.208</v>
      </c>
      <c r="AO126" s="314">
        <v>398.22399999999999</v>
      </c>
      <c r="AP126" s="314">
        <v>1.41</v>
      </c>
      <c r="AQ126" s="314">
        <v>5.6000000000000001E-2</v>
      </c>
      <c r="AR126" s="314">
        <v>327.21499999999997</v>
      </c>
      <c r="AS126" s="314">
        <v>1.496</v>
      </c>
      <c r="AT126" s="314">
        <v>21.038</v>
      </c>
      <c r="AU126" s="314">
        <v>5.0890000000000004</v>
      </c>
      <c r="AV126" s="314">
        <v>2.2149999999999999</v>
      </c>
      <c r="AW126" s="314">
        <v>76.507999999999996</v>
      </c>
      <c r="AX126" s="314">
        <v>6.6260000000000003</v>
      </c>
      <c r="AY126" s="314">
        <v>3.3000000000000002E-2</v>
      </c>
      <c r="AZ126" s="314">
        <v>0.95</v>
      </c>
      <c r="BA126" s="314">
        <v>4.2759999999999998</v>
      </c>
      <c r="BB126" s="314">
        <v>0.17499999999999999</v>
      </c>
      <c r="BC126" s="314">
        <v>0</v>
      </c>
      <c r="BD126" s="314">
        <v>0</v>
      </c>
      <c r="BE126" s="314">
        <v>0.20399999999999999</v>
      </c>
      <c r="BF126" s="314">
        <v>8.7530000000000001</v>
      </c>
      <c r="BG126" s="314">
        <v>11.51</v>
      </c>
      <c r="BH126" s="314">
        <v>0</v>
      </c>
      <c r="BI126" s="314">
        <v>0.58799999999999997</v>
      </c>
      <c r="BJ126" s="314">
        <v>0</v>
      </c>
      <c r="BK126" s="314">
        <v>0</v>
      </c>
      <c r="BL126" s="314">
        <v>0</v>
      </c>
      <c r="BM126" s="316">
        <f t="shared" si="10"/>
        <v>1436.2539999999999</v>
      </c>
      <c r="BN126" s="316">
        <f t="shared" si="11"/>
        <v>1436.2539999999999</v>
      </c>
      <c r="BO126" s="526"/>
      <c r="BP126" s="53" t="s">
        <v>107</v>
      </c>
      <c r="BT126" s="344">
        <f>H121+F121</f>
        <v>17172.670999999998</v>
      </c>
      <c r="BV126" s="53" t="s">
        <v>112</v>
      </c>
      <c r="BZ126" s="344">
        <f>BX120</f>
        <v>0</v>
      </c>
      <c r="CA126" s="290"/>
    </row>
    <row r="127" spans="1:79" ht="15.75" customHeight="1">
      <c r="B127" s="83" t="s">
        <v>170</v>
      </c>
      <c r="C127" s="315"/>
      <c r="D127" s="313"/>
      <c r="E127" s="313"/>
      <c r="F127" s="313"/>
      <c r="G127" s="313"/>
      <c r="H127" s="313"/>
      <c r="I127" s="313"/>
      <c r="J127" s="313"/>
      <c r="K127" s="313"/>
      <c r="L127" s="315">
        <v>0</v>
      </c>
      <c r="M127" s="314">
        <v>0</v>
      </c>
      <c r="N127" s="314">
        <v>0</v>
      </c>
      <c r="O127" s="314">
        <v>0</v>
      </c>
      <c r="P127" s="314">
        <v>0</v>
      </c>
      <c r="Q127" s="314">
        <v>0</v>
      </c>
      <c r="R127" s="314">
        <v>0</v>
      </c>
      <c r="S127" s="314">
        <v>0</v>
      </c>
      <c r="T127" s="314">
        <v>0</v>
      </c>
      <c r="U127" s="314">
        <v>0</v>
      </c>
      <c r="V127" s="314">
        <v>0</v>
      </c>
      <c r="W127" s="314">
        <v>0</v>
      </c>
      <c r="X127" s="314">
        <v>0</v>
      </c>
      <c r="Y127" s="314">
        <v>0</v>
      </c>
      <c r="Z127" s="314">
        <v>0</v>
      </c>
      <c r="AA127" s="314">
        <v>0</v>
      </c>
      <c r="AB127" s="314">
        <v>0</v>
      </c>
      <c r="AC127" s="314">
        <v>0</v>
      </c>
      <c r="AD127" s="314">
        <v>0</v>
      </c>
      <c r="AE127" s="314">
        <v>0</v>
      </c>
      <c r="AF127" s="314">
        <v>0</v>
      </c>
      <c r="AG127" s="314">
        <v>0</v>
      </c>
      <c r="AH127" s="314">
        <v>0</v>
      </c>
      <c r="AI127" s="314">
        <v>0</v>
      </c>
      <c r="AJ127" s="314">
        <v>0</v>
      </c>
      <c r="AK127" s="314">
        <v>-33.755000000000003</v>
      </c>
      <c r="AL127" s="314">
        <v>0</v>
      </c>
      <c r="AM127" s="314">
        <v>0</v>
      </c>
      <c r="AN127" s="314">
        <v>0</v>
      </c>
      <c r="AO127" s="314">
        <v>0</v>
      </c>
      <c r="AP127" s="314">
        <v>0</v>
      </c>
      <c r="AQ127" s="314">
        <v>-54.372</v>
      </c>
      <c r="AR127" s="314">
        <v>0</v>
      </c>
      <c r="AS127" s="314">
        <v>-60</v>
      </c>
      <c r="AT127" s="314">
        <v>0</v>
      </c>
      <c r="AU127" s="314">
        <v>0</v>
      </c>
      <c r="AV127" s="314">
        <v>0</v>
      </c>
      <c r="AW127" s="314">
        <v>0</v>
      </c>
      <c r="AX127" s="314">
        <v>-4.4219999999999997</v>
      </c>
      <c r="AY127" s="314">
        <v>0</v>
      </c>
      <c r="AZ127" s="314">
        <v>0</v>
      </c>
      <c r="BA127" s="314">
        <v>0</v>
      </c>
      <c r="BB127" s="314">
        <v>0</v>
      </c>
      <c r="BC127" s="314">
        <v>0</v>
      </c>
      <c r="BD127" s="314">
        <v>0</v>
      </c>
      <c r="BE127" s="314">
        <v>0</v>
      </c>
      <c r="BF127" s="314">
        <v>0</v>
      </c>
      <c r="BG127" s="314">
        <v>0</v>
      </c>
      <c r="BH127" s="314">
        <v>0</v>
      </c>
      <c r="BI127" s="314">
        <v>0</v>
      </c>
      <c r="BJ127" s="314">
        <v>0</v>
      </c>
      <c r="BK127" s="314">
        <v>0</v>
      </c>
      <c r="BL127" s="314">
        <v>0</v>
      </c>
      <c r="BM127" s="316">
        <f t="shared" si="10"/>
        <v>-152.54900000000001</v>
      </c>
      <c r="BN127" s="316">
        <f t="shared" si="11"/>
        <v>-152.54900000000001</v>
      </c>
      <c r="BO127" s="526"/>
      <c r="BP127" s="53" t="s">
        <v>108</v>
      </c>
      <c r="BT127" s="344">
        <f>G121</f>
        <v>0</v>
      </c>
      <c r="BV127" s="53" t="s">
        <v>189</v>
      </c>
      <c r="BZ127" s="344">
        <f>BO120</f>
        <v>94477.634000000005</v>
      </c>
      <c r="CA127" s="290"/>
    </row>
    <row r="128" spans="1:79" ht="15.75" customHeight="1" thickBot="1">
      <c r="B128" s="83" t="s">
        <v>104</v>
      </c>
      <c r="C128" s="362"/>
      <c r="D128" s="363"/>
      <c r="E128" s="363"/>
      <c r="F128" s="363"/>
      <c r="G128" s="363"/>
      <c r="H128" s="363"/>
      <c r="I128" s="363"/>
      <c r="J128" s="363"/>
      <c r="K128" s="363"/>
      <c r="L128" s="362">
        <v>5581.5060000000003</v>
      </c>
      <c r="M128" s="364">
        <v>2486.6309999999999</v>
      </c>
      <c r="N128" s="364">
        <v>381.17700000000002</v>
      </c>
      <c r="O128" s="364">
        <v>2297.864</v>
      </c>
      <c r="P128" s="364">
        <v>1045.846</v>
      </c>
      <c r="Q128" s="364">
        <v>328.14600000000002</v>
      </c>
      <c r="R128" s="364">
        <v>352.03800000000001</v>
      </c>
      <c r="S128" s="364">
        <v>209.71600000000001</v>
      </c>
      <c r="T128" s="364">
        <v>0</v>
      </c>
      <c r="U128" s="364">
        <v>276.86</v>
      </c>
      <c r="V128" s="364">
        <v>126.901</v>
      </c>
      <c r="W128" s="364">
        <v>32.997</v>
      </c>
      <c r="X128" s="364">
        <v>81.213999999999999</v>
      </c>
      <c r="Y128" s="364">
        <v>138.89699999999999</v>
      </c>
      <c r="Z128" s="364">
        <v>191.595</v>
      </c>
      <c r="AA128" s="364">
        <v>283.36700000000002</v>
      </c>
      <c r="AB128" s="364">
        <v>143.35400000000001</v>
      </c>
      <c r="AC128" s="364">
        <v>1187.095</v>
      </c>
      <c r="AD128" s="364">
        <v>1422.8679999999999</v>
      </c>
      <c r="AE128" s="364">
        <v>12735.838</v>
      </c>
      <c r="AF128" s="364">
        <v>1633.0820000000001</v>
      </c>
      <c r="AG128" s="364">
        <v>614.46799999999996</v>
      </c>
      <c r="AH128" s="364">
        <v>3130.0120000000002</v>
      </c>
      <c r="AI128" s="364">
        <v>9781.6869999999999</v>
      </c>
      <c r="AJ128" s="364">
        <v>10218.227999999999</v>
      </c>
      <c r="AK128" s="364">
        <v>533.33799999999997</v>
      </c>
      <c r="AL128" s="364">
        <v>-5856.1059999999998</v>
      </c>
      <c r="AM128" s="364">
        <v>6339.4449999999997</v>
      </c>
      <c r="AN128" s="364">
        <v>90.272999999999996</v>
      </c>
      <c r="AO128" s="364">
        <v>4959.723</v>
      </c>
      <c r="AP128" s="364">
        <v>3430.319</v>
      </c>
      <c r="AQ128" s="364">
        <v>173.721</v>
      </c>
      <c r="AR128" s="364">
        <v>2734.5390000000002</v>
      </c>
      <c r="AS128" s="364">
        <v>168.21</v>
      </c>
      <c r="AT128" s="364">
        <v>7555.4790000000003</v>
      </c>
      <c r="AU128" s="364">
        <v>495.81400000000002</v>
      </c>
      <c r="AV128" s="364">
        <v>608.92899999999997</v>
      </c>
      <c r="AW128" s="364">
        <v>15237.598</v>
      </c>
      <c r="AX128" s="364">
        <v>773.06200000000001</v>
      </c>
      <c r="AY128" s="364">
        <v>0.441</v>
      </c>
      <c r="AZ128" s="364">
        <v>394.339</v>
      </c>
      <c r="BA128" s="364">
        <v>1904.489</v>
      </c>
      <c r="BB128" s="364">
        <v>345.00799999999998</v>
      </c>
      <c r="BC128" s="364">
        <v>3380.6979999999999</v>
      </c>
      <c r="BD128" s="364">
        <v>99.647000000000006</v>
      </c>
      <c r="BE128" s="364">
        <v>1571.134</v>
      </c>
      <c r="BF128" s="364">
        <v>999.01300000000003</v>
      </c>
      <c r="BG128" s="364">
        <v>1135.1020000000001</v>
      </c>
      <c r="BH128" s="364">
        <v>0</v>
      </c>
      <c r="BI128" s="364">
        <v>852.22900000000004</v>
      </c>
      <c r="BJ128" s="364">
        <v>0</v>
      </c>
      <c r="BK128" s="364">
        <v>0</v>
      </c>
      <c r="BL128" s="364">
        <v>0</v>
      </c>
      <c r="BM128" s="365">
        <f t="shared" si="10"/>
        <v>102607.83100000006</v>
      </c>
      <c r="BN128" s="365">
        <f t="shared" si="11"/>
        <v>102607.83100000006</v>
      </c>
      <c r="BO128" s="526"/>
      <c r="BP128" s="244"/>
      <c r="BT128" s="344"/>
      <c r="BV128" s="53" t="s">
        <v>190</v>
      </c>
      <c r="BZ128" s="344">
        <f>BO61</f>
        <v>123594.89499999999</v>
      </c>
      <c r="CA128" s="290"/>
    </row>
    <row r="129" spans="2:79" ht="15.75" customHeight="1" thickTop="1" thickBot="1">
      <c r="B129" s="99" t="s">
        <v>243</v>
      </c>
      <c r="C129" s="366"/>
      <c r="D129" s="366"/>
      <c r="E129" s="366"/>
      <c r="F129" s="366"/>
      <c r="G129" s="366"/>
      <c r="H129" s="366"/>
      <c r="I129" s="366"/>
      <c r="J129" s="366"/>
      <c r="K129" s="366"/>
      <c r="L129" s="367">
        <v>19188</v>
      </c>
      <c r="M129" s="368">
        <v>4166</v>
      </c>
      <c r="N129" s="368">
        <v>1331</v>
      </c>
      <c r="O129" s="368">
        <v>8836</v>
      </c>
      <c r="P129" s="368">
        <v>1234</v>
      </c>
      <c r="Q129" s="368">
        <v>49</v>
      </c>
      <c r="R129" s="368">
        <v>2510</v>
      </c>
      <c r="S129" s="368">
        <v>1248</v>
      </c>
      <c r="T129" s="368">
        <v>0</v>
      </c>
      <c r="U129" s="368">
        <v>291</v>
      </c>
      <c r="V129" s="368">
        <v>64</v>
      </c>
      <c r="W129" s="368">
        <v>107</v>
      </c>
      <c r="X129" s="368">
        <v>379</v>
      </c>
      <c r="Y129" s="368">
        <v>1921</v>
      </c>
      <c r="Z129" s="368">
        <v>1556</v>
      </c>
      <c r="AA129" s="368">
        <v>483</v>
      </c>
      <c r="AB129" s="368">
        <v>581</v>
      </c>
      <c r="AC129" s="368">
        <v>905</v>
      </c>
      <c r="AD129" s="368">
        <v>664</v>
      </c>
      <c r="AE129" s="368">
        <v>20469</v>
      </c>
      <c r="AF129" s="368">
        <v>4166</v>
      </c>
      <c r="AG129" s="368">
        <v>1561</v>
      </c>
      <c r="AH129" s="368">
        <v>1478</v>
      </c>
      <c r="AI129" s="368">
        <v>25918</v>
      </c>
      <c r="AJ129" s="368">
        <v>6827</v>
      </c>
      <c r="AK129" s="368">
        <v>464</v>
      </c>
      <c r="AL129" s="368">
        <v>487</v>
      </c>
      <c r="AM129" s="368">
        <v>3147</v>
      </c>
      <c r="AN129" s="368">
        <v>194</v>
      </c>
      <c r="AO129" s="368">
        <v>8164</v>
      </c>
      <c r="AP129" s="368">
        <v>7566</v>
      </c>
      <c r="AQ129" s="368">
        <v>570</v>
      </c>
      <c r="AR129" s="368">
        <v>1272</v>
      </c>
      <c r="AS129" s="368">
        <v>942</v>
      </c>
      <c r="AT129" s="368">
        <v>1523</v>
      </c>
      <c r="AU129" s="368">
        <v>186</v>
      </c>
      <c r="AV129" s="368">
        <v>103</v>
      </c>
      <c r="AW129" s="368">
        <v>764</v>
      </c>
      <c r="AX129" s="368">
        <v>1826</v>
      </c>
      <c r="AY129" s="368">
        <v>11</v>
      </c>
      <c r="AZ129" s="368">
        <v>428</v>
      </c>
      <c r="BA129" s="368">
        <v>877</v>
      </c>
      <c r="BB129" s="368">
        <v>4557</v>
      </c>
      <c r="BC129" s="368">
        <v>20001</v>
      </c>
      <c r="BD129" s="368">
        <v>221</v>
      </c>
      <c r="BE129" s="368">
        <v>12691</v>
      </c>
      <c r="BF129" s="368">
        <v>4345</v>
      </c>
      <c r="BG129" s="368">
        <v>1594</v>
      </c>
      <c r="BH129" s="368">
        <v>1158</v>
      </c>
      <c r="BI129" s="368">
        <v>4243</v>
      </c>
      <c r="BJ129" s="368">
        <v>11544</v>
      </c>
      <c r="BK129" s="368">
        <v>0</v>
      </c>
      <c r="BL129" s="368">
        <v>0</v>
      </c>
      <c r="BM129" s="351">
        <v>194810</v>
      </c>
      <c r="BN129" s="369">
        <v>194810</v>
      </c>
      <c r="BP129" s="370" t="s">
        <v>77</v>
      </c>
      <c r="BQ129" s="300"/>
      <c r="BR129" s="300"/>
      <c r="BS129" s="300"/>
      <c r="BT129" s="369">
        <f>BT123+BT124+BT125+BT126+BT127</f>
        <v>205986.23699999996</v>
      </c>
      <c r="BV129" s="370" t="s">
        <v>77</v>
      </c>
      <c r="BW129" s="300"/>
      <c r="BX129" s="300"/>
      <c r="BY129" s="300"/>
      <c r="BZ129" s="369">
        <f>BZ123+BZ124+BZ125+BZ126+BZ127-BZ128</f>
        <v>205986.23699999999</v>
      </c>
      <c r="CA129" s="290"/>
    </row>
    <row r="130" spans="2:79" ht="15.75" customHeight="1" thickTop="1"/>
  </sheetData>
  <mergeCells count="9">
    <mergeCell ref="I5:I7"/>
    <mergeCell ref="J5:J7"/>
    <mergeCell ref="K5:K7"/>
    <mergeCell ref="C5:C7"/>
    <mergeCell ref="D5:D6"/>
    <mergeCell ref="E5:E7"/>
    <mergeCell ref="F5:F6"/>
    <mergeCell ref="G5:G7"/>
    <mergeCell ref="H5:H7"/>
  </mergeCells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A133"/>
  <sheetViews>
    <sheetView showGridLines="0" zoomScale="110" zoomScaleNormal="110" workbookViewId="0">
      <selection activeCell="B1" sqref="B1"/>
    </sheetView>
  </sheetViews>
  <sheetFormatPr defaultColWidth="11.42578125" defaultRowHeight="12.75"/>
  <cols>
    <col min="1" max="1" width="9.140625" style="191" customWidth="1"/>
    <col min="2" max="2" width="42.28515625" style="191" customWidth="1"/>
    <col min="3" max="3" width="12.140625" style="191" customWidth="1"/>
    <col min="4" max="4" width="11.5703125" style="191" customWidth="1"/>
    <col min="5" max="7" width="9.7109375" style="191" customWidth="1"/>
    <col min="8" max="8" width="11.28515625" style="191" customWidth="1"/>
    <col min="9" max="9" width="11.5703125" style="191" customWidth="1"/>
    <col min="10" max="10" width="11.140625" style="191" customWidth="1"/>
    <col min="11" max="11" width="13.7109375" style="191" customWidth="1"/>
    <col min="12" max="66" width="12.7109375" style="191" customWidth="1"/>
    <col min="67" max="67" width="11.28515625" style="191" customWidth="1"/>
    <col min="68" max="71" width="9.7109375" style="191" customWidth="1"/>
    <col min="72" max="72" width="8.85546875" style="191" bestFit="1" customWidth="1"/>
    <col min="73" max="75" width="9.7109375" style="191" customWidth="1"/>
    <col min="76" max="76" width="10.42578125" style="191" customWidth="1"/>
    <col min="77" max="77" width="14.7109375" style="191" customWidth="1"/>
    <col min="78" max="78" width="9.7109375" style="290" customWidth="1"/>
    <col min="79" max="16384" width="11.42578125" style="191"/>
  </cols>
  <sheetData>
    <row r="1" spans="1:78" ht="15.75">
      <c r="B1" s="192"/>
      <c r="C1" s="192"/>
      <c r="D1" s="192"/>
      <c r="E1" s="192"/>
      <c r="F1" s="3" t="s">
        <v>154</v>
      </c>
      <c r="G1" s="104" t="s">
        <v>265</v>
      </c>
      <c r="H1" s="193"/>
      <c r="I1" s="192"/>
      <c r="J1" s="192"/>
      <c r="K1" s="192"/>
      <c r="L1" s="192"/>
      <c r="M1" s="192"/>
      <c r="N1" s="372" t="s">
        <v>131</v>
      </c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4"/>
    </row>
    <row r="2" spans="1:78">
      <c r="B2" s="178" t="s">
        <v>0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 t="s">
        <v>199</v>
      </c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4"/>
    </row>
    <row r="3" spans="1:78" ht="13.5" thickBot="1">
      <c r="B3" s="192"/>
      <c r="C3" s="195" t="s">
        <v>80</v>
      </c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5"/>
      <c r="BO3" s="192"/>
      <c r="BP3" s="192"/>
      <c r="BQ3" s="192"/>
      <c r="BR3" s="192"/>
      <c r="BS3" s="192"/>
      <c r="BT3" s="195"/>
      <c r="BU3" s="192"/>
      <c r="BV3" s="192"/>
      <c r="BW3" s="192"/>
      <c r="BX3" s="192"/>
      <c r="BY3" s="192"/>
      <c r="BZ3" s="194"/>
    </row>
    <row r="4" spans="1:78" ht="14.25" thickTop="1" thickBot="1"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6" t="s">
        <v>81</v>
      </c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8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4"/>
      <c r="BZ4" s="192"/>
    </row>
    <row r="5" spans="1:78" ht="70.5" customHeight="1" thickTop="1">
      <c r="A5" s="199"/>
      <c r="B5" s="200" t="s">
        <v>79</v>
      </c>
      <c r="C5" s="201" t="s">
        <v>200</v>
      </c>
      <c r="D5" s="201" t="s">
        <v>215</v>
      </c>
      <c r="E5" s="201" t="s">
        <v>82</v>
      </c>
      <c r="F5" s="201" t="s">
        <v>171</v>
      </c>
      <c r="G5" s="201" t="s">
        <v>169</v>
      </c>
      <c r="H5" s="201" t="s">
        <v>83</v>
      </c>
      <c r="I5" s="201" t="s">
        <v>84</v>
      </c>
      <c r="J5" s="202" t="s">
        <v>85</v>
      </c>
      <c r="K5" s="203" t="s">
        <v>113</v>
      </c>
      <c r="L5" s="389" t="s">
        <v>201</v>
      </c>
      <c r="M5" s="204" t="s">
        <v>188</v>
      </c>
      <c r="N5" s="204" t="s">
        <v>193</v>
      </c>
      <c r="O5" s="204" t="s">
        <v>132</v>
      </c>
      <c r="P5" s="204" t="s">
        <v>202</v>
      </c>
      <c r="Q5" s="204" t="s">
        <v>203</v>
      </c>
      <c r="R5" s="204" t="s">
        <v>165</v>
      </c>
      <c r="S5" s="204" t="s">
        <v>231</v>
      </c>
      <c r="T5" s="204" t="s">
        <v>204</v>
      </c>
      <c r="U5" s="204" t="s">
        <v>133</v>
      </c>
      <c r="V5" s="204" t="s">
        <v>121</v>
      </c>
      <c r="W5" s="204" t="s">
        <v>122</v>
      </c>
      <c r="X5" s="204" t="s">
        <v>205</v>
      </c>
      <c r="Y5" s="204" t="s">
        <v>123</v>
      </c>
      <c r="Z5" s="204" t="s">
        <v>166</v>
      </c>
      <c r="AA5" s="204" t="s">
        <v>206</v>
      </c>
      <c r="AB5" s="204" t="s">
        <v>124</v>
      </c>
      <c r="AC5" s="204" t="s">
        <v>167</v>
      </c>
      <c r="AD5" s="204" t="s">
        <v>125</v>
      </c>
      <c r="AE5" s="204" t="s">
        <v>163</v>
      </c>
      <c r="AF5" s="204" t="s">
        <v>216</v>
      </c>
      <c r="AG5" s="204" t="s">
        <v>232</v>
      </c>
      <c r="AH5" s="204" t="s">
        <v>217</v>
      </c>
      <c r="AI5" s="204" t="s">
        <v>134</v>
      </c>
      <c r="AJ5" s="204" t="s">
        <v>135</v>
      </c>
      <c r="AK5" s="204" t="s">
        <v>37</v>
      </c>
      <c r="AL5" s="204" t="s">
        <v>39</v>
      </c>
      <c r="AM5" s="204" t="s">
        <v>136</v>
      </c>
      <c r="AN5" s="204" t="s">
        <v>156</v>
      </c>
      <c r="AO5" s="204" t="s">
        <v>43</v>
      </c>
      <c r="AP5" s="204" t="s">
        <v>207</v>
      </c>
      <c r="AQ5" s="204" t="s">
        <v>233</v>
      </c>
      <c r="AR5" s="204" t="s">
        <v>47</v>
      </c>
      <c r="AS5" s="204" t="s">
        <v>157</v>
      </c>
      <c r="AT5" s="204" t="s">
        <v>234</v>
      </c>
      <c r="AU5" s="204" t="s">
        <v>235</v>
      </c>
      <c r="AV5" s="204" t="s">
        <v>158</v>
      </c>
      <c r="AW5" s="204" t="s">
        <v>145</v>
      </c>
      <c r="AX5" s="204" t="s">
        <v>236</v>
      </c>
      <c r="AY5" s="204" t="s">
        <v>159</v>
      </c>
      <c r="AZ5" s="204" t="s">
        <v>160</v>
      </c>
      <c r="BA5" s="204" t="s">
        <v>161</v>
      </c>
      <c r="BB5" s="204" t="s">
        <v>237</v>
      </c>
      <c r="BC5" s="204" t="s">
        <v>59</v>
      </c>
      <c r="BD5" s="204" t="s">
        <v>168</v>
      </c>
      <c r="BE5" s="204" t="s">
        <v>69</v>
      </c>
      <c r="BF5" s="204" t="s">
        <v>148</v>
      </c>
      <c r="BG5" s="204" t="s">
        <v>238</v>
      </c>
      <c r="BH5" s="204" t="s">
        <v>162</v>
      </c>
      <c r="BI5" s="204" t="s">
        <v>164</v>
      </c>
      <c r="BJ5" s="204" t="s">
        <v>239</v>
      </c>
      <c r="BK5" s="204" t="s">
        <v>240</v>
      </c>
      <c r="BL5" s="201" t="s">
        <v>126</v>
      </c>
      <c r="BM5" s="203" t="s">
        <v>86</v>
      </c>
      <c r="BN5" s="205" t="s">
        <v>87</v>
      </c>
      <c r="BO5" s="206" t="s">
        <v>88</v>
      </c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</row>
    <row r="6" spans="1:78" ht="15" customHeight="1">
      <c r="A6" s="207"/>
      <c r="B6" s="208"/>
      <c r="C6" s="209"/>
      <c r="D6" s="208"/>
      <c r="E6" s="208"/>
      <c r="F6" s="208"/>
      <c r="G6" s="208"/>
      <c r="H6" s="208"/>
      <c r="I6" s="208"/>
      <c r="J6" s="208"/>
      <c r="K6" s="208"/>
      <c r="L6" s="210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11"/>
      <c r="BN6" s="212"/>
      <c r="BO6" s="213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</row>
    <row r="7" spans="1:78" ht="15" customHeight="1" thickBot="1">
      <c r="A7" s="214"/>
      <c r="B7" s="215"/>
      <c r="C7" s="216"/>
      <c r="D7" s="215"/>
      <c r="E7" s="215"/>
      <c r="F7" s="215"/>
      <c r="G7" s="215"/>
      <c r="H7" s="215"/>
      <c r="I7" s="215"/>
      <c r="J7" s="215"/>
      <c r="K7" s="215"/>
      <c r="L7" s="217" t="s">
        <v>11</v>
      </c>
      <c r="M7" s="216" t="s">
        <v>12</v>
      </c>
      <c r="N7" s="216" t="s">
        <v>13</v>
      </c>
      <c r="O7" s="216" t="s">
        <v>14</v>
      </c>
      <c r="P7" s="216" t="s">
        <v>15</v>
      </c>
      <c r="Q7" s="216" t="s">
        <v>16</v>
      </c>
      <c r="R7" s="216" t="s">
        <v>17</v>
      </c>
      <c r="S7" s="216" t="s">
        <v>18</v>
      </c>
      <c r="T7" s="216" t="s">
        <v>19</v>
      </c>
      <c r="U7" s="216" t="s">
        <v>20</v>
      </c>
      <c r="V7" s="216" t="s">
        <v>21</v>
      </c>
      <c r="W7" s="216" t="s">
        <v>22</v>
      </c>
      <c r="X7" s="216" t="s">
        <v>23</v>
      </c>
      <c r="Y7" s="216" t="s">
        <v>24</v>
      </c>
      <c r="Z7" s="216" t="s">
        <v>25</v>
      </c>
      <c r="AA7" s="216" t="s">
        <v>26</v>
      </c>
      <c r="AB7" s="216" t="s">
        <v>27</v>
      </c>
      <c r="AC7" s="216" t="s">
        <v>28</v>
      </c>
      <c r="AD7" s="216" t="s">
        <v>29</v>
      </c>
      <c r="AE7" s="216" t="s">
        <v>30</v>
      </c>
      <c r="AF7" s="216" t="s">
        <v>31</v>
      </c>
      <c r="AG7" s="216" t="s">
        <v>32</v>
      </c>
      <c r="AH7" s="216" t="s">
        <v>33</v>
      </c>
      <c r="AI7" s="216" t="s">
        <v>34</v>
      </c>
      <c r="AJ7" s="216" t="s">
        <v>35</v>
      </c>
      <c r="AK7" s="216" t="s">
        <v>36</v>
      </c>
      <c r="AL7" s="216" t="s">
        <v>38</v>
      </c>
      <c r="AM7" s="216" t="s">
        <v>40</v>
      </c>
      <c r="AN7" s="216" t="s">
        <v>41</v>
      </c>
      <c r="AO7" s="216" t="s">
        <v>42</v>
      </c>
      <c r="AP7" s="216" t="s">
        <v>44</v>
      </c>
      <c r="AQ7" s="216" t="s">
        <v>45</v>
      </c>
      <c r="AR7" s="216" t="s">
        <v>46</v>
      </c>
      <c r="AS7" s="216" t="s">
        <v>48</v>
      </c>
      <c r="AT7" s="216" t="s">
        <v>49</v>
      </c>
      <c r="AU7" s="216" t="s">
        <v>50</v>
      </c>
      <c r="AV7" s="216" t="s">
        <v>51</v>
      </c>
      <c r="AW7" s="216" t="s">
        <v>52</v>
      </c>
      <c r="AX7" s="216" t="s">
        <v>53</v>
      </c>
      <c r="AY7" s="216" t="s">
        <v>54</v>
      </c>
      <c r="AZ7" s="216" t="s">
        <v>55</v>
      </c>
      <c r="BA7" s="216" t="s">
        <v>56</v>
      </c>
      <c r="BB7" s="216" t="s">
        <v>57</v>
      </c>
      <c r="BC7" s="216" t="s">
        <v>58</v>
      </c>
      <c r="BD7" s="216" t="s">
        <v>60</v>
      </c>
      <c r="BE7" s="216" t="s">
        <v>61</v>
      </c>
      <c r="BF7" s="216" t="s">
        <v>62</v>
      </c>
      <c r="BG7" s="216" t="s">
        <v>63</v>
      </c>
      <c r="BH7" s="216" t="s">
        <v>64</v>
      </c>
      <c r="BI7" s="216" t="s">
        <v>65</v>
      </c>
      <c r="BJ7" s="216" t="s">
        <v>66</v>
      </c>
      <c r="BK7" s="216" t="s">
        <v>70</v>
      </c>
      <c r="BL7" s="216" t="s">
        <v>71</v>
      </c>
      <c r="BM7" s="218"/>
      <c r="BN7" s="212"/>
      <c r="BO7" s="213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</row>
    <row r="8" spans="1:78" ht="13.5" thickTop="1">
      <c r="A8" s="207" t="s">
        <v>11</v>
      </c>
      <c r="B8" s="219" t="s">
        <v>201</v>
      </c>
      <c r="C8" s="220">
        <f>D8+E8+F8+G8+H8+I8+J8+K8</f>
        <v>16787.897000000001</v>
      </c>
      <c r="D8" s="219">
        <v>2467.5830000000001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278.23599999999999</v>
      </c>
      <c r="K8" s="219">
        <f>BM8+BN8+BO8</f>
        <v>14042.078000000001</v>
      </c>
      <c r="L8" s="221">
        <v>9148.5540000000001</v>
      </c>
      <c r="M8" s="220">
        <v>0</v>
      </c>
      <c r="N8" s="220">
        <v>0</v>
      </c>
      <c r="O8" s="220">
        <v>431.435</v>
      </c>
      <c r="P8" s="220">
        <v>0</v>
      </c>
      <c r="Q8" s="220">
        <v>0</v>
      </c>
      <c r="R8" s="220">
        <v>0</v>
      </c>
      <c r="S8" s="220">
        <v>46.545999999999999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0.30599999999999999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0</v>
      </c>
      <c r="AR8" s="220">
        <v>0</v>
      </c>
      <c r="AS8" s="220">
        <v>0</v>
      </c>
      <c r="AT8" s="220">
        <v>0</v>
      </c>
      <c r="AU8" s="220">
        <v>0</v>
      </c>
      <c r="AV8" s="220">
        <v>0</v>
      </c>
      <c r="AW8" s="220">
        <v>0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220">
        <v>0.308</v>
      </c>
      <c r="BD8" s="220">
        <v>0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220">
        <v>0</v>
      </c>
      <c r="BK8" s="220">
        <v>0</v>
      </c>
      <c r="BL8" s="220">
        <v>0</v>
      </c>
      <c r="BM8" s="222">
        <f>SUM(L8:BL8)</f>
        <v>9627.1490000000013</v>
      </c>
      <c r="BN8" s="223"/>
      <c r="BO8" s="224">
        <v>4414.9290000000001</v>
      </c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</row>
    <row r="9" spans="1:78">
      <c r="A9" s="207" t="s">
        <v>12</v>
      </c>
      <c r="B9" s="219" t="s">
        <v>188</v>
      </c>
      <c r="C9" s="220">
        <f t="shared" ref="C9:C60" si="0">D9+E9+F9+G9+H9+I9+J9+K9</f>
        <v>8170.603000000001</v>
      </c>
      <c r="D9" s="219">
        <v>2343.15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3.29</v>
      </c>
      <c r="K9" s="219">
        <f t="shared" ref="K9:K60" si="1">BM9+BN9+BO9</f>
        <v>5824.1630000000005</v>
      </c>
      <c r="L9" s="221">
        <v>0</v>
      </c>
      <c r="M9" s="220">
        <v>5710.3429999999998</v>
      </c>
      <c r="N9" s="220">
        <v>0</v>
      </c>
      <c r="O9" s="220">
        <v>43.234000000000002</v>
      </c>
      <c r="P9" s="220">
        <v>0</v>
      </c>
      <c r="Q9" s="220">
        <v>0</v>
      </c>
      <c r="R9" s="220">
        <v>0</v>
      </c>
      <c r="S9" s="220">
        <v>58.000999999999998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0</v>
      </c>
      <c r="AR9" s="220">
        <v>0</v>
      </c>
      <c r="AS9" s="220">
        <v>0</v>
      </c>
      <c r="AT9" s="220">
        <v>0</v>
      </c>
      <c r="AU9" s="220">
        <v>0</v>
      </c>
      <c r="AV9" s="220">
        <v>0</v>
      </c>
      <c r="AW9" s="220">
        <v>0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220">
        <v>0</v>
      </c>
      <c r="BD9" s="220">
        <v>0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220">
        <v>0</v>
      </c>
      <c r="BK9" s="220">
        <v>0</v>
      </c>
      <c r="BL9" s="220">
        <v>0</v>
      </c>
      <c r="BM9" s="222">
        <f t="shared" ref="BM9:BM60" si="2">SUM(L9:BL9)</f>
        <v>5811.5780000000004</v>
      </c>
      <c r="BN9" s="225"/>
      <c r="BO9" s="226">
        <v>12.585000000000001</v>
      </c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</row>
    <row r="10" spans="1:78">
      <c r="A10" s="207" t="s">
        <v>13</v>
      </c>
      <c r="B10" s="219" t="s">
        <v>193</v>
      </c>
      <c r="C10" s="220">
        <f t="shared" si="0"/>
        <v>1471.5030000000002</v>
      </c>
      <c r="D10" s="219">
        <v>476.60399999999998</v>
      </c>
      <c r="E10" s="219">
        <v>0</v>
      </c>
      <c r="F10" s="219">
        <v>11.999000000000001</v>
      </c>
      <c r="G10" s="219">
        <v>0</v>
      </c>
      <c r="H10" s="219">
        <v>0</v>
      </c>
      <c r="I10" s="219">
        <v>0</v>
      </c>
      <c r="J10" s="219">
        <v>9.5500000000000007</v>
      </c>
      <c r="K10" s="219">
        <f t="shared" si="1"/>
        <v>973.35</v>
      </c>
      <c r="L10" s="221">
        <v>0</v>
      </c>
      <c r="M10" s="220">
        <v>0</v>
      </c>
      <c r="N10" s="220">
        <v>759.16399999999999</v>
      </c>
      <c r="O10" s="220">
        <v>0</v>
      </c>
      <c r="P10" s="220">
        <v>0</v>
      </c>
      <c r="Q10" s="220">
        <v>0</v>
      </c>
      <c r="R10" s="220">
        <v>0</v>
      </c>
      <c r="S10" s="220">
        <v>0</v>
      </c>
      <c r="T10" s="220">
        <v>0</v>
      </c>
      <c r="U10" s="220">
        <v>0</v>
      </c>
      <c r="V10" s="220">
        <v>0</v>
      </c>
      <c r="W10" s="220">
        <v>0</v>
      </c>
      <c r="X10" s="220">
        <v>0</v>
      </c>
      <c r="Y10" s="220">
        <v>0</v>
      </c>
      <c r="Z10" s="220">
        <v>0</v>
      </c>
      <c r="AA10" s="220">
        <v>0</v>
      </c>
      <c r="AB10" s="220">
        <v>0</v>
      </c>
      <c r="AC10" s="220">
        <v>0</v>
      </c>
      <c r="AD10" s="220">
        <v>0</v>
      </c>
      <c r="AE10" s="220">
        <v>7.5350000000000001</v>
      </c>
      <c r="AF10" s="220">
        <v>0</v>
      </c>
      <c r="AG10" s="220">
        <v>0</v>
      </c>
      <c r="AH10" s="220">
        <v>16.262</v>
      </c>
      <c r="AI10" s="220">
        <v>0</v>
      </c>
      <c r="AJ10" s="220">
        <v>0</v>
      </c>
      <c r="AK10" s="220">
        <v>0</v>
      </c>
      <c r="AL10" s="220">
        <v>0</v>
      </c>
      <c r="AM10" s="220">
        <v>0</v>
      </c>
      <c r="AN10" s="220">
        <v>0</v>
      </c>
      <c r="AO10" s="220">
        <v>0</v>
      </c>
      <c r="AP10" s="220">
        <v>0</v>
      </c>
      <c r="AQ10" s="220">
        <v>0</v>
      </c>
      <c r="AR10" s="220">
        <v>0</v>
      </c>
      <c r="AS10" s="220">
        <v>0</v>
      </c>
      <c r="AT10" s="220">
        <v>0</v>
      </c>
      <c r="AU10" s="220">
        <v>0</v>
      </c>
      <c r="AV10" s="220">
        <v>0</v>
      </c>
      <c r="AW10" s="220">
        <v>0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220">
        <v>5.3410000000000002</v>
      </c>
      <c r="BD10" s="220">
        <v>0</v>
      </c>
      <c r="BE10" s="220">
        <v>0</v>
      </c>
      <c r="BF10" s="220">
        <v>0</v>
      </c>
      <c r="BG10" s="220">
        <v>7.2210000000000001</v>
      </c>
      <c r="BH10" s="220">
        <v>0</v>
      </c>
      <c r="BI10" s="220">
        <v>0</v>
      </c>
      <c r="BJ10" s="220">
        <v>0</v>
      </c>
      <c r="BK10" s="220">
        <v>0</v>
      </c>
      <c r="BL10" s="220">
        <v>0</v>
      </c>
      <c r="BM10" s="222">
        <f t="shared" si="2"/>
        <v>795.52300000000002</v>
      </c>
      <c r="BN10" s="225"/>
      <c r="BO10" s="226">
        <v>177.827</v>
      </c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</row>
    <row r="11" spans="1:78">
      <c r="A11" s="207" t="s">
        <v>14</v>
      </c>
      <c r="B11" s="219" t="s">
        <v>132</v>
      </c>
      <c r="C11" s="220">
        <f t="shared" si="0"/>
        <v>40347.485000000001</v>
      </c>
      <c r="D11" s="219">
        <v>5420.2820000000002</v>
      </c>
      <c r="E11" s="219">
        <v>0</v>
      </c>
      <c r="F11" s="219">
        <v>2702.5509999999999</v>
      </c>
      <c r="G11" s="219">
        <v>0</v>
      </c>
      <c r="H11" s="219">
        <v>0</v>
      </c>
      <c r="I11" s="219">
        <v>0</v>
      </c>
      <c r="J11" s="219">
        <v>2753.4169999999999</v>
      </c>
      <c r="K11" s="219">
        <f t="shared" si="1"/>
        <v>29471.235000000001</v>
      </c>
      <c r="L11" s="221">
        <v>414.10399999999998</v>
      </c>
      <c r="M11" s="220">
        <v>12.436999999999999</v>
      </c>
      <c r="N11" s="220">
        <v>0</v>
      </c>
      <c r="O11" s="220">
        <v>12203.451999999999</v>
      </c>
      <c r="P11" s="220">
        <v>0</v>
      </c>
      <c r="Q11" s="220">
        <v>0</v>
      </c>
      <c r="R11" s="220">
        <v>0</v>
      </c>
      <c r="S11" s="220">
        <v>58.615000000000002</v>
      </c>
      <c r="T11" s="220">
        <v>0</v>
      </c>
      <c r="U11" s="220">
        <v>0</v>
      </c>
      <c r="V11" s="220">
        <v>0</v>
      </c>
      <c r="W11" s="220">
        <v>0</v>
      </c>
      <c r="X11" s="220">
        <v>0</v>
      </c>
      <c r="Y11" s="220">
        <v>0</v>
      </c>
      <c r="Z11" s="220">
        <v>0</v>
      </c>
      <c r="AA11" s="220">
        <v>9.0999999999999998E-2</v>
      </c>
      <c r="AB11" s="220">
        <v>0</v>
      </c>
      <c r="AC11" s="220">
        <v>0</v>
      </c>
      <c r="AD11" s="220">
        <v>0</v>
      </c>
      <c r="AE11" s="220">
        <v>1.3069999999999999</v>
      </c>
      <c r="AF11" s="220">
        <v>0</v>
      </c>
      <c r="AG11" s="220">
        <v>0</v>
      </c>
      <c r="AH11" s="220">
        <v>0</v>
      </c>
      <c r="AI11" s="220">
        <v>6.9279999999999999</v>
      </c>
      <c r="AJ11" s="220">
        <v>0</v>
      </c>
      <c r="AK11" s="220">
        <v>0</v>
      </c>
      <c r="AL11" s="220">
        <v>0</v>
      </c>
      <c r="AM11" s="220">
        <v>0</v>
      </c>
      <c r="AN11" s="220">
        <v>0</v>
      </c>
      <c r="AO11" s="220">
        <v>0</v>
      </c>
      <c r="AP11" s="220">
        <v>0</v>
      </c>
      <c r="AQ11" s="220">
        <v>0</v>
      </c>
      <c r="AR11" s="220">
        <v>0</v>
      </c>
      <c r="AS11" s="220">
        <v>0</v>
      </c>
      <c r="AT11" s="220">
        <v>0</v>
      </c>
      <c r="AU11" s="220">
        <v>0</v>
      </c>
      <c r="AV11" s="220">
        <v>0</v>
      </c>
      <c r="AW11" s="220">
        <v>0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220">
        <v>0</v>
      </c>
      <c r="BD11" s="220">
        <v>0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220">
        <v>0</v>
      </c>
      <c r="BK11" s="220">
        <v>0</v>
      </c>
      <c r="BL11" s="220">
        <v>0</v>
      </c>
      <c r="BM11" s="222">
        <f t="shared" si="2"/>
        <v>12696.933999999999</v>
      </c>
      <c r="BN11" s="225"/>
      <c r="BO11" s="226">
        <v>16774.300999999999</v>
      </c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</row>
    <row r="12" spans="1:78">
      <c r="A12" s="207" t="s">
        <v>15</v>
      </c>
      <c r="B12" s="219" t="s">
        <v>202</v>
      </c>
      <c r="C12" s="220">
        <f t="shared" si="0"/>
        <v>11566.743999999999</v>
      </c>
      <c r="D12" s="219">
        <v>1099.028</v>
      </c>
      <c r="E12" s="219">
        <v>0</v>
      </c>
      <c r="F12" s="219">
        <v>786.73900000000003</v>
      </c>
      <c r="G12" s="219">
        <v>0</v>
      </c>
      <c r="H12" s="219">
        <v>0</v>
      </c>
      <c r="I12" s="219">
        <v>0</v>
      </c>
      <c r="J12" s="219">
        <v>2125.8510000000001</v>
      </c>
      <c r="K12" s="219">
        <f t="shared" si="1"/>
        <v>7555.1259999999993</v>
      </c>
      <c r="L12" s="221">
        <v>1143.066</v>
      </c>
      <c r="M12" s="220">
        <v>0</v>
      </c>
      <c r="N12" s="220">
        <v>0</v>
      </c>
      <c r="O12" s="220">
        <v>292.85399999999998</v>
      </c>
      <c r="P12" s="220">
        <v>3394.7359999999999</v>
      </c>
      <c r="Q12" s="220">
        <v>0</v>
      </c>
      <c r="R12" s="220">
        <v>8.6620000000000008</v>
      </c>
      <c r="S12" s="220">
        <v>9.9890000000000008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0.86899999999999999</v>
      </c>
      <c r="AB12" s="220">
        <v>0</v>
      </c>
      <c r="AC12" s="220">
        <v>0</v>
      </c>
      <c r="AD12" s="220">
        <v>0</v>
      </c>
      <c r="AE12" s="220">
        <v>0</v>
      </c>
      <c r="AF12" s="220">
        <v>0</v>
      </c>
      <c r="AG12" s="220">
        <v>0</v>
      </c>
      <c r="AH12" s="220">
        <v>0</v>
      </c>
      <c r="AI12" s="220">
        <v>0</v>
      </c>
      <c r="AJ12" s="220">
        <v>0</v>
      </c>
      <c r="AK12" s="220">
        <v>0</v>
      </c>
      <c r="AL12" s="220">
        <v>0</v>
      </c>
      <c r="AM12" s="220">
        <v>0</v>
      </c>
      <c r="AN12" s="220">
        <v>0</v>
      </c>
      <c r="AO12" s="220">
        <v>0</v>
      </c>
      <c r="AP12" s="220">
        <v>0</v>
      </c>
      <c r="AQ12" s="220">
        <v>0</v>
      </c>
      <c r="AR12" s="220">
        <v>0</v>
      </c>
      <c r="AS12" s="220">
        <v>0</v>
      </c>
      <c r="AT12" s="220">
        <v>0</v>
      </c>
      <c r="AU12" s="220">
        <v>0</v>
      </c>
      <c r="AV12" s="220">
        <v>0</v>
      </c>
      <c r="AW12" s="220">
        <v>0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220">
        <v>0</v>
      </c>
      <c r="BD12" s="220">
        <v>0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220">
        <v>0</v>
      </c>
      <c r="BK12" s="220">
        <v>0</v>
      </c>
      <c r="BL12" s="220">
        <v>0</v>
      </c>
      <c r="BM12" s="222">
        <f t="shared" si="2"/>
        <v>4850.1759999999995</v>
      </c>
      <c r="BN12" s="225"/>
      <c r="BO12" s="226">
        <v>2704.95</v>
      </c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</row>
    <row r="13" spans="1:78">
      <c r="A13" s="207" t="s">
        <v>16</v>
      </c>
      <c r="B13" s="219" t="s">
        <v>203</v>
      </c>
      <c r="C13" s="220">
        <f t="shared" si="0"/>
        <v>1695.3919999999998</v>
      </c>
      <c r="D13" s="219">
        <v>513.56200000000001</v>
      </c>
      <c r="E13" s="219">
        <v>0</v>
      </c>
      <c r="F13" s="219">
        <v>175.4</v>
      </c>
      <c r="G13" s="219">
        <v>0</v>
      </c>
      <c r="H13" s="219">
        <v>32.813000000000002</v>
      </c>
      <c r="I13" s="219">
        <v>0</v>
      </c>
      <c r="J13" s="219">
        <v>143.90799999999999</v>
      </c>
      <c r="K13" s="219">
        <f t="shared" si="1"/>
        <v>829.70899999999995</v>
      </c>
      <c r="L13" s="221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527.07799999999997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0</v>
      </c>
      <c r="AI13" s="220">
        <v>0</v>
      </c>
      <c r="AJ13" s="220">
        <v>0</v>
      </c>
      <c r="AK13" s="220">
        <v>0</v>
      </c>
      <c r="AL13" s="220">
        <v>0</v>
      </c>
      <c r="AM13" s="220">
        <v>0</v>
      </c>
      <c r="AN13" s="220">
        <v>0</v>
      </c>
      <c r="AO13" s="220">
        <v>0</v>
      </c>
      <c r="AP13" s="220">
        <v>0</v>
      </c>
      <c r="AQ13" s="220">
        <v>0</v>
      </c>
      <c r="AR13" s="220">
        <v>0</v>
      </c>
      <c r="AS13" s="220">
        <v>0</v>
      </c>
      <c r="AT13" s="220">
        <v>0</v>
      </c>
      <c r="AU13" s="220">
        <v>0</v>
      </c>
      <c r="AV13" s="220">
        <v>0</v>
      </c>
      <c r="AW13" s="220">
        <v>0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220">
        <v>0</v>
      </c>
      <c r="BD13" s="220">
        <v>0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220">
        <v>0</v>
      </c>
      <c r="BK13" s="220">
        <v>0</v>
      </c>
      <c r="BL13" s="220">
        <v>0</v>
      </c>
      <c r="BM13" s="222">
        <f t="shared" si="2"/>
        <v>527.07799999999997</v>
      </c>
      <c r="BN13" s="225"/>
      <c r="BO13" s="226">
        <v>302.63099999999997</v>
      </c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</row>
    <row r="14" spans="1:78">
      <c r="A14" s="207" t="s">
        <v>17</v>
      </c>
      <c r="B14" s="219" t="s">
        <v>165</v>
      </c>
      <c r="C14" s="220">
        <f t="shared" si="0"/>
        <v>5704.2550000000001</v>
      </c>
      <c r="D14" s="219">
        <v>1061.617</v>
      </c>
      <c r="E14" s="219">
        <v>0</v>
      </c>
      <c r="F14" s="219">
        <v>394.46300000000002</v>
      </c>
      <c r="G14" s="219">
        <v>0</v>
      </c>
      <c r="H14" s="219">
        <v>0</v>
      </c>
      <c r="I14" s="219">
        <v>0</v>
      </c>
      <c r="J14" s="219">
        <v>455.387</v>
      </c>
      <c r="K14" s="219">
        <f t="shared" si="1"/>
        <v>3792.788</v>
      </c>
      <c r="L14" s="221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1218.0899999999999</v>
      </c>
      <c r="S14" s="220">
        <v>132.00899999999999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1.0449999999999999</v>
      </c>
      <c r="AA14" s="220">
        <v>2.6549999999999998</v>
      </c>
      <c r="AB14" s="220">
        <v>0</v>
      </c>
      <c r="AC14" s="220">
        <v>0</v>
      </c>
      <c r="AD14" s="220">
        <v>0</v>
      </c>
      <c r="AE14" s="220">
        <v>0</v>
      </c>
      <c r="AF14" s="220">
        <v>0</v>
      </c>
      <c r="AG14" s="220">
        <v>0</v>
      </c>
      <c r="AH14" s="220">
        <v>0</v>
      </c>
      <c r="AI14" s="220">
        <v>160.15199999999999</v>
      </c>
      <c r="AJ14" s="220">
        <v>0</v>
      </c>
      <c r="AK14" s="220">
        <v>0</v>
      </c>
      <c r="AL14" s="220">
        <v>0</v>
      </c>
      <c r="AM14" s="220">
        <v>0</v>
      </c>
      <c r="AN14" s="220">
        <v>0</v>
      </c>
      <c r="AO14" s="220">
        <v>0</v>
      </c>
      <c r="AP14" s="220">
        <v>0</v>
      </c>
      <c r="AQ14" s="220">
        <v>0</v>
      </c>
      <c r="AR14" s="220">
        <v>0</v>
      </c>
      <c r="AS14" s="220">
        <v>0</v>
      </c>
      <c r="AT14" s="220">
        <v>0</v>
      </c>
      <c r="AU14" s="220">
        <v>0</v>
      </c>
      <c r="AV14" s="220">
        <v>0</v>
      </c>
      <c r="AW14" s="220">
        <v>0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220">
        <v>0</v>
      </c>
      <c r="BD14" s="220">
        <v>0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220">
        <v>0</v>
      </c>
      <c r="BK14" s="220">
        <v>0</v>
      </c>
      <c r="BL14" s="220">
        <v>0</v>
      </c>
      <c r="BM14" s="222">
        <f t="shared" si="2"/>
        <v>1513.951</v>
      </c>
      <c r="BN14" s="225"/>
      <c r="BO14" s="226">
        <v>2278.837</v>
      </c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</row>
    <row r="15" spans="1:78">
      <c r="A15" s="207" t="s">
        <v>18</v>
      </c>
      <c r="B15" s="219" t="s">
        <v>231</v>
      </c>
      <c r="C15" s="220">
        <f t="shared" si="0"/>
        <v>2419.982</v>
      </c>
      <c r="D15" s="219">
        <v>412.13</v>
      </c>
      <c r="E15" s="219">
        <v>0</v>
      </c>
      <c r="F15" s="219">
        <v>115.508</v>
      </c>
      <c r="G15" s="219">
        <v>0</v>
      </c>
      <c r="H15" s="219">
        <v>0</v>
      </c>
      <c r="I15" s="219">
        <v>0</v>
      </c>
      <c r="J15" s="219">
        <v>102.413</v>
      </c>
      <c r="K15" s="219">
        <f t="shared" si="1"/>
        <v>1789.931</v>
      </c>
      <c r="L15" s="221">
        <v>0</v>
      </c>
      <c r="M15" s="220">
        <v>0</v>
      </c>
      <c r="N15" s="220">
        <v>0</v>
      </c>
      <c r="O15" s="220">
        <v>0</v>
      </c>
      <c r="P15" s="220">
        <v>0</v>
      </c>
      <c r="Q15" s="220">
        <v>0</v>
      </c>
      <c r="R15" s="220">
        <v>0</v>
      </c>
      <c r="S15" s="220">
        <v>447.815</v>
      </c>
      <c r="T15" s="220">
        <v>0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145.71</v>
      </c>
      <c r="AA15" s="220">
        <v>5.4619999999999997</v>
      </c>
      <c r="AB15" s="220">
        <v>0</v>
      </c>
      <c r="AC15" s="220">
        <v>0</v>
      </c>
      <c r="AD15" s="220">
        <v>0</v>
      </c>
      <c r="AE15" s="220">
        <v>3.2730000000000001</v>
      </c>
      <c r="AF15" s="220">
        <v>0</v>
      </c>
      <c r="AG15" s="220">
        <v>0</v>
      </c>
      <c r="AH15" s="220">
        <v>0</v>
      </c>
      <c r="AI15" s="220">
        <v>0</v>
      </c>
      <c r="AJ15" s="220">
        <v>0</v>
      </c>
      <c r="AK15" s="220">
        <v>0</v>
      </c>
      <c r="AL15" s="220">
        <v>0</v>
      </c>
      <c r="AM15" s="220">
        <v>0</v>
      </c>
      <c r="AN15" s="220">
        <v>0</v>
      </c>
      <c r="AO15" s="220">
        <v>0</v>
      </c>
      <c r="AP15" s="220">
        <v>0</v>
      </c>
      <c r="AQ15" s="220">
        <v>0</v>
      </c>
      <c r="AR15" s="220">
        <v>0</v>
      </c>
      <c r="AS15" s="220">
        <v>0</v>
      </c>
      <c r="AT15" s="220">
        <v>0</v>
      </c>
      <c r="AU15" s="220">
        <v>0</v>
      </c>
      <c r="AV15" s="220">
        <v>0</v>
      </c>
      <c r="AW15" s="220">
        <v>0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220">
        <v>0</v>
      </c>
      <c r="BD15" s="220">
        <v>0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220">
        <v>0</v>
      </c>
      <c r="BK15" s="220">
        <v>0</v>
      </c>
      <c r="BL15" s="220">
        <v>0</v>
      </c>
      <c r="BM15" s="222">
        <f t="shared" si="2"/>
        <v>602.26</v>
      </c>
      <c r="BN15" s="225"/>
      <c r="BO15" s="226">
        <v>1187.671</v>
      </c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</row>
    <row r="16" spans="1:78">
      <c r="A16" s="207" t="s">
        <v>19</v>
      </c>
      <c r="B16" s="219" t="s">
        <v>204</v>
      </c>
      <c r="C16" s="220">
        <f t="shared" si="0"/>
        <v>33290.737999999998</v>
      </c>
      <c r="D16" s="219">
        <v>5131.7659999999996</v>
      </c>
      <c r="E16" s="219">
        <v>0</v>
      </c>
      <c r="F16" s="219">
        <v>953.053</v>
      </c>
      <c r="G16" s="219">
        <v>0</v>
      </c>
      <c r="H16" s="219">
        <v>568.94299999999998</v>
      </c>
      <c r="I16" s="219">
        <v>0</v>
      </c>
      <c r="J16" s="219">
        <v>1268.249</v>
      </c>
      <c r="K16" s="219">
        <f t="shared" si="1"/>
        <v>25368.726999999999</v>
      </c>
      <c r="L16" s="221">
        <v>0</v>
      </c>
      <c r="M16" s="220">
        <v>0</v>
      </c>
      <c r="N16" s="220">
        <v>0</v>
      </c>
      <c r="O16" s="220">
        <v>0</v>
      </c>
      <c r="P16" s="220">
        <v>0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8.6999999999999994E-2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v>0</v>
      </c>
      <c r="AH16" s="220">
        <v>0</v>
      </c>
      <c r="AI16" s="220">
        <v>0</v>
      </c>
      <c r="AJ16" s="220">
        <v>0</v>
      </c>
      <c r="AK16" s="220">
        <v>0</v>
      </c>
      <c r="AL16" s="220">
        <v>0</v>
      </c>
      <c r="AM16" s="220">
        <v>0</v>
      </c>
      <c r="AN16" s="220">
        <v>0</v>
      </c>
      <c r="AO16" s="220">
        <v>0</v>
      </c>
      <c r="AP16" s="220">
        <v>0</v>
      </c>
      <c r="AQ16" s="220">
        <v>0</v>
      </c>
      <c r="AR16" s="220">
        <v>0</v>
      </c>
      <c r="AS16" s="220">
        <v>0</v>
      </c>
      <c r="AT16" s="220">
        <v>0</v>
      </c>
      <c r="AU16" s="220">
        <v>0</v>
      </c>
      <c r="AV16" s="220">
        <v>0</v>
      </c>
      <c r="AW16" s="220">
        <v>0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220">
        <v>0</v>
      </c>
      <c r="BD16" s="220">
        <v>0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220">
        <v>0</v>
      </c>
      <c r="BK16" s="220">
        <v>0</v>
      </c>
      <c r="BL16" s="220">
        <v>0</v>
      </c>
      <c r="BM16" s="222">
        <f t="shared" si="2"/>
        <v>8.6999999999999994E-2</v>
      </c>
      <c r="BN16" s="225"/>
      <c r="BO16" s="226">
        <v>25368.639999999999</v>
      </c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</row>
    <row r="17" spans="1:78">
      <c r="A17" s="207" t="s">
        <v>20</v>
      </c>
      <c r="B17" s="219" t="s">
        <v>133</v>
      </c>
      <c r="C17" s="220">
        <f t="shared" si="0"/>
        <v>6827.2260000000006</v>
      </c>
      <c r="D17" s="219">
        <v>1041.5640000000001</v>
      </c>
      <c r="E17" s="219">
        <v>0</v>
      </c>
      <c r="F17" s="219">
        <v>361.40100000000001</v>
      </c>
      <c r="G17" s="219">
        <v>0</v>
      </c>
      <c r="H17" s="219">
        <v>0</v>
      </c>
      <c r="I17" s="219">
        <v>0</v>
      </c>
      <c r="J17" s="219">
        <v>491.09199999999998</v>
      </c>
      <c r="K17" s="219">
        <f t="shared" si="1"/>
        <v>4933.1689999999999</v>
      </c>
      <c r="L17" s="221">
        <v>0</v>
      </c>
      <c r="M17" s="220">
        <v>0</v>
      </c>
      <c r="N17" s="220">
        <v>0</v>
      </c>
      <c r="O17" s="220">
        <v>0</v>
      </c>
      <c r="P17" s="220">
        <v>0</v>
      </c>
      <c r="Q17" s="220">
        <v>0</v>
      </c>
      <c r="R17" s="220">
        <v>17.707999999999998</v>
      </c>
      <c r="S17" s="220">
        <v>0</v>
      </c>
      <c r="T17" s="220">
        <v>0</v>
      </c>
      <c r="U17" s="220">
        <v>1136.037</v>
      </c>
      <c r="V17" s="220">
        <v>0</v>
      </c>
      <c r="W17" s="220">
        <v>0</v>
      </c>
      <c r="X17" s="220">
        <v>0</v>
      </c>
      <c r="Y17" s="220">
        <v>0</v>
      </c>
      <c r="Z17" s="220">
        <v>0</v>
      </c>
      <c r="AA17" s="220">
        <v>26.064</v>
      </c>
      <c r="AB17" s="220">
        <v>0</v>
      </c>
      <c r="AC17" s="220">
        <v>0</v>
      </c>
      <c r="AD17" s="220">
        <v>0</v>
      </c>
      <c r="AE17" s="220">
        <v>34.930999999999997</v>
      </c>
      <c r="AF17" s="220">
        <v>0</v>
      </c>
      <c r="AG17" s="220">
        <v>36.341000000000001</v>
      </c>
      <c r="AH17" s="220">
        <v>0</v>
      </c>
      <c r="AI17" s="220">
        <v>0.81299999999999994</v>
      </c>
      <c r="AJ17" s="220">
        <v>0.17100000000000001</v>
      </c>
      <c r="AK17" s="220">
        <v>0</v>
      </c>
      <c r="AL17" s="220">
        <v>0</v>
      </c>
      <c r="AM17" s="220">
        <v>0</v>
      </c>
      <c r="AN17" s="220">
        <v>0</v>
      </c>
      <c r="AO17" s="220">
        <v>0</v>
      </c>
      <c r="AP17" s="220">
        <v>0</v>
      </c>
      <c r="AQ17" s="220">
        <v>0</v>
      </c>
      <c r="AR17" s="220">
        <v>0</v>
      </c>
      <c r="AS17" s="220">
        <v>0</v>
      </c>
      <c r="AT17" s="220">
        <v>0</v>
      </c>
      <c r="AU17" s="220">
        <v>0</v>
      </c>
      <c r="AV17" s="220">
        <v>0</v>
      </c>
      <c r="AW17" s="220">
        <v>0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220">
        <v>0</v>
      </c>
      <c r="BD17" s="220">
        <v>0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220">
        <v>0</v>
      </c>
      <c r="BK17" s="220">
        <v>0</v>
      </c>
      <c r="BL17" s="220">
        <v>0</v>
      </c>
      <c r="BM17" s="222">
        <f t="shared" si="2"/>
        <v>1252.0650000000003</v>
      </c>
      <c r="BN17" s="225"/>
      <c r="BO17" s="226">
        <v>3681.1039999999998</v>
      </c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</row>
    <row r="18" spans="1:78">
      <c r="A18" s="207" t="s">
        <v>21</v>
      </c>
      <c r="B18" s="219" t="s">
        <v>121</v>
      </c>
      <c r="C18" s="220">
        <f t="shared" si="0"/>
        <v>2892.6130000000003</v>
      </c>
      <c r="D18" s="219">
        <v>1094.1130000000001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6.9020000000000001</v>
      </c>
      <c r="K18" s="219">
        <f t="shared" si="1"/>
        <v>1791.598</v>
      </c>
      <c r="L18" s="221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458.42599999999999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  <c r="AE18" s="220">
        <v>0</v>
      </c>
      <c r="AF18" s="220">
        <v>0</v>
      </c>
      <c r="AG18" s="220">
        <v>0</v>
      </c>
      <c r="AH18" s="220">
        <v>0</v>
      </c>
      <c r="AI18" s="220">
        <v>0</v>
      </c>
      <c r="AJ18" s="220">
        <v>0</v>
      </c>
      <c r="AK18" s="220">
        <v>0</v>
      </c>
      <c r="AL18" s="220">
        <v>0</v>
      </c>
      <c r="AM18" s="220">
        <v>0</v>
      </c>
      <c r="AN18" s="220">
        <v>0</v>
      </c>
      <c r="AO18" s="220">
        <v>0</v>
      </c>
      <c r="AP18" s="220">
        <v>0</v>
      </c>
      <c r="AQ18" s="220">
        <v>0</v>
      </c>
      <c r="AR18" s="220">
        <v>0</v>
      </c>
      <c r="AS18" s="220">
        <v>0</v>
      </c>
      <c r="AT18" s="220">
        <v>0</v>
      </c>
      <c r="AU18" s="220">
        <v>0</v>
      </c>
      <c r="AV18" s="220">
        <v>0</v>
      </c>
      <c r="AW18" s="220">
        <v>0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220">
        <v>0</v>
      </c>
      <c r="BD18" s="220">
        <v>0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220">
        <v>0</v>
      </c>
      <c r="BK18" s="220">
        <v>0</v>
      </c>
      <c r="BL18" s="220">
        <v>0</v>
      </c>
      <c r="BM18" s="222">
        <f t="shared" si="2"/>
        <v>458.42599999999999</v>
      </c>
      <c r="BN18" s="225"/>
      <c r="BO18" s="226">
        <v>1333.172</v>
      </c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</row>
    <row r="19" spans="1:78">
      <c r="A19" s="207" t="s">
        <v>22</v>
      </c>
      <c r="B19" s="219" t="s">
        <v>122</v>
      </c>
      <c r="C19" s="220">
        <f t="shared" si="0"/>
        <v>4245.549</v>
      </c>
      <c r="D19" s="219">
        <v>395.03</v>
      </c>
      <c r="E19" s="219">
        <v>0</v>
      </c>
      <c r="F19" s="219">
        <v>50.905999999999999</v>
      </c>
      <c r="G19" s="219">
        <v>0</v>
      </c>
      <c r="H19" s="219">
        <v>0</v>
      </c>
      <c r="I19" s="219">
        <v>0</v>
      </c>
      <c r="J19" s="219">
        <v>346.04599999999999</v>
      </c>
      <c r="K19" s="219">
        <f t="shared" si="1"/>
        <v>3453.567</v>
      </c>
      <c r="L19" s="221">
        <v>0</v>
      </c>
      <c r="M19" s="220">
        <v>0</v>
      </c>
      <c r="N19" s="220">
        <v>0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305.39600000000002</v>
      </c>
      <c r="X19" s="220">
        <v>0</v>
      </c>
      <c r="Y19" s="220">
        <v>0</v>
      </c>
      <c r="Z19" s="220">
        <v>2.5619999999999998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  <c r="AF19" s="220">
        <v>0</v>
      </c>
      <c r="AG19" s="220">
        <v>0</v>
      </c>
      <c r="AH19" s="220">
        <v>0</v>
      </c>
      <c r="AI19" s="220">
        <v>0</v>
      </c>
      <c r="AJ19" s="220">
        <v>0</v>
      </c>
      <c r="AK19" s="220">
        <v>0</v>
      </c>
      <c r="AL19" s="220">
        <v>0</v>
      </c>
      <c r="AM19" s="220">
        <v>0</v>
      </c>
      <c r="AN19" s="220">
        <v>0</v>
      </c>
      <c r="AO19" s="220">
        <v>0</v>
      </c>
      <c r="AP19" s="220">
        <v>0</v>
      </c>
      <c r="AQ19" s="220">
        <v>0</v>
      </c>
      <c r="AR19" s="220">
        <v>0</v>
      </c>
      <c r="AS19" s="220">
        <v>0</v>
      </c>
      <c r="AT19" s="220">
        <v>0</v>
      </c>
      <c r="AU19" s="220">
        <v>0</v>
      </c>
      <c r="AV19" s="220">
        <v>0</v>
      </c>
      <c r="AW19" s="220">
        <v>0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220">
        <v>0</v>
      </c>
      <c r="BD19" s="220">
        <v>0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220">
        <v>0</v>
      </c>
      <c r="BK19" s="220">
        <v>0</v>
      </c>
      <c r="BL19" s="220">
        <v>0</v>
      </c>
      <c r="BM19" s="222">
        <f t="shared" si="2"/>
        <v>307.95800000000003</v>
      </c>
      <c r="BN19" s="225"/>
      <c r="BO19" s="226">
        <v>3145.6089999999999</v>
      </c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</row>
    <row r="20" spans="1:78">
      <c r="A20" s="207" t="s">
        <v>23</v>
      </c>
      <c r="B20" s="219" t="s">
        <v>205</v>
      </c>
      <c r="C20" s="220">
        <f t="shared" si="0"/>
        <v>8414.6970000000001</v>
      </c>
      <c r="D20" s="219">
        <v>1590.4259999999999</v>
      </c>
      <c r="E20" s="219">
        <v>0</v>
      </c>
      <c r="F20" s="219">
        <v>44.725999999999999</v>
      </c>
      <c r="G20" s="219">
        <v>0</v>
      </c>
      <c r="H20" s="219">
        <v>0</v>
      </c>
      <c r="I20" s="219">
        <v>0</v>
      </c>
      <c r="J20" s="219">
        <v>465.52</v>
      </c>
      <c r="K20" s="219">
        <f t="shared" si="1"/>
        <v>6314.0249999999996</v>
      </c>
      <c r="L20" s="221">
        <v>0</v>
      </c>
      <c r="M20" s="220">
        <v>0</v>
      </c>
      <c r="N20" s="220">
        <v>15.834</v>
      </c>
      <c r="O20" s="220">
        <v>0</v>
      </c>
      <c r="P20" s="220">
        <v>0</v>
      </c>
      <c r="Q20" s="220">
        <v>0</v>
      </c>
      <c r="R20" s="220">
        <v>0</v>
      </c>
      <c r="S20" s="220">
        <v>0</v>
      </c>
      <c r="T20" s="220">
        <v>0</v>
      </c>
      <c r="U20" s="220">
        <v>0</v>
      </c>
      <c r="V20" s="220">
        <v>0</v>
      </c>
      <c r="W20" s="220">
        <v>0</v>
      </c>
      <c r="X20" s="220">
        <v>932.577</v>
      </c>
      <c r="Y20" s="220">
        <v>0</v>
      </c>
      <c r="Z20" s="220">
        <v>0</v>
      </c>
      <c r="AA20" s="220">
        <v>1.105</v>
      </c>
      <c r="AB20" s="220">
        <v>0</v>
      </c>
      <c r="AC20" s="220">
        <v>0</v>
      </c>
      <c r="AD20" s="220">
        <v>0</v>
      </c>
      <c r="AE20" s="220">
        <v>49.389000000000003</v>
      </c>
      <c r="AF20" s="220">
        <v>0</v>
      </c>
      <c r="AG20" s="220">
        <v>50.085000000000001</v>
      </c>
      <c r="AH20" s="220">
        <v>441.76799999999997</v>
      </c>
      <c r="AI20" s="220">
        <v>0</v>
      </c>
      <c r="AJ20" s="220">
        <v>0</v>
      </c>
      <c r="AK20" s="220">
        <v>0</v>
      </c>
      <c r="AL20" s="220">
        <v>0</v>
      </c>
      <c r="AM20" s="220">
        <v>0</v>
      </c>
      <c r="AN20" s="220">
        <v>0</v>
      </c>
      <c r="AO20" s="220">
        <v>0</v>
      </c>
      <c r="AP20" s="220">
        <v>0</v>
      </c>
      <c r="AQ20" s="220">
        <v>0</v>
      </c>
      <c r="AR20" s="220">
        <v>0</v>
      </c>
      <c r="AS20" s="220">
        <v>0</v>
      </c>
      <c r="AT20" s="220">
        <v>0</v>
      </c>
      <c r="AU20" s="220">
        <v>0</v>
      </c>
      <c r="AV20" s="220">
        <v>0</v>
      </c>
      <c r="AW20" s="220">
        <v>0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220">
        <v>0</v>
      </c>
      <c r="BD20" s="220">
        <v>0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220">
        <v>0</v>
      </c>
      <c r="BK20" s="220">
        <v>0</v>
      </c>
      <c r="BL20" s="220">
        <v>0</v>
      </c>
      <c r="BM20" s="222">
        <f t="shared" si="2"/>
        <v>1490.758</v>
      </c>
      <c r="BN20" s="225"/>
      <c r="BO20" s="226">
        <v>4823.2669999999998</v>
      </c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</row>
    <row r="21" spans="1:78">
      <c r="A21" s="207" t="s">
        <v>24</v>
      </c>
      <c r="B21" s="219" t="s">
        <v>123</v>
      </c>
      <c r="C21" s="220">
        <f t="shared" si="0"/>
        <v>9668.2150000000001</v>
      </c>
      <c r="D21" s="219">
        <v>2286.942</v>
      </c>
      <c r="E21" s="219">
        <v>0</v>
      </c>
      <c r="F21" s="219">
        <v>74.227000000000004</v>
      </c>
      <c r="G21" s="219">
        <v>0</v>
      </c>
      <c r="H21" s="219">
        <v>0</v>
      </c>
      <c r="I21" s="219">
        <v>0</v>
      </c>
      <c r="J21" s="219">
        <v>203.09399999999999</v>
      </c>
      <c r="K21" s="219">
        <f t="shared" si="1"/>
        <v>7103.9520000000002</v>
      </c>
      <c r="L21" s="221">
        <v>0</v>
      </c>
      <c r="M21" s="220">
        <v>0</v>
      </c>
      <c r="N21" s="220">
        <v>12.706</v>
      </c>
      <c r="O21" s="220">
        <v>0</v>
      </c>
      <c r="P21" s="220">
        <v>0</v>
      </c>
      <c r="Q21" s="220">
        <v>0</v>
      </c>
      <c r="R21" s="220">
        <v>0</v>
      </c>
      <c r="S21" s="220">
        <v>60.338000000000001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1079.1590000000001</v>
      </c>
      <c r="Z21" s="220">
        <v>26.698</v>
      </c>
      <c r="AA21" s="220">
        <v>11.222</v>
      </c>
      <c r="AB21" s="220">
        <v>0</v>
      </c>
      <c r="AC21" s="220">
        <v>0</v>
      </c>
      <c r="AD21" s="220">
        <v>0</v>
      </c>
      <c r="AE21" s="220">
        <v>0</v>
      </c>
      <c r="AF21" s="220">
        <v>296.553</v>
      </c>
      <c r="AG21" s="220">
        <v>0.81299999999999994</v>
      </c>
      <c r="AH21" s="220">
        <v>0</v>
      </c>
      <c r="AI21" s="220">
        <v>0</v>
      </c>
      <c r="AJ21" s="220">
        <v>0</v>
      </c>
      <c r="AK21" s="220">
        <v>0</v>
      </c>
      <c r="AL21" s="220">
        <v>0</v>
      </c>
      <c r="AM21" s="220">
        <v>0</v>
      </c>
      <c r="AN21" s="220">
        <v>0</v>
      </c>
      <c r="AO21" s="220">
        <v>0</v>
      </c>
      <c r="AP21" s="220">
        <v>0</v>
      </c>
      <c r="AQ21" s="220">
        <v>0</v>
      </c>
      <c r="AR21" s="220">
        <v>0</v>
      </c>
      <c r="AS21" s="220">
        <v>0</v>
      </c>
      <c r="AT21" s="220">
        <v>0</v>
      </c>
      <c r="AU21" s="220">
        <v>0</v>
      </c>
      <c r="AV21" s="220">
        <v>0</v>
      </c>
      <c r="AW21" s="220">
        <v>0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220">
        <v>0</v>
      </c>
      <c r="BD21" s="220">
        <v>0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220">
        <v>0</v>
      </c>
      <c r="BK21" s="220">
        <v>0</v>
      </c>
      <c r="BL21" s="220">
        <v>0</v>
      </c>
      <c r="BM21" s="222">
        <f t="shared" si="2"/>
        <v>1487.4890000000005</v>
      </c>
      <c r="BN21" s="225"/>
      <c r="BO21" s="226">
        <v>5616.4629999999997</v>
      </c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</row>
    <row r="22" spans="1:78">
      <c r="A22" s="207" t="s">
        <v>25</v>
      </c>
      <c r="B22" s="219" t="s">
        <v>166</v>
      </c>
      <c r="C22" s="220">
        <f t="shared" si="0"/>
        <v>3129.1469999999999</v>
      </c>
      <c r="D22" s="219">
        <v>589.38099999999997</v>
      </c>
      <c r="E22" s="219">
        <v>0</v>
      </c>
      <c r="F22" s="219">
        <v>257.28800000000001</v>
      </c>
      <c r="G22" s="219">
        <v>0</v>
      </c>
      <c r="H22" s="219">
        <v>0</v>
      </c>
      <c r="I22" s="219">
        <v>0</v>
      </c>
      <c r="J22" s="219">
        <v>277.74</v>
      </c>
      <c r="K22" s="219">
        <f t="shared" si="1"/>
        <v>2004.7379999999998</v>
      </c>
      <c r="L22" s="221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8.1859999999999999</v>
      </c>
      <c r="S22" s="220">
        <v>0</v>
      </c>
      <c r="T22" s="220">
        <v>0</v>
      </c>
      <c r="U22" s="220">
        <v>0</v>
      </c>
      <c r="V22" s="220">
        <v>0</v>
      </c>
      <c r="W22" s="220">
        <v>0</v>
      </c>
      <c r="X22" s="220">
        <v>0</v>
      </c>
      <c r="Y22" s="220">
        <v>0</v>
      </c>
      <c r="Z22" s="220">
        <v>361.642</v>
      </c>
      <c r="AA22" s="220">
        <v>0</v>
      </c>
      <c r="AB22" s="220">
        <v>0</v>
      </c>
      <c r="AC22" s="220">
        <v>0</v>
      </c>
      <c r="AD22" s="220">
        <v>0</v>
      </c>
      <c r="AE22" s="220">
        <v>0</v>
      </c>
      <c r="AF22" s="220">
        <v>0</v>
      </c>
      <c r="AG22" s="220">
        <v>0</v>
      </c>
      <c r="AH22" s="220">
        <v>0</v>
      </c>
      <c r="AI22" s="220">
        <v>1.7230000000000001</v>
      </c>
      <c r="AJ22" s="220">
        <v>0</v>
      </c>
      <c r="AK22" s="220">
        <v>0</v>
      </c>
      <c r="AL22" s="220">
        <v>0</v>
      </c>
      <c r="AM22" s="220">
        <v>0</v>
      </c>
      <c r="AN22" s="220">
        <v>0</v>
      </c>
      <c r="AO22" s="220">
        <v>0</v>
      </c>
      <c r="AP22" s="220">
        <v>0</v>
      </c>
      <c r="AQ22" s="220">
        <v>0</v>
      </c>
      <c r="AR22" s="220">
        <v>0</v>
      </c>
      <c r="AS22" s="220">
        <v>0</v>
      </c>
      <c r="AT22" s="220">
        <v>0</v>
      </c>
      <c r="AU22" s="220">
        <v>0</v>
      </c>
      <c r="AV22" s="220">
        <v>0</v>
      </c>
      <c r="AW22" s="220">
        <v>0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220">
        <v>0</v>
      </c>
      <c r="BD22" s="220">
        <v>0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220">
        <v>0</v>
      </c>
      <c r="BK22" s="220">
        <v>0</v>
      </c>
      <c r="BL22" s="220">
        <v>0</v>
      </c>
      <c r="BM22" s="222">
        <f t="shared" si="2"/>
        <v>371.55099999999999</v>
      </c>
      <c r="BN22" s="225"/>
      <c r="BO22" s="226">
        <v>1633.1869999999999</v>
      </c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</row>
    <row r="23" spans="1:78">
      <c r="A23" s="207" t="s">
        <v>26</v>
      </c>
      <c r="B23" s="219" t="s">
        <v>206</v>
      </c>
      <c r="C23" s="220">
        <f t="shared" si="0"/>
        <v>32574.487000000001</v>
      </c>
      <c r="D23" s="219">
        <v>5659.6239999999998</v>
      </c>
      <c r="E23" s="219">
        <v>0</v>
      </c>
      <c r="F23" s="219">
        <v>1702.93</v>
      </c>
      <c r="G23" s="219">
        <v>0</v>
      </c>
      <c r="H23" s="219">
        <v>0</v>
      </c>
      <c r="I23" s="219">
        <v>0</v>
      </c>
      <c r="J23" s="219">
        <v>1583.635</v>
      </c>
      <c r="K23" s="219">
        <f t="shared" si="1"/>
        <v>23628.297999999999</v>
      </c>
      <c r="L23" s="221">
        <v>0</v>
      </c>
      <c r="M23" s="220">
        <v>0</v>
      </c>
      <c r="N23" s="220">
        <v>0</v>
      </c>
      <c r="O23" s="220">
        <v>4.117</v>
      </c>
      <c r="P23" s="220">
        <v>0</v>
      </c>
      <c r="Q23" s="220">
        <v>0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12.993</v>
      </c>
      <c r="AA23" s="220">
        <v>828.45299999999997</v>
      </c>
      <c r="AB23" s="220">
        <v>0</v>
      </c>
      <c r="AC23" s="220">
        <v>0</v>
      </c>
      <c r="AD23" s="220">
        <v>0</v>
      </c>
      <c r="AE23" s="220">
        <v>0</v>
      </c>
      <c r="AF23" s="220">
        <v>44.829000000000001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0</v>
      </c>
      <c r="AV23" s="220">
        <v>0</v>
      </c>
      <c r="AW23" s="220">
        <v>0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220">
        <v>0</v>
      </c>
      <c r="BD23" s="220">
        <v>0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220">
        <v>0</v>
      </c>
      <c r="BK23" s="220">
        <v>0</v>
      </c>
      <c r="BL23" s="220">
        <v>0</v>
      </c>
      <c r="BM23" s="222">
        <f t="shared" si="2"/>
        <v>890.39199999999994</v>
      </c>
      <c r="BN23" s="225"/>
      <c r="BO23" s="226">
        <v>22737.905999999999</v>
      </c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</row>
    <row r="24" spans="1:78">
      <c r="A24" s="207" t="s">
        <v>27</v>
      </c>
      <c r="B24" s="219" t="s">
        <v>124</v>
      </c>
      <c r="C24" s="220">
        <f t="shared" si="0"/>
        <v>1800.527</v>
      </c>
      <c r="D24" s="219">
        <v>0</v>
      </c>
      <c r="E24" s="219">
        <v>0</v>
      </c>
      <c r="F24" s="219">
        <v>6.0490000000000004</v>
      </c>
      <c r="G24" s="219">
        <v>0</v>
      </c>
      <c r="H24" s="219">
        <v>0</v>
      </c>
      <c r="I24" s="219">
        <v>0</v>
      </c>
      <c r="J24" s="219">
        <v>0</v>
      </c>
      <c r="K24" s="219">
        <f t="shared" si="1"/>
        <v>1794.4780000000001</v>
      </c>
      <c r="L24" s="221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  <c r="AB24" s="220">
        <v>817.16600000000005</v>
      </c>
      <c r="AC24" s="220">
        <v>0</v>
      </c>
      <c r="AD24" s="220">
        <v>0</v>
      </c>
      <c r="AE24" s="220">
        <v>0</v>
      </c>
      <c r="AF24" s="220">
        <v>129.24700000000001</v>
      </c>
      <c r="AG24" s="220">
        <v>9.9350000000000005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0</v>
      </c>
      <c r="AQ24" s="220">
        <v>0</v>
      </c>
      <c r="AR24" s="220">
        <v>0</v>
      </c>
      <c r="AS24" s="220">
        <v>0</v>
      </c>
      <c r="AT24" s="220">
        <v>0</v>
      </c>
      <c r="AU24" s="220">
        <v>0</v>
      </c>
      <c r="AV24" s="220">
        <v>0</v>
      </c>
      <c r="AW24" s="220">
        <v>0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220">
        <v>0</v>
      </c>
      <c r="BD24" s="220">
        <v>0</v>
      </c>
      <c r="BE24" s="220">
        <v>0</v>
      </c>
      <c r="BF24" s="220">
        <v>0</v>
      </c>
      <c r="BG24" s="220">
        <v>0</v>
      </c>
      <c r="BH24" s="220">
        <v>0</v>
      </c>
      <c r="BI24" s="220">
        <v>1.341</v>
      </c>
      <c r="BJ24" s="220">
        <v>0</v>
      </c>
      <c r="BK24" s="220">
        <v>0</v>
      </c>
      <c r="BL24" s="220">
        <v>0</v>
      </c>
      <c r="BM24" s="222">
        <f t="shared" si="2"/>
        <v>957.68899999999996</v>
      </c>
      <c r="BN24" s="225"/>
      <c r="BO24" s="226">
        <v>836.78899999999999</v>
      </c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</row>
    <row r="25" spans="1:78">
      <c r="A25" s="207" t="s">
        <v>28</v>
      </c>
      <c r="B25" s="219" t="s">
        <v>167</v>
      </c>
      <c r="C25" s="220">
        <f t="shared" si="0"/>
        <v>9552.5500000000011</v>
      </c>
      <c r="D25" s="219">
        <v>0</v>
      </c>
      <c r="E25" s="219">
        <v>0</v>
      </c>
      <c r="F25" s="219">
        <v>821.721</v>
      </c>
      <c r="G25" s="219">
        <v>0</v>
      </c>
      <c r="H25" s="219">
        <v>0</v>
      </c>
      <c r="I25" s="219">
        <v>0</v>
      </c>
      <c r="J25" s="219">
        <v>0</v>
      </c>
      <c r="K25" s="219">
        <f t="shared" si="1"/>
        <v>8730.8290000000015</v>
      </c>
      <c r="L25" s="221">
        <v>0</v>
      </c>
      <c r="M25" s="220">
        <v>0</v>
      </c>
      <c r="N25" s="220">
        <v>0</v>
      </c>
      <c r="O25" s="220">
        <v>0</v>
      </c>
      <c r="P25" s="220">
        <v>0</v>
      </c>
      <c r="Q25" s="220">
        <v>0</v>
      </c>
      <c r="R25" s="220">
        <v>0</v>
      </c>
      <c r="S25" s="220">
        <v>0</v>
      </c>
      <c r="T25" s="220">
        <v>0</v>
      </c>
      <c r="U25" s="220">
        <v>0</v>
      </c>
      <c r="V25" s="220">
        <v>0</v>
      </c>
      <c r="W25" s="220">
        <v>0</v>
      </c>
      <c r="X25" s="220">
        <v>0</v>
      </c>
      <c r="Y25" s="220">
        <v>0</v>
      </c>
      <c r="Z25" s="220">
        <v>0</v>
      </c>
      <c r="AA25" s="220">
        <v>0</v>
      </c>
      <c r="AB25" s="220">
        <v>0</v>
      </c>
      <c r="AC25" s="220">
        <v>7363.51</v>
      </c>
      <c r="AD25" s="220">
        <v>1367.146</v>
      </c>
      <c r="AE25" s="220">
        <v>0</v>
      </c>
      <c r="AF25" s="220">
        <v>0</v>
      </c>
      <c r="AG25" s="220">
        <v>0</v>
      </c>
      <c r="AH25" s="220">
        <v>0</v>
      </c>
      <c r="AI25" s="220">
        <v>0</v>
      </c>
      <c r="AJ25" s="220">
        <v>0</v>
      </c>
      <c r="AK25" s="220">
        <v>0</v>
      </c>
      <c r="AL25" s="220">
        <v>0</v>
      </c>
      <c r="AM25" s="220">
        <v>0</v>
      </c>
      <c r="AN25" s="220">
        <v>0</v>
      </c>
      <c r="AO25" s="220">
        <v>0</v>
      </c>
      <c r="AP25" s="220">
        <v>0</v>
      </c>
      <c r="AQ25" s="220">
        <v>0</v>
      </c>
      <c r="AR25" s="220">
        <v>0</v>
      </c>
      <c r="AS25" s="220">
        <v>0</v>
      </c>
      <c r="AT25" s="220">
        <v>0</v>
      </c>
      <c r="AU25" s="220">
        <v>0</v>
      </c>
      <c r="AV25" s="220">
        <v>0</v>
      </c>
      <c r="AW25" s="220">
        <v>0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220">
        <v>0.127</v>
      </c>
      <c r="BD25" s="220">
        <v>0</v>
      </c>
      <c r="BE25" s="220">
        <v>0</v>
      </c>
      <c r="BF25" s="220">
        <v>0</v>
      </c>
      <c r="BG25" s="220">
        <v>0</v>
      </c>
      <c r="BH25" s="220">
        <v>0</v>
      </c>
      <c r="BI25" s="220">
        <v>4.5999999999999999E-2</v>
      </c>
      <c r="BJ25" s="220">
        <v>0</v>
      </c>
      <c r="BK25" s="220">
        <v>0</v>
      </c>
      <c r="BL25" s="220">
        <v>0</v>
      </c>
      <c r="BM25" s="222">
        <f t="shared" si="2"/>
        <v>8730.8290000000015</v>
      </c>
      <c r="BN25" s="225"/>
      <c r="BO25" s="226">
        <v>0</v>
      </c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</row>
    <row r="26" spans="1:78">
      <c r="A26" s="207" t="s">
        <v>29</v>
      </c>
      <c r="B26" s="219" t="s">
        <v>125</v>
      </c>
      <c r="C26" s="220">
        <f t="shared" si="0"/>
        <v>4118.3710000000001</v>
      </c>
      <c r="D26" s="219">
        <v>0</v>
      </c>
      <c r="E26" s="219">
        <v>0</v>
      </c>
      <c r="F26" s="219">
        <v>308.65899999999999</v>
      </c>
      <c r="G26" s="219">
        <v>0</v>
      </c>
      <c r="H26" s="219">
        <v>0</v>
      </c>
      <c r="I26" s="219">
        <v>0</v>
      </c>
      <c r="J26" s="219">
        <v>1.2E-2</v>
      </c>
      <c r="K26" s="219">
        <f t="shared" si="1"/>
        <v>3809.7</v>
      </c>
      <c r="L26" s="221">
        <v>0</v>
      </c>
      <c r="M26" s="220">
        <v>0</v>
      </c>
      <c r="N26" s="220">
        <v>0</v>
      </c>
      <c r="O26" s="220">
        <v>0</v>
      </c>
      <c r="P26" s="220">
        <v>0</v>
      </c>
      <c r="Q26" s="220">
        <v>0</v>
      </c>
      <c r="R26" s="220">
        <v>0</v>
      </c>
      <c r="S26" s="220">
        <v>0</v>
      </c>
      <c r="T26" s="220">
        <v>0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1419.799</v>
      </c>
      <c r="AD26" s="220">
        <v>2332.5709999999999</v>
      </c>
      <c r="AE26" s="220">
        <v>0</v>
      </c>
      <c r="AF26" s="220">
        <v>0</v>
      </c>
      <c r="AG26" s="220">
        <v>0</v>
      </c>
      <c r="AH26" s="220">
        <v>0</v>
      </c>
      <c r="AI26" s="220">
        <v>0</v>
      </c>
      <c r="AJ26" s="220">
        <v>0</v>
      </c>
      <c r="AK26" s="220">
        <v>0</v>
      </c>
      <c r="AL26" s="220">
        <v>0</v>
      </c>
      <c r="AM26" s="220">
        <v>0</v>
      </c>
      <c r="AN26" s="220">
        <v>0</v>
      </c>
      <c r="AO26" s="220">
        <v>0</v>
      </c>
      <c r="AP26" s="220">
        <v>0</v>
      </c>
      <c r="AQ26" s="220">
        <v>0</v>
      </c>
      <c r="AR26" s="220">
        <v>0</v>
      </c>
      <c r="AS26" s="220">
        <v>0</v>
      </c>
      <c r="AT26" s="220">
        <v>0</v>
      </c>
      <c r="AU26" s="220">
        <v>0</v>
      </c>
      <c r="AV26" s="220">
        <v>0</v>
      </c>
      <c r="AW26" s="220">
        <v>0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220">
        <v>56.356999999999999</v>
      </c>
      <c r="BD26" s="220">
        <v>0</v>
      </c>
      <c r="BE26" s="220">
        <v>0</v>
      </c>
      <c r="BF26" s="220">
        <v>0</v>
      </c>
      <c r="BG26" s="220">
        <v>0</v>
      </c>
      <c r="BH26" s="220">
        <v>0</v>
      </c>
      <c r="BI26" s="220">
        <v>0.96799999999999997</v>
      </c>
      <c r="BJ26" s="220">
        <v>0</v>
      </c>
      <c r="BK26" s="220">
        <v>0</v>
      </c>
      <c r="BL26" s="220">
        <v>0</v>
      </c>
      <c r="BM26" s="222">
        <f t="shared" si="2"/>
        <v>3809.6949999999997</v>
      </c>
      <c r="BN26" s="225"/>
      <c r="BO26" s="226">
        <v>5.0000000000000001E-3</v>
      </c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</row>
    <row r="27" spans="1:78">
      <c r="A27" s="207" t="s">
        <v>30</v>
      </c>
      <c r="B27" s="219" t="s">
        <v>163</v>
      </c>
      <c r="C27" s="220">
        <f t="shared" si="0"/>
        <v>37804.023000000001</v>
      </c>
      <c r="D27" s="219">
        <v>0</v>
      </c>
      <c r="E27" s="219">
        <v>0</v>
      </c>
      <c r="F27" s="219">
        <v>582.44100000000003</v>
      </c>
      <c r="G27" s="219">
        <v>0</v>
      </c>
      <c r="H27" s="219">
        <v>0.16800000000000001</v>
      </c>
      <c r="I27" s="219">
        <v>0</v>
      </c>
      <c r="J27" s="219">
        <v>3.7330000000000001</v>
      </c>
      <c r="K27" s="219">
        <f t="shared" si="1"/>
        <v>37217.681000000004</v>
      </c>
      <c r="L27" s="221">
        <v>0</v>
      </c>
      <c r="M27" s="220">
        <v>0</v>
      </c>
      <c r="N27" s="220">
        <v>0.83699999999999997</v>
      </c>
      <c r="O27" s="220">
        <v>0</v>
      </c>
      <c r="P27" s="220">
        <v>0</v>
      </c>
      <c r="Q27" s="220">
        <v>0</v>
      </c>
      <c r="R27" s="220">
        <v>0</v>
      </c>
      <c r="S27" s="220">
        <v>0</v>
      </c>
      <c r="T27" s="220">
        <v>0</v>
      </c>
      <c r="U27" s="220">
        <v>0</v>
      </c>
      <c r="V27" s="220">
        <v>0</v>
      </c>
      <c r="W27" s="220">
        <v>0</v>
      </c>
      <c r="X27" s="220">
        <v>0</v>
      </c>
      <c r="Y27" s="220">
        <v>1.8080000000000001</v>
      </c>
      <c r="Z27" s="220">
        <v>0</v>
      </c>
      <c r="AA27" s="220">
        <v>5.5410000000000004</v>
      </c>
      <c r="AB27" s="220">
        <v>0</v>
      </c>
      <c r="AC27" s="220">
        <v>0</v>
      </c>
      <c r="AD27" s="220">
        <v>111.276</v>
      </c>
      <c r="AE27" s="220">
        <v>36312.989000000001</v>
      </c>
      <c r="AF27" s="220">
        <v>0</v>
      </c>
      <c r="AG27" s="220">
        <v>21.428999999999998</v>
      </c>
      <c r="AH27" s="220">
        <v>78.105000000000004</v>
      </c>
      <c r="AI27" s="220">
        <v>0.41399999999999998</v>
      </c>
      <c r="AJ27" s="220">
        <v>0</v>
      </c>
      <c r="AK27" s="220">
        <v>0</v>
      </c>
      <c r="AL27" s="220">
        <v>0</v>
      </c>
      <c r="AM27" s="220">
        <v>0</v>
      </c>
      <c r="AN27" s="220">
        <v>0</v>
      </c>
      <c r="AO27" s="220">
        <v>0</v>
      </c>
      <c r="AP27" s="220">
        <v>0</v>
      </c>
      <c r="AQ27" s="220">
        <v>0</v>
      </c>
      <c r="AR27" s="220">
        <v>10.478</v>
      </c>
      <c r="AS27" s="220">
        <v>0</v>
      </c>
      <c r="AT27" s="220">
        <v>0</v>
      </c>
      <c r="AU27" s="220">
        <v>0</v>
      </c>
      <c r="AV27" s="220">
        <v>0</v>
      </c>
      <c r="AW27" s="220">
        <v>45.811</v>
      </c>
      <c r="AX27" s="220">
        <v>0</v>
      </c>
      <c r="AY27" s="220">
        <v>0</v>
      </c>
      <c r="AZ27" s="220">
        <v>3.2309999999999999</v>
      </c>
      <c r="BA27" s="220">
        <v>0</v>
      </c>
      <c r="BB27" s="220">
        <v>0</v>
      </c>
      <c r="BC27" s="220">
        <v>0</v>
      </c>
      <c r="BD27" s="220">
        <v>0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220">
        <v>0</v>
      </c>
      <c r="BK27" s="220">
        <v>0</v>
      </c>
      <c r="BL27" s="220">
        <v>0</v>
      </c>
      <c r="BM27" s="222">
        <f t="shared" si="2"/>
        <v>36591.919000000002</v>
      </c>
      <c r="BN27" s="225"/>
      <c r="BO27" s="226">
        <v>625.76199999999994</v>
      </c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</row>
    <row r="28" spans="1:78">
      <c r="A28" s="207" t="s">
        <v>31</v>
      </c>
      <c r="B28" s="219" t="s">
        <v>216</v>
      </c>
      <c r="C28" s="220">
        <f t="shared" si="0"/>
        <v>1664.0049999999999</v>
      </c>
      <c r="D28" s="219">
        <v>-968.58600000000001</v>
      </c>
      <c r="E28" s="219">
        <v>0</v>
      </c>
      <c r="F28" s="219">
        <v>80.536000000000001</v>
      </c>
      <c r="G28" s="219">
        <v>0</v>
      </c>
      <c r="H28" s="219">
        <v>0</v>
      </c>
      <c r="I28" s="219">
        <v>0</v>
      </c>
      <c r="J28" s="219">
        <v>0</v>
      </c>
      <c r="K28" s="219">
        <f t="shared" si="1"/>
        <v>2552.0549999999998</v>
      </c>
      <c r="L28" s="221">
        <v>0</v>
      </c>
      <c r="M28" s="220">
        <v>0</v>
      </c>
      <c r="N28" s="220">
        <v>0</v>
      </c>
      <c r="O28" s="220">
        <v>0</v>
      </c>
      <c r="P28" s="220">
        <v>0</v>
      </c>
      <c r="Q28" s="220">
        <v>0</v>
      </c>
      <c r="R28" s="220">
        <v>0</v>
      </c>
      <c r="S28" s="220">
        <v>0</v>
      </c>
      <c r="T28" s="220">
        <v>0</v>
      </c>
      <c r="U28" s="220">
        <v>0</v>
      </c>
      <c r="V28" s="220">
        <v>0</v>
      </c>
      <c r="W28" s="220">
        <v>0</v>
      </c>
      <c r="X28" s="220">
        <v>0</v>
      </c>
      <c r="Y28" s="220">
        <v>0</v>
      </c>
      <c r="Z28" s="220">
        <v>0</v>
      </c>
      <c r="AA28" s="220">
        <v>0</v>
      </c>
      <c r="AB28" s="220">
        <v>0</v>
      </c>
      <c r="AC28" s="220">
        <v>0</v>
      </c>
      <c r="AD28" s="220">
        <v>0</v>
      </c>
      <c r="AE28" s="220">
        <v>0</v>
      </c>
      <c r="AF28" s="220">
        <v>2532.79</v>
      </c>
      <c r="AG28" s="220">
        <v>1.5840000000000001</v>
      </c>
      <c r="AH28" s="220">
        <v>16.609000000000002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0</v>
      </c>
      <c r="AP28" s="220">
        <v>0</v>
      </c>
      <c r="AQ28" s="220">
        <v>0</v>
      </c>
      <c r="AR28" s="220">
        <v>0</v>
      </c>
      <c r="AS28" s="220">
        <v>0</v>
      </c>
      <c r="AT28" s="220">
        <v>0</v>
      </c>
      <c r="AU28" s="220">
        <v>0</v>
      </c>
      <c r="AV28" s="220">
        <v>0</v>
      </c>
      <c r="AW28" s="220">
        <v>0</v>
      </c>
      <c r="AX28" s="220">
        <v>0</v>
      </c>
      <c r="AY28" s="220">
        <v>0</v>
      </c>
      <c r="AZ28" s="220">
        <v>1.0720000000000001</v>
      </c>
      <c r="BA28" s="220">
        <v>0</v>
      </c>
      <c r="BB28" s="220">
        <v>0</v>
      </c>
      <c r="BC28" s="220">
        <v>0</v>
      </c>
      <c r="BD28" s="220">
        <v>0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220">
        <v>0</v>
      </c>
      <c r="BK28" s="220">
        <v>0</v>
      </c>
      <c r="BL28" s="220">
        <v>0</v>
      </c>
      <c r="BM28" s="222">
        <f t="shared" si="2"/>
        <v>2552.0549999999998</v>
      </c>
      <c r="BN28" s="225"/>
      <c r="BO28" s="226">
        <v>0</v>
      </c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</row>
    <row r="29" spans="1:78">
      <c r="A29" s="207" t="s">
        <v>32</v>
      </c>
      <c r="B29" s="219" t="s">
        <v>232</v>
      </c>
      <c r="C29" s="220">
        <f t="shared" si="0"/>
        <v>0</v>
      </c>
      <c r="D29" s="219">
        <v>-2235.9319999999998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f t="shared" si="1"/>
        <v>2235.9319999999998</v>
      </c>
      <c r="L29" s="221">
        <v>0</v>
      </c>
      <c r="M29" s="220">
        <v>0</v>
      </c>
      <c r="N29" s="220">
        <v>0</v>
      </c>
      <c r="O29" s="220">
        <v>0</v>
      </c>
      <c r="P29" s="220">
        <v>0</v>
      </c>
      <c r="Q29" s="220">
        <v>0</v>
      </c>
      <c r="R29" s="220">
        <v>0</v>
      </c>
      <c r="S29" s="220">
        <v>0</v>
      </c>
      <c r="T29" s="220">
        <v>0</v>
      </c>
      <c r="U29" s="220">
        <v>104.696</v>
      </c>
      <c r="V29" s="220">
        <v>0</v>
      </c>
      <c r="W29" s="220">
        <v>0</v>
      </c>
      <c r="X29" s="220">
        <v>0</v>
      </c>
      <c r="Y29" s="220">
        <v>0</v>
      </c>
      <c r="Z29" s="220">
        <v>0</v>
      </c>
      <c r="AA29" s="220">
        <v>0</v>
      </c>
      <c r="AB29" s="220">
        <v>0</v>
      </c>
      <c r="AC29" s="220">
        <v>0</v>
      </c>
      <c r="AD29" s="220">
        <v>31.02</v>
      </c>
      <c r="AE29" s="220">
        <v>0</v>
      </c>
      <c r="AF29" s="220">
        <v>0</v>
      </c>
      <c r="AG29" s="220">
        <v>1917.864</v>
      </c>
      <c r="AH29" s="220">
        <v>0</v>
      </c>
      <c r="AI29" s="220">
        <v>1.095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0</v>
      </c>
      <c r="AP29" s="220">
        <v>0</v>
      </c>
      <c r="AQ29" s="220">
        <v>0</v>
      </c>
      <c r="AR29" s="220">
        <v>154.28</v>
      </c>
      <c r="AS29" s="220">
        <v>0</v>
      </c>
      <c r="AT29" s="220">
        <v>0</v>
      </c>
      <c r="AU29" s="220">
        <v>0</v>
      </c>
      <c r="AV29" s="220">
        <v>0</v>
      </c>
      <c r="AW29" s="220">
        <v>0</v>
      </c>
      <c r="AX29" s="220">
        <v>0</v>
      </c>
      <c r="AY29" s="220">
        <v>0</v>
      </c>
      <c r="AZ29" s="220">
        <v>0</v>
      </c>
      <c r="BA29" s="220">
        <v>0</v>
      </c>
      <c r="BB29" s="220">
        <v>26.977</v>
      </c>
      <c r="BC29" s="220">
        <v>0</v>
      </c>
      <c r="BD29" s="220">
        <v>0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220">
        <v>0</v>
      </c>
      <c r="BK29" s="220">
        <v>0</v>
      </c>
      <c r="BL29" s="220">
        <v>0</v>
      </c>
      <c r="BM29" s="222">
        <f t="shared" si="2"/>
        <v>2235.9319999999998</v>
      </c>
      <c r="BN29" s="225"/>
      <c r="BO29" s="226">
        <v>0</v>
      </c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</row>
    <row r="30" spans="1:78">
      <c r="A30" s="207" t="s">
        <v>33</v>
      </c>
      <c r="B30" s="219" t="s">
        <v>217</v>
      </c>
      <c r="C30" s="220">
        <f t="shared" si="0"/>
        <v>0</v>
      </c>
      <c r="D30" s="219">
        <v>-8693.6389999999992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f t="shared" si="1"/>
        <v>8693.639000000001</v>
      </c>
      <c r="L30" s="221">
        <v>0</v>
      </c>
      <c r="M30" s="220">
        <v>0</v>
      </c>
      <c r="N30" s="220">
        <v>0</v>
      </c>
      <c r="O30" s="220">
        <v>0</v>
      </c>
      <c r="P30" s="220">
        <v>0</v>
      </c>
      <c r="Q30" s="220">
        <v>0</v>
      </c>
      <c r="R30" s="220">
        <v>0</v>
      </c>
      <c r="S30" s="220">
        <v>2.2290000000000001</v>
      </c>
      <c r="T30" s="220">
        <v>0</v>
      </c>
      <c r="U30" s="220">
        <v>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3.1509999999999998</v>
      </c>
      <c r="AB30" s="220">
        <v>0</v>
      </c>
      <c r="AC30" s="220">
        <v>0</v>
      </c>
      <c r="AD30" s="220">
        <v>0</v>
      </c>
      <c r="AE30" s="220">
        <v>246.054</v>
      </c>
      <c r="AF30" s="220">
        <v>0</v>
      </c>
      <c r="AG30" s="220">
        <v>11.21</v>
      </c>
      <c r="AH30" s="220">
        <v>8406.5889999999999</v>
      </c>
      <c r="AI30" s="220">
        <v>24.405999999999999</v>
      </c>
      <c r="AJ30" s="220">
        <v>0</v>
      </c>
      <c r="AK30" s="220">
        <v>0</v>
      </c>
      <c r="AL30" s="220">
        <v>0</v>
      </c>
      <c r="AM30" s="220">
        <v>0</v>
      </c>
      <c r="AN30" s="220">
        <v>0</v>
      </c>
      <c r="AO30" s="220">
        <v>0</v>
      </c>
      <c r="AP30" s="220">
        <v>0</v>
      </c>
      <c r="AQ30" s="220">
        <v>0</v>
      </c>
      <c r="AR30" s="220">
        <v>0</v>
      </c>
      <c r="AS30" s="220">
        <v>0</v>
      </c>
      <c r="AT30" s="220">
        <v>0</v>
      </c>
      <c r="AU30" s="220">
        <v>0</v>
      </c>
      <c r="AV30" s="220">
        <v>0</v>
      </c>
      <c r="AW30" s="220">
        <v>0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220">
        <v>0</v>
      </c>
      <c r="BD30" s="220">
        <v>0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220">
        <v>0</v>
      </c>
      <c r="BK30" s="220">
        <v>0</v>
      </c>
      <c r="BL30" s="220">
        <v>0</v>
      </c>
      <c r="BM30" s="222">
        <f t="shared" si="2"/>
        <v>8693.639000000001</v>
      </c>
      <c r="BN30" s="225"/>
      <c r="BO30" s="226">
        <v>0</v>
      </c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</row>
    <row r="31" spans="1:78">
      <c r="A31" s="207" t="s">
        <v>34</v>
      </c>
      <c r="B31" s="219" t="s">
        <v>134</v>
      </c>
      <c r="C31" s="220">
        <f t="shared" si="0"/>
        <v>0</v>
      </c>
      <c r="D31" s="219">
        <v>-19684.645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f t="shared" si="1"/>
        <v>19684.645000000008</v>
      </c>
      <c r="L31" s="221">
        <v>0</v>
      </c>
      <c r="M31" s="220">
        <v>0</v>
      </c>
      <c r="N31" s="220">
        <v>3.613</v>
      </c>
      <c r="O31" s="220">
        <v>63.914000000000001</v>
      </c>
      <c r="P31" s="220">
        <v>1344.3679999999999</v>
      </c>
      <c r="Q31" s="220">
        <v>88.569000000000003</v>
      </c>
      <c r="R31" s="220">
        <v>23.352</v>
      </c>
      <c r="S31" s="220">
        <v>0</v>
      </c>
      <c r="T31" s="220">
        <v>0</v>
      </c>
      <c r="U31" s="220">
        <v>0</v>
      </c>
      <c r="V31" s="220">
        <v>-1.7000000000000001E-2</v>
      </c>
      <c r="W31" s="220">
        <v>4.1029999999999998</v>
      </c>
      <c r="X31" s="220">
        <v>0</v>
      </c>
      <c r="Y31" s="220">
        <v>0</v>
      </c>
      <c r="Z31" s="220">
        <v>0.88900000000000001</v>
      </c>
      <c r="AA31" s="220">
        <v>10.805999999999999</v>
      </c>
      <c r="AB31" s="220">
        <v>3.3370000000000002</v>
      </c>
      <c r="AC31" s="220">
        <v>0</v>
      </c>
      <c r="AD31" s="220">
        <v>0</v>
      </c>
      <c r="AE31" s="220">
        <v>1.504</v>
      </c>
      <c r="AF31" s="220">
        <v>0</v>
      </c>
      <c r="AG31" s="220">
        <v>0.91600000000000004</v>
      </c>
      <c r="AH31" s="220">
        <v>5.6950000000000003</v>
      </c>
      <c r="AI31" s="220">
        <v>17007.116000000002</v>
      </c>
      <c r="AJ31" s="220">
        <v>0</v>
      </c>
      <c r="AK31" s="220">
        <v>0</v>
      </c>
      <c r="AL31" s="220">
        <v>0</v>
      </c>
      <c r="AM31" s="220">
        <v>0</v>
      </c>
      <c r="AN31" s="220">
        <v>0.41699999999999998</v>
      </c>
      <c r="AO31" s="220">
        <v>42.499000000000002</v>
      </c>
      <c r="AP31" s="220">
        <v>955.64599999999996</v>
      </c>
      <c r="AQ31" s="220">
        <v>0</v>
      </c>
      <c r="AR31" s="220">
        <v>0</v>
      </c>
      <c r="AS31" s="220">
        <v>0</v>
      </c>
      <c r="AT31" s="220">
        <v>0</v>
      </c>
      <c r="AU31" s="220">
        <v>0</v>
      </c>
      <c r="AV31" s="220">
        <v>0</v>
      </c>
      <c r="AW31" s="220">
        <v>0</v>
      </c>
      <c r="AX31" s="220">
        <v>85.366</v>
      </c>
      <c r="AY31" s="220">
        <v>0</v>
      </c>
      <c r="AZ31" s="220">
        <v>0</v>
      </c>
      <c r="BA31" s="220">
        <v>0</v>
      </c>
      <c r="BB31" s="220">
        <v>0</v>
      </c>
      <c r="BC31" s="220">
        <v>0</v>
      </c>
      <c r="BD31" s="220">
        <v>0</v>
      </c>
      <c r="BE31" s="220">
        <v>0</v>
      </c>
      <c r="BF31" s="220">
        <v>0</v>
      </c>
      <c r="BG31" s="220">
        <v>40.329000000000001</v>
      </c>
      <c r="BH31" s="220">
        <v>0</v>
      </c>
      <c r="BI31" s="220">
        <v>2.2229999999999999</v>
      </c>
      <c r="BJ31" s="220">
        <v>0</v>
      </c>
      <c r="BK31" s="220">
        <v>0</v>
      </c>
      <c r="BL31" s="220">
        <v>0</v>
      </c>
      <c r="BM31" s="222">
        <f t="shared" si="2"/>
        <v>19684.645000000008</v>
      </c>
      <c r="BN31" s="225"/>
      <c r="BO31" s="226">
        <v>0</v>
      </c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</row>
    <row r="32" spans="1:78">
      <c r="A32" s="207" t="s">
        <v>35</v>
      </c>
      <c r="B32" s="219" t="s">
        <v>135</v>
      </c>
      <c r="C32" s="220">
        <f t="shared" si="0"/>
        <v>18310.474999999999</v>
      </c>
      <c r="D32" s="219">
        <v>0</v>
      </c>
      <c r="E32" s="219">
        <v>0</v>
      </c>
      <c r="F32" s="219">
        <v>234.11699999999999</v>
      </c>
      <c r="G32" s="219">
        <v>0</v>
      </c>
      <c r="H32" s="219">
        <v>0</v>
      </c>
      <c r="I32" s="219">
        <v>0</v>
      </c>
      <c r="J32" s="219">
        <v>0</v>
      </c>
      <c r="K32" s="219">
        <f t="shared" si="1"/>
        <v>18076.358</v>
      </c>
      <c r="L32" s="221">
        <v>0</v>
      </c>
      <c r="M32" s="220">
        <v>0</v>
      </c>
      <c r="N32" s="220">
        <v>0</v>
      </c>
      <c r="O32" s="220">
        <v>0</v>
      </c>
      <c r="P32" s="220">
        <v>0</v>
      </c>
      <c r="Q32" s="220">
        <v>0</v>
      </c>
      <c r="R32" s="220">
        <v>0</v>
      </c>
      <c r="S32" s="220">
        <v>0</v>
      </c>
      <c r="T32" s="220">
        <v>0</v>
      </c>
      <c r="U32" s="220">
        <v>0</v>
      </c>
      <c r="V32" s="220">
        <v>0</v>
      </c>
      <c r="W32" s="220">
        <v>0</v>
      </c>
      <c r="X32" s="220">
        <v>0</v>
      </c>
      <c r="Y32" s="220">
        <v>0</v>
      </c>
      <c r="Z32" s="220">
        <v>0</v>
      </c>
      <c r="AA32" s="220">
        <v>0</v>
      </c>
      <c r="AB32" s="220">
        <v>0</v>
      </c>
      <c r="AC32" s="220">
        <v>0</v>
      </c>
      <c r="AD32" s="220">
        <v>0</v>
      </c>
      <c r="AE32" s="220">
        <v>0</v>
      </c>
      <c r="AF32" s="220">
        <v>2.9849999999999999</v>
      </c>
      <c r="AG32" s="220">
        <v>12.597</v>
      </c>
      <c r="AH32" s="220">
        <v>138.97200000000001</v>
      </c>
      <c r="AI32" s="220">
        <v>9.7829999999999995</v>
      </c>
      <c r="AJ32" s="220">
        <v>17910.985000000001</v>
      </c>
      <c r="AK32" s="220">
        <v>0</v>
      </c>
      <c r="AL32" s="220">
        <v>0</v>
      </c>
      <c r="AM32" s="220">
        <v>0</v>
      </c>
      <c r="AN32" s="220">
        <v>0</v>
      </c>
      <c r="AO32" s="220">
        <v>0</v>
      </c>
      <c r="AP32" s="220">
        <v>0</v>
      </c>
      <c r="AQ32" s="220">
        <v>0</v>
      </c>
      <c r="AR32" s="220">
        <v>0</v>
      </c>
      <c r="AS32" s="220">
        <v>0</v>
      </c>
      <c r="AT32" s="220">
        <v>0</v>
      </c>
      <c r="AU32" s="220">
        <v>0</v>
      </c>
      <c r="AV32" s="220">
        <v>0</v>
      </c>
      <c r="AW32" s="220">
        <v>0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220">
        <v>1.036</v>
      </c>
      <c r="BD32" s="220">
        <v>0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220">
        <v>0</v>
      </c>
      <c r="BK32" s="220">
        <v>0</v>
      </c>
      <c r="BL32" s="220">
        <v>0</v>
      </c>
      <c r="BM32" s="222">
        <f t="shared" si="2"/>
        <v>18076.358</v>
      </c>
      <c r="BN32" s="225"/>
      <c r="BO32" s="226">
        <v>0</v>
      </c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</row>
    <row r="33" spans="1:78">
      <c r="A33" s="207" t="s">
        <v>36</v>
      </c>
      <c r="B33" s="219" t="s">
        <v>37</v>
      </c>
      <c r="C33" s="220">
        <f t="shared" si="0"/>
        <v>3471.3440000000005</v>
      </c>
      <c r="D33" s="219">
        <v>0</v>
      </c>
      <c r="E33" s="219">
        <v>0</v>
      </c>
      <c r="F33" s="219">
        <v>185.005</v>
      </c>
      <c r="G33" s="219">
        <v>0</v>
      </c>
      <c r="H33" s="219">
        <v>0</v>
      </c>
      <c r="I33" s="219">
        <v>0</v>
      </c>
      <c r="J33" s="219">
        <v>0</v>
      </c>
      <c r="K33" s="219">
        <f t="shared" si="1"/>
        <v>3286.3390000000004</v>
      </c>
      <c r="L33" s="221">
        <v>0</v>
      </c>
      <c r="M33" s="220">
        <v>0</v>
      </c>
      <c r="N33" s="220">
        <v>0</v>
      </c>
      <c r="O33" s="220">
        <v>0</v>
      </c>
      <c r="P33" s="220">
        <v>0</v>
      </c>
      <c r="Q33" s="220">
        <v>0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2.016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v>0</v>
      </c>
      <c r="AH33" s="220">
        <v>145.65899999999999</v>
      </c>
      <c r="AI33" s="220">
        <v>0</v>
      </c>
      <c r="AJ33" s="220">
        <v>0</v>
      </c>
      <c r="AK33" s="220">
        <v>3138.6640000000002</v>
      </c>
      <c r="AL33" s="220">
        <v>0</v>
      </c>
      <c r="AM33" s="220">
        <v>0</v>
      </c>
      <c r="AN33" s="220">
        <v>0</v>
      </c>
      <c r="AO33" s="220">
        <v>0</v>
      </c>
      <c r="AP33" s="220">
        <v>0</v>
      </c>
      <c r="AQ33" s="220">
        <v>0</v>
      </c>
      <c r="AR33" s="220">
        <v>0</v>
      </c>
      <c r="AS33" s="220">
        <v>0</v>
      </c>
      <c r="AT33" s="220">
        <v>0</v>
      </c>
      <c r="AU33" s="220">
        <v>0</v>
      </c>
      <c r="AV33" s="220">
        <v>0</v>
      </c>
      <c r="AW33" s="220">
        <v>0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220">
        <v>0</v>
      </c>
      <c r="BD33" s="220">
        <v>0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220">
        <v>0</v>
      </c>
      <c r="BK33" s="220">
        <v>0</v>
      </c>
      <c r="BL33" s="220">
        <v>0</v>
      </c>
      <c r="BM33" s="222">
        <f t="shared" si="2"/>
        <v>3286.3390000000004</v>
      </c>
      <c r="BN33" s="225"/>
      <c r="BO33" s="226">
        <v>0</v>
      </c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</row>
    <row r="34" spans="1:78">
      <c r="A34" s="207" t="s">
        <v>38</v>
      </c>
      <c r="B34" s="219" t="s">
        <v>39</v>
      </c>
      <c r="C34" s="220">
        <f t="shared" si="0"/>
        <v>8595.2979999999989</v>
      </c>
      <c r="D34" s="219">
        <v>0</v>
      </c>
      <c r="E34" s="219">
        <v>0</v>
      </c>
      <c r="F34" s="219">
        <v>556.16899999999998</v>
      </c>
      <c r="G34" s="219">
        <v>0</v>
      </c>
      <c r="H34" s="219">
        <v>30.382000000000001</v>
      </c>
      <c r="I34" s="219">
        <v>0</v>
      </c>
      <c r="J34" s="219">
        <v>0</v>
      </c>
      <c r="K34" s="219">
        <f t="shared" si="1"/>
        <v>8008.7469999999994</v>
      </c>
      <c r="L34" s="221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  <c r="AE34" s="220">
        <v>0</v>
      </c>
      <c r="AF34" s="220">
        <v>0</v>
      </c>
      <c r="AG34" s="220">
        <v>0</v>
      </c>
      <c r="AH34" s="220">
        <v>0</v>
      </c>
      <c r="AI34" s="220">
        <v>0</v>
      </c>
      <c r="AJ34" s="220">
        <v>0</v>
      </c>
      <c r="AK34" s="220">
        <v>0</v>
      </c>
      <c r="AL34" s="220">
        <v>5530.2889999999998</v>
      </c>
      <c r="AM34" s="220">
        <v>0</v>
      </c>
      <c r="AN34" s="220">
        <v>0</v>
      </c>
      <c r="AO34" s="220">
        <v>0</v>
      </c>
      <c r="AP34" s="220">
        <v>0</v>
      </c>
      <c r="AQ34" s="220">
        <v>0</v>
      </c>
      <c r="AR34" s="220">
        <v>0</v>
      </c>
      <c r="AS34" s="220">
        <v>0</v>
      </c>
      <c r="AT34" s="220">
        <v>0</v>
      </c>
      <c r="AU34" s="220">
        <v>0</v>
      </c>
      <c r="AV34" s="220">
        <v>0</v>
      </c>
      <c r="AW34" s="220">
        <v>0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220">
        <v>0</v>
      </c>
      <c r="BD34" s="220">
        <v>0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220">
        <v>0</v>
      </c>
      <c r="BK34" s="220">
        <v>0</v>
      </c>
      <c r="BL34" s="220">
        <v>0</v>
      </c>
      <c r="BM34" s="222">
        <f t="shared" si="2"/>
        <v>5530.2889999999998</v>
      </c>
      <c r="BN34" s="225"/>
      <c r="BO34" s="226">
        <v>2478.4580000000001</v>
      </c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</row>
    <row r="35" spans="1:78">
      <c r="A35" s="207" t="s">
        <v>40</v>
      </c>
      <c r="B35" s="219" t="s">
        <v>136</v>
      </c>
      <c r="C35" s="220">
        <f t="shared" si="0"/>
        <v>20730.448</v>
      </c>
      <c r="D35" s="219">
        <v>0</v>
      </c>
      <c r="E35" s="219">
        <v>0</v>
      </c>
      <c r="F35" s="219">
        <v>5.1740000000000004</v>
      </c>
      <c r="G35" s="219">
        <v>0</v>
      </c>
      <c r="H35" s="219">
        <v>0</v>
      </c>
      <c r="I35" s="219">
        <v>0</v>
      </c>
      <c r="J35" s="219">
        <v>0</v>
      </c>
      <c r="K35" s="219">
        <f t="shared" si="1"/>
        <v>20725.274000000001</v>
      </c>
      <c r="L35" s="221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1.738</v>
      </c>
      <c r="AG35" s="220">
        <v>2.0310000000000001</v>
      </c>
      <c r="AH35" s="220">
        <v>60.960999999999999</v>
      </c>
      <c r="AI35" s="220">
        <v>32.646999999999998</v>
      </c>
      <c r="AJ35" s="220">
        <v>698.18899999999996</v>
      </c>
      <c r="AK35" s="220">
        <v>0</v>
      </c>
      <c r="AL35" s="220">
        <v>0</v>
      </c>
      <c r="AM35" s="220">
        <v>13557.446</v>
      </c>
      <c r="AN35" s="220">
        <v>0</v>
      </c>
      <c r="AO35" s="220">
        <v>0</v>
      </c>
      <c r="AP35" s="220">
        <v>0</v>
      </c>
      <c r="AQ35" s="220">
        <v>0</v>
      </c>
      <c r="AR35" s="220">
        <v>0</v>
      </c>
      <c r="AS35" s="220">
        <v>0</v>
      </c>
      <c r="AT35" s="220">
        <v>0</v>
      </c>
      <c r="AU35" s="220">
        <v>0</v>
      </c>
      <c r="AV35" s="220">
        <v>0</v>
      </c>
      <c r="AW35" s="220">
        <v>0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220">
        <v>0</v>
      </c>
      <c r="BD35" s="220">
        <v>0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220">
        <v>0</v>
      </c>
      <c r="BK35" s="220">
        <v>0</v>
      </c>
      <c r="BL35" s="220">
        <v>0</v>
      </c>
      <c r="BM35" s="222">
        <f t="shared" si="2"/>
        <v>14353.012000000001</v>
      </c>
      <c r="BN35" s="225"/>
      <c r="BO35" s="226">
        <v>6372.2619999999997</v>
      </c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</row>
    <row r="36" spans="1:78">
      <c r="A36" s="207" t="s">
        <v>41</v>
      </c>
      <c r="B36" s="219" t="s">
        <v>156</v>
      </c>
      <c r="C36" s="220">
        <f t="shared" si="0"/>
        <v>324.90600000000006</v>
      </c>
      <c r="D36" s="219">
        <v>0</v>
      </c>
      <c r="E36" s="219">
        <v>0</v>
      </c>
      <c r="F36" s="219">
        <v>30.225000000000001</v>
      </c>
      <c r="G36" s="219">
        <v>0</v>
      </c>
      <c r="H36" s="219">
        <v>0</v>
      </c>
      <c r="I36" s="219">
        <v>0</v>
      </c>
      <c r="J36" s="219">
        <v>0</v>
      </c>
      <c r="K36" s="219">
        <f t="shared" si="1"/>
        <v>294.68100000000004</v>
      </c>
      <c r="L36" s="221">
        <v>0</v>
      </c>
      <c r="M36" s="220">
        <v>0</v>
      </c>
      <c r="N36" s="220">
        <v>0</v>
      </c>
      <c r="O36" s="220">
        <v>0</v>
      </c>
      <c r="P36" s="220">
        <v>0</v>
      </c>
      <c r="Q36" s="220">
        <v>0</v>
      </c>
      <c r="R36" s="220">
        <v>0</v>
      </c>
      <c r="S36" s="220">
        <v>0</v>
      </c>
      <c r="T36" s="220">
        <v>0</v>
      </c>
      <c r="U36" s="220">
        <v>0</v>
      </c>
      <c r="V36" s="220">
        <v>0</v>
      </c>
      <c r="W36" s="220">
        <v>0</v>
      </c>
      <c r="X36" s="220">
        <v>0</v>
      </c>
      <c r="Y36" s="220">
        <v>0</v>
      </c>
      <c r="Z36" s="220">
        <v>0</v>
      </c>
      <c r="AA36" s="220">
        <v>0</v>
      </c>
      <c r="AB36" s="220">
        <v>0</v>
      </c>
      <c r="AC36" s="220">
        <v>0</v>
      </c>
      <c r="AD36" s="220">
        <v>0</v>
      </c>
      <c r="AE36" s="220">
        <v>0</v>
      </c>
      <c r="AF36" s="220">
        <v>0</v>
      </c>
      <c r="AG36" s="220">
        <v>0</v>
      </c>
      <c r="AH36" s="220">
        <v>0</v>
      </c>
      <c r="AI36" s="220">
        <v>0</v>
      </c>
      <c r="AJ36" s="220">
        <v>0</v>
      </c>
      <c r="AK36" s="220">
        <v>0</v>
      </c>
      <c r="AL36" s="220">
        <v>0</v>
      </c>
      <c r="AM36" s="220">
        <v>0</v>
      </c>
      <c r="AN36" s="220">
        <v>286.92500000000001</v>
      </c>
      <c r="AO36" s="220">
        <v>0</v>
      </c>
      <c r="AP36" s="220">
        <v>0</v>
      </c>
      <c r="AQ36" s="220">
        <v>0</v>
      </c>
      <c r="AR36" s="220">
        <v>0</v>
      </c>
      <c r="AS36" s="220">
        <v>0</v>
      </c>
      <c r="AT36" s="220">
        <v>0</v>
      </c>
      <c r="AU36" s="220">
        <v>0</v>
      </c>
      <c r="AV36" s="220">
        <v>0</v>
      </c>
      <c r="AW36" s="220">
        <v>0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220">
        <v>0</v>
      </c>
      <c r="BD36" s="220">
        <v>0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220">
        <v>0</v>
      </c>
      <c r="BK36" s="220">
        <v>0</v>
      </c>
      <c r="BL36" s="220">
        <v>0</v>
      </c>
      <c r="BM36" s="222">
        <f t="shared" si="2"/>
        <v>286.92500000000001</v>
      </c>
      <c r="BN36" s="225"/>
      <c r="BO36" s="226">
        <v>7.7560000000000002</v>
      </c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</row>
    <row r="37" spans="1:78">
      <c r="A37" s="207" t="s">
        <v>42</v>
      </c>
      <c r="B37" s="219" t="s">
        <v>43</v>
      </c>
      <c r="C37" s="220">
        <f t="shared" si="0"/>
        <v>26614.205000000002</v>
      </c>
      <c r="D37" s="219">
        <v>0</v>
      </c>
      <c r="E37" s="219">
        <v>0</v>
      </c>
      <c r="F37" s="219">
        <v>2123.6869999999999</v>
      </c>
      <c r="G37" s="219">
        <v>0</v>
      </c>
      <c r="H37" s="219">
        <v>879.26800000000003</v>
      </c>
      <c r="I37" s="219">
        <v>0</v>
      </c>
      <c r="J37" s="219">
        <v>0</v>
      </c>
      <c r="K37" s="219">
        <f t="shared" si="1"/>
        <v>23611.25</v>
      </c>
      <c r="L37" s="221">
        <v>0</v>
      </c>
      <c r="M37" s="220">
        <v>0</v>
      </c>
      <c r="N37" s="220">
        <v>0</v>
      </c>
      <c r="O37" s="220">
        <v>0</v>
      </c>
      <c r="P37" s="220"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16.516999999999999</v>
      </c>
      <c r="AF37" s="220">
        <v>0</v>
      </c>
      <c r="AG37" s="220">
        <v>0</v>
      </c>
      <c r="AH37" s="220">
        <v>0</v>
      </c>
      <c r="AI37" s="220">
        <v>4.7549999999999999</v>
      </c>
      <c r="AJ37" s="220">
        <v>0</v>
      </c>
      <c r="AK37" s="220">
        <v>0</v>
      </c>
      <c r="AL37" s="220">
        <v>0</v>
      </c>
      <c r="AM37" s="220">
        <v>0</v>
      </c>
      <c r="AN37" s="220">
        <v>0</v>
      </c>
      <c r="AO37" s="220">
        <v>21027.701000000001</v>
      </c>
      <c r="AP37" s="220">
        <v>0</v>
      </c>
      <c r="AQ37" s="220">
        <v>0</v>
      </c>
      <c r="AR37" s="220">
        <v>0</v>
      </c>
      <c r="AS37" s="220">
        <v>0</v>
      </c>
      <c r="AT37" s="220">
        <v>0</v>
      </c>
      <c r="AU37" s="220">
        <v>0</v>
      </c>
      <c r="AV37" s="220">
        <v>0</v>
      </c>
      <c r="AW37" s="220">
        <v>2562.277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220">
        <v>0</v>
      </c>
      <c r="BD37" s="220">
        <v>0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220">
        <v>0</v>
      </c>
      <c r="BK37" s="220">
        <v>0</v>
      </c>
      <c r="BL37" s="220">
        <v>0</v>
      </c>
      <c r="BM37" s="222">
        <f t="shared" si="2"/>
        <v>23611.25</v>
      </c>
      <c r="BN37" s="225"/>
      <c r="BO37" s="226">
        <v>0</v>
      </c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</row>
    <row r="38" spans="1:78">
      <c r="A38" s="207" t="s">
        <v>44</v>
      </c>
      <c r="B38" s="219" t="s">
        <v>207</v>
      </c>
      <c r="C38" s="220">
        <f t="shared" si="0"/>
        <v>11909.415000000003</v>
      </c>
      <c r="D38" s="219">
        <v>0</v>
      </c>
      <c r="E38" s="219">
        <v>0</v>
      </c>
      <c r="F38" s="219">
        <v>339.70699999999999</v>
      </c>
      <c r="G38" s="219">
        <v>0</v>
      </c>
      <c r="H38" s="219">
        <v>0</v>
      </c>
      <c r="I38" s="219">
        <v>0</v>
      </c>
      <c r="J38" s="219">
        <v>0</v>
      </c>
      <c r="K38" s="219">
        <f t="shared" si="1"/>
        <v>11569.708000000002</v>
      </c>
      <c r="L38" s="221">
        <v>4.524</v>
      </c>
      <c r="M38" s="220">
        <v>0</v>
      </c>
      <c r="N38" s="220">
        <v>0</v>
      </c>
      <c r="O38" s="220">
        <v>21.946000000000002</v>
      </c>
      <c r="P38" s="220">
        <v>0</v>
      </c>
      <c r="Q38" s="220">
        <v>0</v>
      </c>
      <c r="R38" s="220">
        <v>0</v>
      </c>
      <c r="S38" s="220">
        <v>0</v>
      </c>
      <c r="T38" s="220">
        <v>0</v>
      </c>
      <c r="U38" s="220">
        <v>0</v>
      </c>
      <c r="V38" s="220">
        <v>0</v>
      </c>
      <c r="W38" s="220">
        <v>0</v>
      </c>
      <c r="X38" s="220">
        <v>0</v>
      </c>
      <c r="Y38" s="220">
        <v>0</v>
      </c>
      <c r="Z38" s="220">
        <v>0</v>
      </c>
      <c r="AA38" s="220">
        <v>0</v>
      </c>
      <c r="AB38" s="220">
        <v>0</v>
      </c>
      <c r="AC38" s="220">
        <v>0</v>
      </c>
      <c r="AD38" s="220">
        <v>0</v>
      </c>
      <c r="AE38" s="220">
        <v>0</v>
      </c>
      <c r="AF38" s="220">
        <v>5.7779999999999996</v>
      </c>
      <c r="AG38" s="220">
        <v>0</v>
      </c>
      <c r="AH38" s="220">
        <v>5.0359999999999996</v>
      </c>
      <c r="AI38" s="220">
        <v>56.661999999999999</v>
      </c>
      <c r="AJ38" s="220">
        <v>11.334</v>
      </c>
      <c r="AK38" s="220">
        <v>4.7640000000000002</v>
      </c>
      <c r="AL38" s="220">
        <v>0</v>
      </c>
      <c r="AM38" s="220">
        <v>0</v>
      </c>
      <c r="AN38" s="220">
        <v>0</v>
      </c>
      <c r="AO38" s="220">
        <v>3328.895</v>
      </c>
      <c r="AP38" s="220">
        <v>7698.9570000000003</v>
      </c>
      <c r="AQ38" s="220">
        <v>0</v>
      </c>
      <c r="AR38" s="220">
        <v>0</v>
      </c>
      <c r="AS38" s="220">
        <v>0</v>
      </c>
      <c r="AT38" s="220">
        <v>0</v>
      </c>
      <c r="AU38" s="220">
        <v>0</v>
      </c>
      <c r="AV38" s="220">
        <v>0</v>
      </c>
      <c r="AW38" s="220">
        <v>389.59100000000001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220">
        <v>3.2519999999999998</v>
      </c>
      <c r="BD38" s="220">
        <v>0</v>
      </c>
      <c r="BE38" s="220">
        <v>0</v>
      </c>
      <c r="BF38" s="220">
        <v>0</v>
      </c>
      <c r="BG38" s="220">
        <v>29.536999999999999</v>
      </c>
      <c r="BH38" s="220">
        <v>0</v>
      </c>
      <c r="BI38" s="220">
        <v>9.4320000000000004</v>
      </c>
      <c r="BJ38" s="220">
        <v>0</v>
      </c>
      <c r="BK38" s="220">
        <v>0</v>
      </c>
      <c r="BL38" s="220">
        <v>0</v>
      </c>
      <c r="BM38" s="222">
        <f t="shared" si="2"/>
        <v>11569.708000000002</v>
      </c>
      <c r="BN38" s="225"/>
      <c r="BO38" s="226">
        <v>0</v>
      </c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</row>
    <row r="39" spans="1:78">
      <c r="A39" s="207" t="s">
        <v>45</v>
      </c>
      <c r="B39" s="219" t="s">
        <v>233</v>
      </c>
      <c r="C39" s="220">
        <f t="shared" si="0"/>
        <v>1676.192</v>
      </c>
      <c r="D39" s="219">
        <v>0</v>
      </c>
      <c r="E39" s="219">
        <v>0</v>
      </c>
      <c r="F39" s="219">
        <v>120</v>
      </c>
      <c r="G39" s="219">
        <v>0</v>
      </c>
      <c r="H39" s="219">
        <v>0</v>
      </c>
      <c r="I39" s="219">
        <v>0</v>
      </c>
      <c r="J39" s="219">
        <v>8.6760000000000002</v>
      </c>
      <c r="K39" s="219">
        <f t="shared" si="1"/>
        <v>1547.5160000000001</v>
      </c>
      <c r="L39" s="221">
        <v>0</v>
      </c>
      <c r="M39" s="220">
        <v>0</v>
      </c>
      <c r="N39" s="220">
        <v>0</v>
      </c>
      <c r="O39" s="220">
        <v>0</v>
      </c>
      <c r="P39" s="220">
        <v>0</v>
      </c>
      <c r="Q39" s="220">
        <v>0</v>
      </c>
      <c r="R39" s="220">
        <v>0</v>
      </c>
      <c r="S39" s="220">
        <v>0</v>
      </c>
      <c r="T39" s="220">
        <v>0</v>
      </c>
      <c r="U39" s="220">
        <v>0</v>
      </c>
      <c r="V39" s="220">
        <v>0</v>
      </c>
      <c r="W39" s="220">
        <v>0</v>
      </c>
      <c r="X39" s="220">
        <v>0</v>
      </c>
      <c r="Y39" s="220">
        <v>0</v>
      </c>
      <c r="Z39" s="220">
        <v>0</v>
      </c>
      <c r="AA39" s="220">
        <v>0</v>
      </c>
      <c r="AB39" s="220">
        <v>0</v>
      </c>
      <c r="AC39" s="220">
        <v>0</v>
      </c>
      <c r="AD39" s="220">
        <v>0</v>
      </c>
      <c r="AE39" s="220">
        <v>0</v>
      </c>
      <c r="AF39" s="220">
        <v>0</v>
      </c>
      <c r="AG39" s="220">
        <v>0</v>
      </c>
      <c r="AH39" s="220">
        <v>0</v>
      </c>
      <c r="AI39" s="220">
        <v>18.486000000000001</v>
      </c>
      <c r="AJ39" s="220">
        <v>0</v>
      </c>
      <c r="AK39" s="220">
        <v>0</v>
      </c>
      <c r="AL39" s="220">
        <v>0</v>
      </c>
      <c r="AM39" s="220">
        <v>0</v>
      </c>
      <c r="AN39" s="220">
        <v>0</v>
      </c>
      <c r="AO39" s="220">
        <v>0</v>
      </c>
      <c r="AP39" s="220">
        <v>0</v>
      </c>
      <c r="AQ39" s="220">
        <v>1097.327</v>
      </c>
      <c r="AR39" s="220">
        <v>0</v>
      </c>
      <c r="AS39" s="220">
        <v>0</v>
      </c>
      <c r="AT39" s="220">
        <v>0</v>
      </c>
      <c r="AU39" s="220">
        <v>0</v>
      </c>
      <c r="AV39" s="220">
        <v>0</v>
      </c>
      <c r="AW39" s="220">
        <v>0</v>
      </c>
      <c r="AX39" s="220">
        <v>64.584000000000003</v>
      </c>
      <c r="AY39" s="220">
        <v>0</v>
      </c>
      <c r="AZ39" s="220">
        <v>0</v>
      </c>
      <c r="BA39" s="220">
        <v>0</v>
      </c>
      <c r="BB39" s="220">
        <v>0</v>
      </c>
      <c r="BC39" s="220">
        <v>85.049000000000007</v>
      </c>
      <c r="BD39" s="220">
        <v>0</v>
      </c>
      <c r="BE39" s="220">
        <v>0</v>
      </c>
      <c r="BF39" s="220">
        <v>0</v>
      </c>
      <c r="BG39" s="220">
        <v>0</v>
      </c>
      <c r="BH39" s="220">
        <v>0</v>
      </c>
      <c r="BI39" s="220">
        <v>8.3219999999999992</v>
      </c>
      <c r="BJ39" s="220">
        <v>0</v>
      </c>
      <c r="BK39" s="220">
        <v>0</v>
      </c>
      <c r="BL39" s="220">
        <v>0</v>
      </c>
      <c r="BM39" s="222">
        <f t="shared" si="2"/>
        <v>1273.768</v>
      </c>
      <c r="BN39" s="225"/>
      <c r="BO39" s="226">
        <v>273.74799999999999</v>
      </c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</row>
    <row r="40" spans="1:78">
      <c r="A40" s="207" t="s">
        <v>46</v>
      </c>
      <c r="B40" s="219" t="s">
        <v>47</v>
      </c>
      <c r="C40" s="220">
        <f t="shared" si="0"/>
        <v>9849.4570000000003</v>
      </c>
      <c r="D40" s="219">
        <v>0</v>
      </c>
      <c r="E40" s="219">
        <v>0</v>
      </c>
      <c r="F40" s="219">
        <v>801.875</v>
      </c>
      <c r="G40" s="219">
        <v>0</v>
      </c>
      <c r="H40" s="219">
        <v>0</v>
      </c>
      <c r="I40" s="219">
        <v>0</v>
      </c>
      <c r="J40" s="219">
        <v>0</v>
      </c>
      <c r="K40" s="219">
        <f t="shared" si="1"/>
        <v>9047.5820000000003</v>
      </c>
      <c r="L40" s="221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0">
        <v>0</v>
      </c>
      <c r="X40" s="220">
        <v>0</v>
      </c>
      <c r="Y40" s="220">
        <v>0</v>
      </c>
      <c r="Z40" s="220">
        <v>0</v>
      </c>
      <c r="AA40" s="220">
        <v>0</v>
      </c>
      <c r="AB40" s="220">
        <v>0</v>
      </c>
      <c r="AC40" s="220">
        <v>0</v>
      </c>
      <c r="AD40" s="220">
        <v>0</v>
      </c>
      <c r="AE40" s="220">
        <v>0</v>
      </c>
      <c r="AF40" s="220">
        <v>0</v>
      </c>
      <c r="AG40" s="220">
        <v>12.324999999999999</v>
      </c>
      <c r="AH40" s="220">
        <v>0.75800000000000001</v>
      </c>
      <c r="AI40" s="220">
        <v>87.221000000000004</v>
      </c>
      <c r="AJ40" s="220">
        <v>0</v>
      </c>
      <c r="AK40" s="220">
        <v>0</v>
      </c>
      <c r="AL40" s="220">
        <v>0</v>
      </c>
      <c r="AM40" s="220">
        <v>0</v>
      </c>
      <c r="AN40" s="220">
        <v>0</v>
      </c>
      <c r="AO40" s="220">
        <v>41.16</v>
      </c>
      <c r="AP40" s="220">
        <v>18.045999999999999</v>
      </c>
      <c r="AQ40" s="220">
        <v>0</v>
      </c>
      <c r="AR40" s="220">
        <v>8495.7219999999998</v>
      </c>
      <c r="AS40" s="220">
        <v>0</v>
      </c>
      <c r="AT40" s="220">
        <v>0</v>
      </c>
      <c r="AU40" s="220">
        <v>0</v>
      </c>
      <c r="AV40" s="220">
        <v>0</v>
      </c>
      <c r="AW40" s="220">
        <v>0</v>
      </c>
      <c r="AX40" s="220">
        <v>0</v>
      </c>
      <c r="AY40" s="220">
        <v>0</v>
      </c>
      <c r="AZ40" s="220">
        <v>0</v>
      </c>
      <c r="BA40" s="220">
        <v>2.5999999999999999E-2</v>
      </c>
      <c r="BB40" s="220">
        <v>0</v>
      </c>
      <c r="BC40" s="220">
        <v>0</v>
      </c>
      <c r="BD40" s="220">
        <v>0</v>
      </c>
      <c r="BE40" s="220">
        <v>0</v>
      </c>
      <c r="BF40" s="220">
        <v>0</v>
      </c>
      <c r="BG40" s="220">
        <v>0</v>
      </c>
      <c r="BH40" s="220">
        <v>0</v>
      </c>
      <c r="BI40" s="220">
        <v>7.2060000000000004</v>
      </c>
      <c r="BJ40" s="220">
        <v>0</v>
      </c>
      <c r="BK40" s="220">
        <v>0</v>
      </c>
      <c r="BL40" s="220">
        <v>0</v>
      </c>
      <c r="BM40" s="222">
        <f t="shared" si="2"/>
        <v>8662.4639999999999</v>
      </c>
      <c r="BN40" s="225"/>
      <c r="BO40" s="226">
        <v>385.11799999999999</v>
      </c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</row>
    <row r="41" spans="1:78">
      <c r="A41" s="207" t="s">
        <v>48</v>
      </c>
      <c r="B41" s="219" t="s">
        <v>157</v>
      </c>
      <c r="C41" s="220">
        <f t="shared" si="0"/>
        <v>2393.8480000000004</v>
      </c>
      <c r="D41" s="219">
        <v>0</v>
      </c>
      <c r="E41" s="219">
        <v>0</v>
      </c>
      <c r="F41" s="219">
        <v>8.57</v>
      </c>
      <c r="G41" s="219">
        <v>0</v>
      </c>
      <c r="H41" s="219">
        <v>0</v>
      </c>
      <c r="I41" s="219">
        <v>0</v>
      </c>
      <c r="J41" s="219">
        <v>0</v>
      </c>
      <c r="K41" s="219">
        <f t="shared" si="1"/>
        <v>2385.2780000000002</v>
      </c>
      <c r="L41" s="221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0">
        <v>0</v>
      </c>
      <c r="X41" s="220">
        <v>0</v>
      </c>
      <c r="Y41" s="220">
        <v>0</v>
      </c>
      <c r="Z41" s="220">
        <v>0</v>
      </c>
      <c r="AA41" s="220">
        <v>0</v>
      </c>
      <c r="AB41" s="220">
        <v>0</v>
      </c>
      <c r="AC41" s="220">
        <v>0</v>
      </c>
      <c r="AD41" s="220">
        <v>0</v>
      </c>
      <c r="AE41" s="220">
        <v>0</v>
      </c>
      <c r="AF41" s="220">
        <v>0</v>
      </c>
      <c r="AG41" s="220">
        <v>55.121000000000002</v>
      </c>
      <c r="AH41" s="220">
        <v>0</v>
      </c>
      <c r="AI41" s="220">
        <v>0</v>
      </c>
      <c r="AJ41" s="220">
        <v>0</v>
      </c>
      <c r="AK41" s="220">
        <v>0</v>
      </c>
      <c r="AL41" s="220">
        <v>0</v>
      </c>
      <c r="AM41" s="220">
        <v>0</v>
      </c>
      <c r="AN41" s="220">
        <v>0</v>
      </c>
      <c r="AO41" s="220">
        <v>0</v>
      </c>
      <c r="AP41" s="220">
        <v>0</v>
      </c>
      <c r="AQ41" s="220">
        <v>0</v>
      </c>
      <c r="AR41" s="220">
        <v>0</v>
      </c>
      <c r="AS41" s="220">
        <v>1029.346</v>
      </c>
      <c r="AT41" s="220">
        <v>0</v>
      </c>
      <c r="AU41" s="220">
        <v>0</v>
      </c>
      <c r="AV41" s="220">
        <v>0</v>
      </c>
      <c r="AW41" s="220">
        <v>0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220">
        <v>0</v>
      </c>
      <c r="BD41" s="220">
        <v>0</v>
      </c>
      <c r="BE41" s="220">
        <v>0</v>
      </c>
      <c r="BF41" s="220">
        <v>0</v>
      </c>
      <c r="BG41" s="220">
        <v>0</v>
      </c>
      <c r="BH41" s="220">
        <v>0</v>
      </c>
      <c r="BI41" s="220">
        <v>1.083</v>
      </c>
      <c r="BJ41" s="220">
        <v>0</v>
      </c>
      <c r="BK41" s="220">
        <v>0</v>
      </c>
      <c r="BL41" s="220">
        <v>0</v>
      </c>
      <c r="BM41" s="222">
        <f t="shared" si="2"/>
        <v>1085.5500000000002</v>
      </c>
      <c r="BN41" s="225"/>
      <c r="BO41" s="226">
        <v>1299.7280000000001</v>
      </c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</row>
    <row r="42" spans="1:78">
      <c r="A42" s="207" t="s">
        <v>49</v>
      </c>
      <c r="B42" s="219" t="s">
        <v>234</v>
      </c>
      <c r="C42" s="220">
        <f t="shared" si="0"/>
        <v>17148.639000000003</v>
      </c>
      <c r="D42" s="219">
        <v>0</v>
      </c>
      <c r="E42" s="219">
        <v>0</v>
      </c>
      <c r="F42" s="219">
        <v>0</v>
      </c>
      <c r="G42" s="219">
        <v>0</v>
      </c>
      <c r="H42" s="219">
        <v>392.70100000000002</v>
      </c>
      <c r="I42" s="219">
        <v>0</v>
      </c>
      <c r="J42" s="219">
        <v>0</v>
      </c>
      <c r="K42" s="219">
        <f t="shared" si="1"/>
        <v>16755.938000000002</v>
      </c>
      <c r="L42" s="221">
        <v>0</v>
      </c>
      <c r="M42" s="220">
        <v>0</v>
      </c>
      <c r="N42" s="220">
        <v>0</v>
      </c>
      <c r="O42" s="220">
        <v>0</v>
      </c>
      <c r="P42" s="220">
        <v>0</v>
      </c>
      <c r="Q42" s="220">
        <v>0</v>
      </c>
      <c r="R42" s="220">
        <v>0</v>
      </c>
      <c r="S42" s="220">
        <v>0</v>
      </c>
      <c r="T42" s="220">
        <v>0</v>
      </c>
      <c r="U42" s="220">
        <v>0</v>
      </c>
      <c r="V42" s="220">
        <v>0</v>
      </c>
      <c r="W42" s="220">
        <v>0</v>
      </c>
      <c r="X42" s="220">
        <v>0</v>
      </c>
      <c r="Y42" s="220">
        <v>0</v>
      </c>
      <c r="Z42" s="220">
        <v>0</v>
      </c>
      <c r="AA42" s="220">
        <v>0</v>
      </c>
      <c r="AB42" s="220">
        <v>0</v>
      </c>
      <c r="AC42" s="220">
        <v>0</v>
      </c>
      <c r="AD42" s="220">
        <v>0</v>
      </c>
      <c r="AE42" s="220">
        <v>0</v>
      </c>
      <c r="AF42" s="220">
        <v>0</v>
      </c>
      <c r="AG42" s="220">
        <v>0</v>
      </c>
      <c r="AH42" s="220">
        <v>0</v>
      </c>
      <c r="AI42" s="220">
        <v>0</v>
      </c>
      <c r="AJ42" s="220">
        <v>0</v>
      </c>
      <c r="AK42" s="220">
        <v>0</v>
      </c>
      <c r="AL42" s="220">
        <v>0</v>
      </c>
      <c r="AM42" s="220">
        <v>0</v>
      </c>
      <c r="AN42" s="220">
        <v>0</v>
      </c>
      <c r="AO42" s="220">
        <v>0</v>
      </c>
      <c r="AP42" s="220">
        <v>0</v>
      </c>
      <c r="AQ42" s="220">
        <v>0</v>
      </c>
      <c r="AR42" s="220">
        <v>0</v>
      </c>
      <c r="AS42" s="220">
        <v>0</v>
      </c>
      <c r="AT42" s="220">
        <v>16064.583000000001</v>
      </c>
      <c r="AU42" s="220">
        <v>0</v>
      </c>
      <c r="AV42" s="220">
        <v>0</v>
      </c>
      <c r="AW42" s="220">
        <v>0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220">
        <v>0</v>
      </c>
      <c r="BD42" s="220">
        <v>0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220">
        <v>0</v>
      </c>
      <c r="BK42" s="220">
        <v>0</v>
      </c>
      <c r="BL42" s="220">
        <v>0</v>
      </c>
      <c r="BM42" s="222">
        <f t="shared" si="2"/>
        <v>16064.583000000001</v>
      </c>
      <c r="BN42" s="225"/>
      <c r="BO42" s="226">
        <v>691.35500000000002</v>
      </c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</row>
    <row r="43" spans="1:78">
      <c r="A43" s="207" t="s">
        <v>50</v>
      </c>
      <c r="B43" s="219" t="s">
        <v>235</v>
      </c>
      <c r="C43" s="220">
        <f t="shared" si="0"/>
        <v>2445.625</v>
      </c>
      <c r="D43" s="219">
        <v>0</v>
      </c>
      <c r="E43" s="219">
        <v>0</v>
      </c>
      <c r="F43" s="219">
        <v>0</v>
      </c>
      <c r="G43" s="219">
        <v>0</v>
      </c>
      <c r="H43" s="219">
        <v>91.668999999999997</v>
      </c>
      <c r="I43" s="219">
        <v>0</v>
      </c>
      <c r="J43" s="219">
        <v>0</v>
      </c>
      <c r="K43" s="219">
        <f t="shared" si="1"/>
        <v>2353.9560000000001</v>
      </c>
      <c r="L43" s="221">
        <v>0</v>
      </c>
      <c r="M43" s="220">
        <v>0</v>
      </c>
      <c r="N43" s="220">
        <v>0</v>
      </c>
      <c r="O43" s="220">
        <v>0</v>
      </c>
      <c r="P43" s="220">
        <v>0</v>
      </c>
      <c r="Q43" s="220">
        <v>0</v>
      </c>
      <c r="R43" s="220">
        <v>0</v>
      </c>
      <c r="S43" s="220">
        <v>0</v>
      </c>
      <c r="T43" s="220">
        <v>0</v>
      </c>
      <c r="U43" s="220">
        <v>0</v>
      </c>
      <c r="V43" s="220">
        <v>0</v>
      </c>
      <c r="W43" s="220">
        <v>0</v>
      </c>
      <c r="X43" s="220">
        <v>0</v>
      </c>
      <c r="Y43" s="220">
        <v>0</v>
      </c>
      <c r="Z43" s="220">
        <v>0</v>
      </c>
      <c r="AA43" s="220">
        <v>0</v>
      </c>
      <c r="AB43" s="220">
        <v>0</v>
      </c>
      <c r="AC43" s="220">
        <v>0</v>
      </c>
      <c r="AD43" s="220">
        <v>0</v>
      </c>
      <c r="AE43" s="220">
        <v>0</v>
      </c>
      <c r="AF43" s="220">
        <v>0</v>
      </c>
      <c r="AG43" s="220">
        <v>0</v>
      </c>
      <c r="AH43" s="220">
        <v>0</v>
      </c>
      <c r="AI43" s="220">
        <v>0</v>
      </c>
      <c r="AJ43" s="220">
        <v>0</v>
      </c>
      <c r="AK43" s="220">
        <v>0</v>
      </c>
      <c r="AL43" s="220">
        <v>0</v>
      </c>
      <c r="AM43" s="220">
        <v>0</v>
      </c>
      <c r="AN43" s="220">
        <v>0</v>
      </c>
      <c r="AO43" s="220">
        <v>0</v>
      </c>
      <c r="AP43" s="220">
        <v>0</v>
      </c>
      <c r="AQ43" s="220">
        <v>0</v>
      </c>
      <c r="AR43" s="220">
        <v>0</v>
      </c>
      <c r="AS43" s="220">
        <v>0</v>
      </c>
      <c r="AT43" s="220">
        <v>0</v>
      </c>
      <c r="AU43" s="220">
        <v>1677.74</v>
      </c>
      <c r="AV43" s="220">
        <v>0</v>
      </c>
      <c r="AW43" s="220">
        <v>0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220">
        <v>0</v>
      </c>
      <c r="BD43" s="220">
        <v>0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220">
        <v>0</v>
      </c>
      <c r="BK43" s="220">
        <v>0</v>
      </c>
      <c r="BL43" s="220">
        <v>0</v>
      </c>
      <c r="BM43" s="222">
        <f t="shared" si="2"/>
        <v>1677.74</v>
      </c>
      <c r="BN43" s="225"/>
      <c r="BO43" s="226">
        <v>676.21600000000001</v>
      </c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</row>
    <row r="44" spans="1:78">
      <c r="A44" s="207" t="s">
        <v>51</v>
      </c>
      <c r="B44" s="219" t="s">
        <v>158</v>
      </c>
      <c r="C44" s="220">
        <f t="shared" si="0"/>
        <v>1297.7659999999998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f t="shared" si="1"/>
        <v>1297.7659999999998</v>
      </c>
      <c r="L44" s="221">
        <v>0</v>
      </c>
      <c r="M44" s="220">
        <v>0</v>
      </c>
      <c r="N44" s="220">
        <v>0</v>
      </c>
      <c r="O44" s="220">
        <v>0</v>
      </c>
      <c r="P44" s="220">
        <v>0</v>
      </c>
      <c r="Q44" s="220">
        <v>0</v>
      </c>
      <c r="R44" s="220">
        <v>0</v>
      </c>
      <c r="S44" s="220">
        <v>0</v>
      </c>
      <c r="T44" s="220">
        <v>0</v>
      </c>
      <c r="U44" s="220">
        <v>0</v>
      </c>
      <c r="V44" s="220">
        <v>0</v>
      </c>
      <c r="W44" s="220">
        <v>0</v>
      </c>
      <c r="X44" s="220">
        <v>0</v>
      </c>
      <c r="Y44" s="220">
        <v>0</v>
      </c>
      <c r="Z44" s="220">
        <v>0</v>
      </c>
      <c r="AA44" s="220">
        <v>0</v>
      </c>
      <c r="AB44" s="220">
        <v>0</v>
      </c>
      <c r="AC44" s="220">
        <v>0</v>
      </c>
      <c r="AD44" s="220">
        <v>0</v>
      </c>
      <c r="AE44" s="220">
        <v>0</v>
      </c>
      <c r="AF44" s="220">
        <v>0</v>
      </c>
      <c r="AG44" s="220">
        <v>0</v>
      </c>
      <c r="AH44" s="220">
        <v>0</v>
      </c>
      <c r="AI44" s="220">
        <v>0</v>
      </c>
      <c r="AJ44" s="220">
        <v>0</v>
      </c>
      <c r="AK44" s="220">
        <v>0</v>
      </c>
      <c r="AL44" s="220">
        <v>0</v>
      </c>
      <c r="AM44" s="220">
        <v>0</v>
      </c>
      <c r="AN44" s="220">
        <v>0</v>
      </c>
      <c r="AO44" s="220">
        <v>7.9139999999999997</v>
      </c>
      <c r="AP44" s="220">
        <v>0</v>
      </c>
      <c r="AQ44" s="220">
        <v>0</v>
      </c>
      <c r="AR44" s="220">
        <v>0</v>
      </c>
      <c r="AS44" s="220">
        <v>0</v>
      </c>
      <c r="AT44" s="220">
        <v>0</v>
      </c>
      <c r="AU44" s="220">
        <v>0</v>
      </c>
      <c r="AV44" s="220">
        <v>1259.885</v>
      </c>
      <c r="AW44" s="220">
        <v>0</v>
      </c>
      <c r="AX44" s="220">
        <v>0</v>
      </c>
      <c r="AY44" s="220">
        <v>0</v>
      </c>
      <c r="AZ44" s="220">
        <v>0</v>
      </c>
      <c r="BA44" s="220">
        <v>0.252</v>
      </c>
      <c r="BB44" s="220">
        <v>0</v>
      </c>
      <c r="BC44" s="220">
        <v>0</v>
      </c>
      <c r="BD44" s="220">
        <v>0</v>
      </c>
      <c r="BE44" s="220">
        <v>0</v>
      </c>
      <c r="BF44" s="220">
        <v>0</v>
      </c>
      <c r="BG44" s="220">
        <v>0</v>
      </c>
      <c r="BH44" s="220">
        <v>0</v>
      </c>
      <c r="BI44" s="220">
        <v>29.715</v>
      </c>
      <c r="BJ44" s="220">
        <v>0</v>
      </c>
      <c r="BK44" s="220">
        <v>0</v>
      </c>
      <c r="BL44" s="220">
        <v>0</v>
      </c>
      <c r="BM44" s="222">
        <f t="shared" si="2"/>
        <v>1297.7659999999998</v>
      </c>
      <c r="BN44" s="225"/>
      <c r="BO44" s="226">
        <v>0</v>
      </c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</row>
    <row r="45" spans="1:78">
      <c r="A45" s="207" t="s">
        <v>52</v>
      </c>
      <c r="B45" s="219" t="s">
        <v>145</v>
      </c>
      <c r="C45" s="220">
        <f t="shared" si="0"/>
        <v>18363.909000000003</v>
      </c>
      <c r="D45" s="219">
        <v>0</v>
      </c>
      <c r="E45" s="219">
        <v>0</v>
      </c>
      <c r="F45" s="219">
        <v>148.96700000000001</v>
      </c>
      <c r="G45" s="219">
        <v>0</v>
      </c>
      <c r="H45" s="219">
        <v>55.865000000000002</v>
      </c>
      <c r="I45" s="219">
        <v>0</v>
      </c>
      <c r="J45" s="219">
        <v>0</v>
      </c>
      <c r="K45" s="219">
        <f t="shared" si="1"/>
        <v>18159.077000000005</v>
      </c>
      <c r="L45" s="221">
        <v>0</v>
      </c>
      <c r="M45" s="220">
        <v>0</v>
      </c>
      <c r="N45" s="220">
        <v>0</v>
      </c>
      <c r="O45" s="220">
        <v>0</v>
      </c>
      <c r="P45" s="220">
        <v>0</v>
      </c>
      <c r="Q45" s="220">
        <v>0</v>
      </c>
      <c r="R45" s="220">
        <v>9.843</v>
      </c>
      <c r="S45" s="220">
        <v>0</v>
      </c>
      <c r="T45" s="220">
        <v>0</v>
      </c>
      <c r="U45" s="220">
        <v>0</v>
      </c>
      <c r="V45" s="220">
        <v>0</v>
      </c>
      <c r="W45" s="220">
        <v>0</v>
      </c>
      <c r="X45" s="220">
        <v>0</v>
      </c>
      <c r="Y45" s="220">
        <v>0</v>
      </c>
      <c r="Z45" s="220">
        <v>4.2460000000000004</v>
      </c>
      <c r="AA45" s="220">
        <v>0</v>
      </c>
      <c r="AB45" s="220">
        <v>0</v>
      </c>
      <c r="AC45" s="220">
        <v>0</v>
      </c>
      <c r="AD45" s="220">
        <v>0</v>
      </c>
      <c r="AE45" s="220">
        <v>57.572000000000003</v>
      </c>
      <c r="AF45" s="220">
        <v>19.591000000000001</v>
      </c>
      <c r="AG45" s="220">
        <v>25.285</v>
      </c>
      <c r="AH45" s="220">
        <v>57.91</v>
      </c>
      <c r="AI45" s="220">
        <v>112.23699999999999</v>
      </c>
      <c r="AJ45" s="220">
        <v>0</v>
      </c>
      <c r="AK45" s="220">
        <v>0</v>
      </c>
      <c r="AL45" s="220">
        <v>450.28899999999999</v>
      </c>
      <c r="AM45" s="220">
        <v>0</v>
      </c>
      <c r="AN45" s="220">
        <v>21.533999999999999</v>
      </c>
      <c r="AO45" s="220">
        <v>227.495</v>
      </c>
      <c r="AP45" s="220">
        <v>0</v>
      </c>
      <c r="AQ45" s="220">
        <v>0</v>
      </c>
      <c r="AR45" s="220">
        <v>16.47</v>
      </c>
      <c r="AS45" s="220">
        <v>0</v>
      </c>
      <c r="AT45" s="220">
        <v>0</v>
      </c>
      <c r="AU45" s="220">
        <v>0</v>
      </c>
      <c r="AV45" s="220">
        <v>0</v>
      </c>
      <c r="AW45" s="220">
        <v>16925.098000000002</v>
      </c>
      <c r="AX45" s="220">
        <v>8.8290000000000006</v>
      </c>
      <c r="AY45" s="220">
        <v>0</v>
      </c>
      <c r="AZ45" s="220">
        <v>0</v>
      </c>
      <c r="BA45" s="220">
        <v>0</v>
      </c>
      <c r="BB45" s="220">
        <v>0</v>
      </c>
      <c r="BC45" s="220">
        <v>221.22499999999999</v>
      </c>
      <c r="BD45" s="220">
        <v>0</v>
      </c>
      <c r="BE45" s="220">
        <v>0</v>
      </c>
      <c r="BF45" s="220">
        <v>1.4530000000000001</v>
      </c>
      <c r="BG45" s="220">
        <v>0</v>
      </c>
      <c r="BH45" s="220">
        <v>0</v>
      </c>
      <c r="BI45" s="220">
        <v>0</v>
      </c>
      <c r="BJ45" s="220">
        <v>0</v>
      </c>
      <c r="BK45" s="220">
        <v>0</v>
      </c>
      <c r="BL45" s="220">
        <v>0</v>
      </c>
      <c r="BM45" s="222">
        <f t="shared" si="2"/>
        <v>18159.077000000005</v>
      </c>
      <c r="BN45" s="225"/>
      <c r="BO45" s="226">
        <v>0</v>
      </c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</row>
    <row r="46" spans="1:78">
      <c r="A46" s="207" t="s">
        <v>53</v>
      </c>
      <c r="B46" s="219" t="s">
        <v>236</v>
      </c>
      <c r="C46" s="220">
        <f t="shared" si="0"/>
        <v>10139.867</v>
      </c>
      <c r="D46" s="219">
        <v>0</v>
      </c>
      <c r="E46" s="219">
        <v>0</v>
      </c>
      <c r="F46" s="219">
        <v>150.518</v>
      </c>
      <c r="G46" s="219">
        <v>0</v>
      </c>
      <c r="H46" s="219">
        <v>0</v>
      </c>
      <c r="I46" s="219">
        <v>0</v>
      </c>
      <c r="J46" s="219">
        <v>2.8000000000000001E-2</v>
      </c>
      <c r="K46" s="219">
        <f t="shared" si="1"/>
        <v>9989.3209999999999</v>
      </c>
      <c r="L46" s="221">
        <v>0</v>
      </c>
      <c r="M46" s="220">
        <v>0</v>
      </c>
      <c r="N46" s="220">
        <v>0</v>
      </c>
      <c r="O46" s="220">
        <v>68.135000000000005</v>
      </c>
      <c r="P46" s="220">
        <v>153.73099999999999</v>
      </c>
      <c r="Q46" s="220">
        <v>0</v>
      </c>
      <c r="R46" s="220">
        <v>0</v>
      </c>
      <c r="S46" s="220">
        <v>0</v>
      </c>
      <c r="T46" s="220">
        <v>0</v>
      </c>
      <c r="U46" s="220">
        <v>58.534999999999997</v>
      </c>
      <c r="V46" s="220">
        <v>0</v>
      </c>
      <c r="W46" s="220">
        <v>0</v>
      </c>
      <c r="X46" s="220">
        <v>0</v>
      </c>
      <c r="Y46" s="220">
        <v>0</v>
      </c>
      <c r="Z46" s="220">
        <v>0</v>
      </c>
      <c r="AA46" s="220">
        <v>0</v>
      </c>
      <c r="AB46" s="220">
        <v>0</v>
      </c>
      <c r="AC46" s="220">
        <v>46.027000000000001</v>
      </c>
      <c r="AD46" s="220">
        <v>0</v>
      </c>
      <c r="AE46" s="220">
        <v>53.613999999999997</v>
      </c>
      <c r="AF46" s="220">
        <v>16.396000000000001</v>
      </c>
      <c r="AG46" s="220">
        <v>1.6220000000000001</v>
      </c>
      <c r="AH46" s="220">
        <v>157.208</v>
      </c>
      <c r="AI46" s="220">
        <v>75.424999999999997</v>
      </c>
      <c r="AJ46" s="220">
        <v>0</v>
      </c>
      <c r="AK46" s="220">
        <v>12.85</v>
      </c>
      <c r="AL46" s="220">
        <v>0</v>
      </c>
      <c r="AM46" s="220">
        <v>517.70100000000002</v>
      </c>
      <c r="AN46" s="220">
        <v>74.037999999999997</v>
      </c>
      <c r="AO46" s="220">
        <v>310.06200000000001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0.55200000000000005</v>
      </c>
      <c r="AX46" s="220">
        <v>3758.241</v>
      </c>
      <c r="AY46" s="220">
        <v>0</v>
      </c>
      <c r="AZ46" s="220">
        <v>0</v>
      </c>
      <c r="BA46" s="220">
        <v>5.3609999999999998</v>
      </c>
      <c r="BB46" s="220">
        <v>0</v>
      </c>
      <c r="BC46" s="220">
        <v>316.589</v>
      </c>
      <c r="BD46" s="220">
        <v>0</v>
      </c>
      <c r="BE46" s="220">
        <v>23.437999999999999</v>
      </c>
      <c r="BF46" s="220">
        <v>0</v>
      </c>
      <c r="BG46" s="220">
        <v>0</v>
      </c>
      <c r="BH46" s="220">
        <v>0</v>
      </c>
      <c r="BI46" s="220">
        <v>63.01</v>
      </c>
      <c r="BJ46" s="220">
        <v>0</v>
      </c>
      <c r="BK46" s="220">
        <v>0</v>
      </c>
      <c r="BL46" s="220">
        <v>0</v>
      </c>
      <c r="BM46" s="222">
        <f t="shared" si="2"/>
        <v>5712.5349999999999</v>
      </c>
      <c r="BN46" s="225"/>
      <c r="BO46" s="226">
        <v>4276.7860000000001</v>
      </c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</row>
    <row r="47" spans="1:78">
      <c r="A47" s="207" t="s">
        <v>54</v>
      </c>
      <c r="B47" s="219" t="s">
        <v>159</v>
      </c>
      <c r="C47" s="220">
        <f t="shared" si="0"/>
        <v>15.8</v>
      </c>
      <c r="D47" s="219">
        <v>0</v>
      </c>
      <c r="E47" s="219">
        <v>0</v>
      </c>
      <c r="F47" s="219">
        <v>1.3580000000000001</v>
      </c>
      <c r="G47" s="219">
        <v>0</v>
      </c>
      <c r="H47" s="219">
        <v>0</v>
      </c>
      <c r="I47" s="219">
        <v>0</v>
      </c>
      <c r="J47" s="219">
        <v>0</v>
      </c>
      <c r="K47" s="219">
        <f t="shared" si="1"/>
        <v>14.442</v>
      </c>
      <c r="L47" s="221">
        <v>0</v>
      </c>
      <c r="M47" s="220">
        <v>0</v>
      </c>
      <c r="N47" s="220">
        <v>0</v>
      </c>
      <c r="O47" s="220">
        <v>0</v>
      </c>
      <c r="P47" s="220">
        <v>0</v>
      </c>
      <c r="Q47" s="220">
        <v>0</v>
      </c>
      <c r="R47" s="220">
        <v>0</v>
      </c>
      <c r="S47" s="220">
        <v>0</v>
      </c>
      <c r="T47" s="220">
        <v>0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v>0</v>
      </c>
      <c r="AH47" s="220">
        <v>0</v>
      </c>
      <c r="AI47" s="220">
        <v>0</v>
      </c>
      <c r="AJ47" s="220">
        <v>0</v>
      </c>
      <c r="AK47" s="220">
        <v>0</v>
      </c>
      <c r="AL47" s="220">
        <v>0</v>
      </c>
      <c r="AM47" s="220">
        <v>0</v>
      </c>
      <c r="AN47" s="220">
        <v>0</v>
      </c>
      <c r="AO47" s="220">
        <v>0</v>
      </c>
      <c r="AP47" s="220">
        <v>0</v>
      </c>
      <c r="AQ47" s="220">
        <v>0</v>
      </c>
      <c r="AR47" s="220">
        <v>0</v>
      </c>
      <c r="AS47" s="220">
        <v>0</v>
      </c>
      <c r="AT47" s="220">
        <v>0</v>
      </c>
      <c r="AU47" s="220">
        <v>0</v>
      </c>
      <c r="AV47" s="220">
        <v>0</v>
      </c>
      <c r="AW47" s="220">
        <v>0</v>
      </c>
      <c r="AX47" s="220">
        <v>0</v>
      </c>
      <c r="AY47" s="220">
        <v>14.442</v>
      </c>
      <c r="AZ47" s="220">
        <v>0</v>
      </c>
      <c r="BA47" s="220">
        <v>0</v>
      </c>
      <c r="BB47" s="220">
        <v>0</v>
      </c>
      <c r="BC47" s="220">
        <v>0</v>
      </c>
      <c r="BD47" s="220">
        <v>0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220">
        <v>0</v>
      </c>
      <c r="BK47" s="220">
        <v>0</v>
      </c>
      <c r="BL47" s="220">
        <v>0</v>
      </c>
      <c r="BM47" s="222">
        <f t="shared" si="2"/>
        <v>14.442</v>
      </c>
      <c r="BN47" s="225"/>
      <c r="BO47" s="226">
        <v>0</v>
      </c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</row>
    <row r="48" spans="1:78">
      <c r="A48" s="207" t="s">
        <v>55</v>
      </c>
      <c r="B48" s="219" t="s">
        <v>160</v>
      </c>
      <c r="C48" s="220">
        <f t="shared" si="0"/>
        <v>5446.5000000000009</v>
      </c>
      <c r="D48" s="219">
        <v>0</v>
      </c>
      <c r="E48" s="219">
        <v>0</v>
      </c>
      <c r="F48" s="219">
        <v>239.453</v>
      </c>
      <c r="G48" s="219">
        <v>0</v>
      </c>
      <c r="H48" s="219">
        <v>0</v>
      </c>
      <c r="I48" s="219">
        <v>0</v>
      </c>
      <c r="J48" s="219">
        <v>0</v>
      </c>
      <c r="K48" s="219">
        <f t="shared" si="1"/>
        <v>5207.0470000000005</v>
      </c>
      <c r="L48" s="221">
        <v>0</v>
      </c>
      <c r="M48" s="220">
        <v>0</v>
      </c>
      <c r="N48" s="220">
        <v>0</v>
      </c>
      <c r="O48" s="220">
        <v>13.31</v>
      </c>
      <c r="P48" s="220">
        <v>0</v>
      </c>
      <c r="Q48" s="220">
        <v>0</v>
      </c>
      <c r="R48" s="220">
        <v>0</v>
      </c>
      <c r="S48" s="220">
        <v>0</v>
      </c>
      <c r="T48" s="220">
        <v>0</v>
      </c>
      <c r="U48" s="220">
        <v>0</v>
      </c>
      <c r="V48" s="220">
        <v>0</v>
      </c>
      <c r="W48" s="220">
        <v>0</v>
      </c>
      <c r="X48" s="220">
        <v>0</v>
      </c>
      <c r="Y48" s="220">
        <v>0</v>
      </c>
      <c r="Z48" s="220">
        <v>0</v>
      </c>
      <c r="AA48" s="220">
        <v>0</v>
      </c>
      <c r="AB48" s="220">
        <v>0</v>
      </c>
      <c r="AC48" s="220">
        <v>0</v>
      </c>
      <c r="AD48" s="220">
        <v>32.646999999999998</v>
      </c>
      <c r="AE48" s="220">
        <v>69.477000000000004</v>
      </c>
      <c r="AF48" s="220">
        <v>39.036999999999999</v>
      </c>
      <c r="AG48" s="220">
        <v>0.89900000000000002</v>
      </c>
      <c r="AH48" s="220">
        <v>37.390999999999998</v>
      </c>
      <c r="AI48" s="220">
        <v>89.367000000000004</v>
      </c>
      <c r="AJ48" s="220">
        <v>1.27</v>
      </c>
      <c r="AK48" s="220">
        <v>0</v>
      </c>
      <c r="AL48" s="220">
        <v>0</v>
      </c>
      <c r="AM48" s="220">
        <v>0</v>
      </c>
      <c r="AN48" s="220">
        <v>0</v>
      </c>
      <c r="AO48" s="220">
        <v>24.475999999999999</v>
      </c>
      <c r="AP48" s="220">
        <v>0</v>
      </c>
      <c r="AQ48" s="220">
        <v>0</v>
      </c>
      <c r="AR48" s="220">
        <v>46.874000000000002</v>
      </c>
      <c r="AS48" s="220">
        <v>0</v>
      </c>
      <c r="AT48" s="220">
        <v>0</v>
      </c>
      <c r="AU48" s="220">
        <v>0</v>
      </c>
      <c r="AV48" s="220">
        <v>0</v>
      </c>
      <c r="AW48" s="220">
        <v>34.985999999999997</v>
      </c>
      <c r="AX48" s="220">
        <v>0.68400000000000005</v>
      </c>
      <c r="AY48" s="220">
        <v>0</v>
      </c>
      <c r="AZ48" s="220">
        <v>1117.9290000000001</v>
      </c>
      <c r="BA48" s="220">
        <v>2E-3</v>
      </c>
      <c r="BB48" s="220">
        <v>0</v>
      </c>
      <c r="BC48" s="220">
        <v>24.42</v>
      </c>
      <c r="BD48" s="220">
        <v>4.4059999999999997</v>
      </c>
      <c r="BE48" s="220">
        <v>0</v>
      </c>
      <c r="BF48" s="220">
        <v>0.13500000000000001</v>
      </c>
      <c r="BG48" s="220">
        <v>0</v>
      </c>
      <c r="BH48" s="220">
        <v>0</v>
      </c>
      <c r="BI48" s="220">
        <v>0</v>
      </c>
      <c r="BJ48" s="220">
        <v>0</v>
      </c>
      <c r="BK48" s="220">
        <v>0</v>
      </c>
      <c r="BL48" s="220">
        <v>0</v>
      </c>
      <c r="BM48" s="222">
        <f t="shared" si="2"/>
        <v>1537.3100000000002</v>
      </c>
      <c r="BN48" s="225"/>
      <c r="BO48" s="226">
        <v>3669.7370000000001</v>
      </c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</row>
    <row r="49" spans="1:78">
      <c r="A49" s="207" t="s">
        <v>56</v>
      </c>
      <c r="B49" s="219" t="s">
        <v>161</v>
      </c>
      <c r="C49" s="220">
        <f t="shared" si="0"/>
        <v>7014.866</v>
      </c>
      <c r="D49" s="219">
        <v>0</v>
      </c>
      <c r="E49" s="219">
        <v>0</v>
      </c>
      <c r="F49" s="219">
        <v>591.69299999999998</v>
      </c>
      <c r="G49" s="219">
        <v>0</v>
      </c>
      <c r="H49" s="219">
        <v>0</v>
      </c>
      <c r="I49" s="219">
        <v>0</v>
      </c>
      <c r="J49" s="219">
        <v>0</v>
      </c>
      <c r="K49" s="219">
        <f t="shared" si="1"/>
        <v>6423.1729999999998</v>
      </c>
      <c r="L49" s="221">
        <v>0</v>
      </c>
      <c r="M49" s="220">
        <v>0</v>
      </c>
      <c r="N49" s="220">
        <v>0</v>
      </c>
      <c r="O49" s="220">
        <v>0</v>
      </c>
      <c r="P49" s="220">
        <v>0</v>
      </c>
      <c r="Q49" s="220">
        <v>0</v>
      </c>
      <c r="R49" s="220">
        <v>0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0</v>
      </c>
      <c r="AD49" s="220">
        <v>0</v>
      </c>
      <c r="AE49" s="220">
        <v>0</v>
      </c>
      <c r="AF49" s="220">
        <v>0</v>
      </c>
      <c r="AG49" s="220">
        <v>0</v>
      </c>
      <c r="AH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20">
        <v>0</v>
      </c>
      <c r="AQ49" s="220">
        <v>0</v>
      </c>
      <c r="AR49" s="220">
        <v>0</v>
      </c>
      <c r="AS49" s="220">
        <v>0</v>
      </c>
      <c r="AT49" s="220">
        <v>0</v>
      </c>
      <c r="AU49" s="220">
        <v>0</v>
      </c>
      <c r="AV49" s="220">
        <v>0</v>
      </c>
      <c r="AW49" s="220">
        <v>0</v>
      </c>
      <c r="AX49" s="220">
        <v>0</v>
      </c>
      <c r="AY49" s="220">
        <v>0</v>
      </c>
      <c r="AZ49" s="220">
        <v>0</v>
      </c>
      <c r="BA49" s="220">
        <v>6423.1729999999998</v>
      </c>
      <c r="BB49" s="220">
        <v>0</v>
      </c>
      <c r="BC49" s="220">
        <v>0</v>
      </c>
      <c r="BD49" s="220">
        <v>0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220">
        <v>0</v>
      </c>
      <c r="BK49" s="220">
        <v>0</v>
      </c>
      <c r="BL49" s="220">
        <v>0</v>
      </c>
      <c r="BM49" s="222">
        <f t="shared" si="2"/>
        <v>6423.1729999999998</v>
      </c>
      <c r="BN49" s="225"/>
      <c r="BO49" s="226">
        <v>0</v>
      </c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</row>
    <row r="50" spans="1:78">
      <c r="A50" s="207" t="s">
        <v>57</v>
      </c>
      <c r="B50" s="219" t="s">
        <v>237</v>
      </c>
      <c r="C50" s="220">
        <f t="shared" si="0"/>
        <v>2750.2710000000002</v>
      </c>
      <c r="D50" s="219">
        <v>0</v>
      </c>
      <c r="E50" s="219">
        <v>0</v>
      </c>
      <c r="F50" s="219">
        <v>67.626000000000005</v>
      </c>
      <c r="G50" s="219">
        <v>0</v>
      </c>
      <c r="H50" s="219">
        <v>0</v>
      </c>
      <c r="I50" s="219">
        <v>0</v>
      </c>
      <c r="J50" s="219">
        <v>0</v>
      </c>
      <c r="K50" s="219">
        <f t="shared" si="1"/>
        <v>2682.645</v>
      </c>
      <c r="L50" s="221">
        <v>0</v>
      </c>
      <c r="M50" s="220">
        <v>0</v>
      </c>
      <c r="N50" s="220">
        <v>0</v>
      </c>
      <c r="O50" s="220">
        <v>0</v>
      </c>
      <c r="P50" s="220">
        <v>0</v>
      </c>
      <c r="Q50" s="220">
        <v>0</v>
      </c>
      <c r="R50" s="220">
        <v>0</v>
      </c>
      <c r="S50" s="220">
        <v>0</v>
      </c>
      <c r="T50" s="220">
        <v>0</v>
      </c>
      <c r="U50" s="220">
        <v>0</v>
      </c>
      <c r="V50" s="220">
        <v>0</v>
      </c>
      <c r="W50" s="220">
        <v>0</v>
      </c>
      <c r="X50" s="220">
        <v>0</v>
      </c>
      <c r="Y50" s="220">
        <v>0</v>
      </c>
      <c r="Z50" s="220">
        <v>0</v>
      </c>
      <c r="AA50" s="220">
        <v>0</v>
      </c>
      <c r="AB50" s="220">
        <v>0</v>
      </c>
      <c r="AC50" s="220">
        <v>0</v>
      </c>
      <c r="AD50" s="220">
        <v>0</v>
      </c>
      <c r="AE50" s="220">
        <v>34.695</v>
      </c>
      <c r="AF50" s="220">
        <v>0</v>
      </c>
      <c r="AG50" s="220">
        <v>4.3250000000000002</v>
      </c>
      <c r="AH50" s="220">
        <v>0</v>
      </c>
      <c r="AI50" s="220">
        <v>16.169</v>
      </c>
      <c r="AJ50" s="220">
        <v>9.3360000000000003</v>
      </c>
      <c r="AK50" s="220">
        <v>0</v>
      </c>
      <c r="AL50" s="220">
        <v>0</v>
      </c>
      <c r="AM50" s="220">
        <v>0</v>
      </c>
      <c r="AN50" s="220">
        <v>0</v>
      </c>
      <c r="AO50" s="220">
        <v>25.465</v>
      </c>
      <c r="AP50" s="220">
        <v>0</v>
      </c>
      <c r="AQ50" s="220">
        <v>0</v>
      </c>
      <c r="AR50" s="220">
        <v>0</v>
      </c>
      <c r="AS50" s="220">
        <v>0</v>
      </c>
      <c r="AT50" s="220">
        <v>0</v>
      </c>
      <c r="AU50" s="220">
        <v>0</v>
      </c>
      <c r="AV50" s="220">
        <v>0</v>
      </c>
      <c r="AW50" s="220">
        <v>0</v>
      </c>
      <c r="AX50" s="220">
        <v>1.395</v>
      </c>
      <c r="AY50" s="220">
        <v>0</v>
      </c>
      <c r="AZ50" s="220">
        <v>0</v>
      </c>
      <c r="BA50" s="220">
        <v>0</v>
      </c>
      <c r="BB50" s="220">
        <v>2586.1779999999999</v>
      </c>
      <c r="BC50" s="220">
        <v>0</v>
      </c>
      <c r="BD50" s="220">
        <v>0</v>
      </c>
      <c r="BE50" s="220">
        <v>0</v>
      </c>
      <c r="BF50" s="220">
        <v>0</v>
      </c>
      <c r="BG50" s="220">
        <v>0</v>
      </c>
      <c r="BH50" s="220">
        <v>0</v>
      </c>
      <c r="BI50" s="220">
        <v>5.0819999999999999</v>
      </c>
      <c r="BJ50" s="220">
        <v>0</v>
      </c>
      <c r="BK50" s="220">
        <v>0</v>
      </c>
      <c r="BL50" s="220">
        <v>0</v>
      </c>
      <c r="BM50" s="222">
        <f t="shared" si="2"/>
        <v>2682.645</v>
      </c>
      <c r="BN50" s="225"/>
      <c r="BO50" s="226">
        <v>0</v>
      </c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</row>
    <row r="51" spans="1:78">
      <c r="A51" s="207" t="s">
        <v>58</v>
      </c>
      <c r="B51" s="219" t="s">
        <v>59</v>
      </c>
      <c r="C51" s="220">
        <f t="shared" si="0"/>
        <v>25610.684000000001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f t="shared" si="1"/>
        <v>25610.684000000001</v>
      </c>
      <c r="L51" s="221">
        <v>0</v>
      </c>
      <c r="M51" s="220">
        <v>0</v>
      </c>
      <c r="N51" s="220">
        <v>0</v>
      </c>
      <c r="O51" s="220">
        <v>0</v>
      </c>
      <c r="P51" s="220">
        <v>0</v>
      </c>
      <c r="Q51" s="220">
        <v>0</v>
      </c>
      <c r="R51" s="220">
        <v>0</v>
      </c>
      <c r="S51" s="220">
        <v>0</v>
      </c>
      <c r="T51" s="220">
        <v>0</v>
      </c>
      <c r="U51" s="220">
        <v>0</v>
      </c>
      <c r="V51" s="220">
        <v>0</v>
      </c>
      <c r="W51" s="220">
        <v>0</v>
      </c>
      <c r="X51" s="220">
        <v>0</v>
      </c>
      <c r="Y51" s="220">
        <v>0</v>
      </c>
      <c r="Z51" s="220">
        <v>0</v>
      </c>
      <c r="AA51" s="220">
        <v>0</v>
      </c>
      <c r="AB51" s="220">
        <v>0</v>
      </c>
      <c r="AC51" s="220">
        <v>0</v>
      </c>
      <c r="AD51" s="220">
        <v>0</v>
      </c>
      <c r="AE51" s="220">
        <v>0</v>
      </c>
      <c r="AF51" s="220">
        <v>0</v>
      </c>
      <c r="AG51" s="220">
        <v>0</v>
      </c>
      <c r="AH51" s="220">
        <v>0</v>
      </c>
      <c r="AI51" s="220">
        <v>0</v>
      </c>
      <c r="AJ51" s="220">
        <v>0</v>
      </c>
      <c r="AK51" s="220">
        <v>0</v>
      </c>
      <c r="AL51" s="220">
        <v>0</v>
      </c>
      <c r="AM51" s="220">
        <v>0</v>
      </c>
      <c r="AN51" s="220">
        <v>0</v>
      </c>
      <c r="AO51" s="220">
        <v>0</v>
      </c>
      <c r="AP51" s="220">
        <v>0</v>
      </c>
      <c r="AQ51" s="220">
        <v>0</v>
      </c>
      <c r="AR51" s="220">
        <v>0</v>
      </c>
      <c r="AS51" s="220">
        <v>0</v>
      </c>
      <c r="AT51" s="220">
        <v>0</v>
      </c>
      <c r="AU51" s="220">
        <v>0</v>
      </c>
      <c r="AV51" s="220">
        <v>0</v>
      </c>
      <c r="AW51" s="220">
        <v>0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220">
        <v>25610.684000000001</v>
      </c>
      <c r="BD51" s="220">
        <v>0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220">
        <v>0</v>
      </c>
      <c r="BK51" s="220">
        <v>0</v>
      </c>
      <c r="BL51" s="220">
        <v>0</v>
      </c>
      <c r="BM51" s="222">
        <f t="shared" si="2"/>
        <v>25610.684000000001</v>
      </c>
      <c r="BN51" s="225"/>
      <c r="BO51" s="226">
        <v>0</v>
      </c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</row>
    <row r="52" spans="1:78">
      <c r="A52" s="207" t="s">
        <v>60</v>
      </c>
      <c r="B52" s="219" t="s">
        <v>168</v>
      </c>
      <c r="C52" s="220">
        <f t="shared" si="0"/>
        <v>725.69500000000005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f t="shared" si="1"/>
        <v>725.69500000000005</v>
      </c>
      <c r="L52" s="221">
        <v>0</v>
      </c>
      <c r="M52" s="220">
        <v>0</v>
      </c>
      <c r="N52" s="220">
        <v>0</v>
      </c>
      <c r="O52" s="220">
        <v>0</v>
      </c>
      <c r="P52" s="220"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v>0</v>
      </c>
      <c r="AH52" s="220">
        <v>0</v>
      </c>
      <c r="AI52" s="220">
        <v>0</v>
      </c>
      <c r="AJ52" s="220">
        <v>0</v>
      </c>
      <c r="AK52" s="220">
        <v>0</v>
      </c>
      <c r="AL52" s="220">
        <v>0</v>
      </c>
      <c r="AM52" s="220">
        <v>0</v>
      </c>
      <c r="AN52" s="220">
        <v>0</v>
      </c>
      <c r="AO52" s="220">
        <v>0</v>
      </c>
      <c r="AP52" s="220">
        <v>0</v>
      </c>
      <c r="AQ52" s="220">
        <v>0</v>
      </c>
      <c r="AR52" s="220">
        <v>0</v>
      </c>
      <c r="AS52" s="220">
        <v>0</v>
      </c>
      <c r="AT52" s="220">
        <v>0</v>
      </c>
      <c r="AU52" s="220">
        <v>0</v>
      </c>
      <c r="AV52" s="220">
        <v>0</v>
      </c>
      <c r="AW52" s="220">
        <v>0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220">
        <v>0</v>
      </c>
      <c r="BD52" s="220">
        <v>725.69500000000005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220">
        <v>0</v>
      </c>
      <c r="BK52" s="220">
        <v>0</v>
      </c>
      <c r="BL52" s="220">
        <v>0</v>
      </c>
      <c r="BM52" s="222">
        <f t="shared" si="2"/>
        <v>725.69500000000005</v>
      </c>
      <c r="BN52" s="225"/>
      <c r="BO52" s="226">
        <v>0</v>
      </c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</row>
    <row r="53" spans="1:78">
      <c r="A53" s="207" t="s">
        <v>61</v>
      </c>
      <c r="B53" s="219" t="s">
        <v>69</v>
      </c>
      <c r="C53" s="220">
        <f t="shared" si="0"/>
        <v>11014.42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f t="shared" si="1"/>
        <v>11014.42</v>
      </c>
      <c r="L53" s="221">
        <v>0</v>
      </c>
      <c r="M53" s="220">
        <v>0</v>
      </c>
      <c r="N53" s="220">
        <v>0</v>
      </c>
      <c r="O53" s="220">
        <v>0</v>
      </c>
      <c r="P53" s="220">
        <v>0</v>
      </c>
      <c r="Q53" s="220">
        <v>0</v>
      </c>
      <c r="R53" s="220">
        <v>0</v>
      </c>
      <c r="S53" s="220">
        <v>0</v>
      </c>
      <c r="T53" s="220">
        <v>0</v>
      </c>
      <c r="U53" s="220">
        <v>0</v>
      </c>
      <c r="V53" s="220">
        <v>0</v>
      </c>
      <c r="W53" s="220">
        <v>0</v>
      </c>
      <c r="X53" s="220">
        <v>0</v>
      </c>
      <c r="Y53" s="220">
        <v>0</v>
      </c>
      <c r="Z53" s="220">
        <v>0</v>
      </c>
      <c r="AA53" s="220">
        <v>0</v>
      </c>
      <c r="AB53" s="220">
        <v>0</v>
      </c>
      <c r="AC53" s="220">
        <v>0</v>
      </c>
      <c r="AD53" s="220">
        <v>0</v>
      </c>
      <c r="AE53" s="220">
        <v>0</v>
      </c>
      <c r="AF53" s="220">
        <v>0</v>
      </c>
      <c r="AG53" s="220">
        <v>0</v>
      </c>
      <c r="AH53" s="220">
        <v>0</v>
      </c>
      <c r="AI53" s="220">
        <v>0</v>
      </c>
      <c r="AJ53" s="220">
        <v>0</v>
      </c>
      <c r="AK53" s="220">
        <v>0</v>
      </c>
      <c r="AL53" s="220">
        <v>0</v>
      </c>
      <c r="AM53" s="220">
        <v>0</v>
      </c>
      <c r="AN53" s="220">
        <v>0</v>
      </c>
      <c r="AO53" s="220">
        <v>0</v>
      </c>
      <c r="AP53" s="220">
        <v>0</v>
      </c>
      <c r="AQ53" s="220">
        <v>0</v>
      </c>
      <c r="AR53" s="220">
        <v>0</v>
      </c>
      <c r="AS53" s="220">
        <v>0</v>
      </c>
      <c r="AT53" s="220">
        <v>0</v>
      </c>
      <c r="AU53" s="220">
        <v>0</v>
      </c>
      <c r="AV53" s="220">
        <v>0</v>
      </c>
      <c r="AW53" s="220">
        <v>0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220">
        <v>0</v>
      </c>
      <c r="BD53" s="220">
        <v>0</v>
      </c>
      <c r="BE53" s="220">
        <v>10961.121999999999</v>
      </c>
      <c r="BF53" s="220">
        <v>0</v>
      </c>
      <c r="BG53" s="220">
        <v>0</v>
      </c>
      <c r="BH53" s="220">
        <v>0</v>
      </c>
      <c r="BI53" s="220">
        <v>53.298000000000002</v>
      </c>
      <c r="BJ53" s="220">
        <v>0</v>
      </c>
      <c r="BK53" s="220">
        <v>0</v>
      </c>
      <c r="BL53" s="220">
        <v>0</v>
      </c>
      <c r="BM53" s="222">
        <f t="shared" si="2"/>
        <v>11014.42</v>
      </c>
      <c r="BN53" s="225"/>
      <c r="BO53" s="226">
        <v>0</v>
      </c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</row>
    <row r="54" spans="1:78">
      <c r="A54" s="207" t="s">
        <v>62</v>
      </c>
      <c r="B54" s="219" t="s">
        <v>148</v>
      </c>
      <c r="C54" s="220">
        <f t="shared" si="0"/>
        <v>6069.366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f t="shared" si="1"/>
        <v>6069.366</v>
      </c>
      <c r="L54" s="221">
        <v>0</v>
      </c>
      <c r="M54" s="220">
        <v>0</v>
      </c>
      <c r="N54" s="220">
        <v>0</v>
      </c>
      <c r="O54" s="220">
        <v>0</v>
      </c>
      <c r="P54" s="220"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v>0</v>
      </c>
      <c r="AH54" s="220">
        <v>0</v>
      </c>
      <c r="AI54" s="220">
        <v>0.46600000000000003</v>
      </c>
      <c r="AJ54" s="220">
        <v>0</v>
      </c>
      <c r="AK54" s="220">
        <v>0</v>
      </c>
      <c r="AL54" s="220">
        <v>0</v>
      </c>
      <c r="AM54" s="220">
        <v>0</v>
      </c>
      <c r="AN54" s="220">
        <v>0</v>
      </c>
      <c r="AO54" s="220">
        <v>0</v>
      </c>
      <c r="AP54" s="220">
        <v>0</v>
      </c>
      <c r="AQ54" s="220">
        <v>0</v>
      </c>
      <c r="AR54" s="220">
        <v>0</v>
      </c>
      <c r="AS54" s="220">
        <v>0</v>
      </c>
      <c r="AT54" s="220">
        <v>0</v>
      </c>
      <c r="AU54" s="220">
        <v>0</v>
      </c>
      <c r="AV54" s="220">
        <v>0</v>
      </c>
      <c r="AW54" s="220">
        <v>0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220">
        <v>0</v>
      </c>
      <c r="BD54" s="220">
        <v>0</v>
      </c>
      <c r="BE54" s="220">
        <v>0</v>
      </c>
      <c r="BF54" s="220">
        <v>6068.9</v>
      </c>
      <c r="BG54" s="220">
        <v>0</v>
      </c>
      <c r="BH54" s="220">
        <v>0</v>
      </c>
      <c r="BI54" s="220">
        <v>0</v>
      </c>
      <c r="BJ54" s="220">
        <v>0</v>
      </c>
      <c r="BK54" s="220">
        <v>0</v>
      </c>
      <c r="BL54" s="220">
        <v>0</v>
      </c>
      <c r="BM54" s="222">
        <f t="shared" si="2"/>
        <v>6069.366</v>
      </c>
      <c r="BN54" s="225"/>
      <c r="BO54" s="226">
        <v>0</v>
      </c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</row>
    <row r="55" spans="1:78">
      <c r="A55" s="207" t="s">
        <v>63</v>
      </c>
      <c r="B55" s="219" t="s">
        <v>238</v>
      </c>
      <c r="C55" s="220">
        <f t="shared" si="0"/>
        <v>2840.3330000000001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0.48299999999999998</v>
      </c>
      <c r="K55" s="219">
        <f t="shared" si="1"/>
        <v>2839.85</v>
      </c>
      <c r="L55" s="221">
        <v>0</v>
      </c>
      <c r="M55" s="220">
        <v>0</v>
      </c>
      <c r="N55" s="220">
        <v>0</v>
      </c>
      <c r="O55" s="220">
        <v>0</v>
      </c>
      <c r="P55" s="220">
        <v>0</v>
      </c>
      <c r="Q55" s="220">
        <v>0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v>18.646000000000001</v>
      </c>
      <c r="AH55" s="220">
        <v>0</v>
      </c>
      <c r="AI55" s="220">
        <v>1.232</v>
      </c>
      <c r="AJ55" s="220">
        <v>0</v>
      </c>
      <c r="AK55" s="220">
        <v>0</v>
      </c>
      <c r="AL55" s="220">
        <v>0</v>
      </c>
      <c r="AM55" s="220">
        <v>0</v>
      </c>
      <c r="AN55" s="220">
        <v>0</v>
      </c>
      <c r="AO55" s="220">
        <v>10.436</v>
      </c>
      <c r="AP55" s="220">
        <v>0</v>
      </c>
      <c r="AQ55" s="220">
        <v>0</v>
      </c>
      <c r="AR55" s="220">
        <v>0</v>
      </c>
      <c r="AS55" s="220">
        <v>0</v>
      </c>
      <c r="AT55" s="220">
        <v>0</v>
      </c>
      <c r="AU55" s="220">
        <v>0</v>
      </c>
      <c r="AV55" s="220">
        <v>0</v>
      </c>
      <c r="AW55" s="220">
        <v>0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220">
        <v>54.768999999999998</v>
      </c>
      <c r="BD55" s="220">
        <v>0</v>
      </c>
      <c r="BE55" s="220">
        <v>0</v>
      </c>
      <c r="BF55" s="220">
        <v>0</v>
      </c>
      <c r="BG55" s="220">
        <v>2744.788</v>
      </c>
      <c r="BH55" s="220">
        <v>0</v>
      </c>
      <c r="BI55" s="220">
        <v>5.0199999999999996</v>
      </c>
      <c r="BJ55" s="220">
        <v>0</v>
      </c>
      <c r="BK55" s="220">
        <v>0</v>
      </c>
      <c r="BL55" s="220">
        <v>0</v>
      </c>
      <c r="BM55" s="222">
        <f t="shared" si="2"/>
        <v>2834.8910000000001</v>
      </c>
      <c r="BN55" s="225"/>
      <c r="BO55" s="226">
        <v>4.9589999999999996</v>
      </c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</row>
    <row r="56" spans="1:78">
      <c r="A56" s="207" t="s">
        <v>64</v>
      </c>
      <c r="B56" s="219" t="s">
        <v>162</v>
      </c>
      <c r="C56" s="220">
        <f t="shared" si="0"/>
        <v>820.31700000000001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f t="shared" si="1"/>
        <v>820.31700000000001</v>
      </c>
      <c r="L56" s="221">
        <v>0</v>
      </c>
      <c r="M56" s="220">
        <v>0</v>
      </c>
      <c r="N56" s="220">
        <v>0</v>
      </c>
      <c r="O56" s="220">
        <v>0</v>
      </c>
      <c r="P56" s="220">
        <v>0</v>
      </c>
      <c r="Q56" s="220">
        <v>0</v>
      </c>
      <c r="R56" s="220">
        <v>0</v>
      </c>
      <c r="S56" s="220">
        <v>0</v>
      </c>
      <c r="T56" s="220">
        <v>0</v>
      </c>
      <c r="U56" s="220">
        <v>0</v>
      </c>
      <c r="V56" s="220">
        <v>0</v>
      </c>
      <c r="W56" s="220">
        <v>0</v>
      </c>
      <c r="X56" s="220">
        <v>0</v>
      </c>
      <c r="Y56" s="220">
        <v>0</v>
      </c>
      <c r="Z56" s="220">
        <v>0</v>
      </c>
      <c r="AA56" s="220">
        <v>0</v>
      </c>
      <c r="AB56" s="220">
        <v>0</v>
      </c>
      <c r="AC56" s="220">
        <v>0</v>
      </c>
      <c r="AD56" s="220">
        <v>0</v>
      </c>
      <c r="AE56" s="220">
        <v>0</v>
      </c>
      <c r="AF56" s="220">
        <v>0</v>
      </c>
      <c r="AG56" s="220">
        <v>0</v>
      </c>
      <c r="AH56" s="220">
        <v>0</v>
      </c>
      <c r="AI56" s="220">
        <v>0</v>
      </c>
      <c r="AJ56" s="220">
        <v>0</v>
      </c>
      <c r="AK56" s="220">
        <v>0</v>
      </c>
      <c r="AL56" s="220">
        <v>0</v>
      </c>
      <c r="AM56" s="220">
        <v>0</v>
      </c>
      <c r="AN56" s="220">
        <v>0</v>
      </c>
      <c r="AO56" s="220">
        <v>0</v>
      </c>
      <c r="AP56" s="220">
        <v>0</v>
      </c>
      <c r="AQ56" s="220">
        <v>0</v>
      </c>
      <c r="AR56" s="220">
        <v>0</v>
      </c>
      <c r="AS56" s="220">
        <v>0</v>
      </c>
      <c r="AT56" s="220">
        <v>0</v>
      </c>
      <c r="AU56" s="220">
        <v>0</v>
      </c>
      <c r="AV56" s="220">
        <v>0</v>
      </c>
      <c r="AW56" s="220">
        <v>0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220">
        <v>0</v>
      </c>
      <c r="BD56" s="220">
        <v>0</v>
      </c>
      <c r="BE56" s="220">
        <v>0</v>
      </c>
      <c r="BF56" s="220">
        <v>0</v>
      </c>
      <c r="BG56" s="220">
        <v>0</v>
      </c>
      <c r="BH56" s="220">
        <v>820.31700000000001</v>
      </c>
      <c r="BI56" s="220">
        <v>0</v>
      </c>
      <c r="BJ56" s="220">
        <v>0</v>
      </c>
      <c r="BK56" s="220">
        <v>0</v>
      </c>
      <c r="BL56" s="220">
        <v>0</v>
      </c>
      <c r="BM56" s="222">
        <f t="shared" si="2"/>
        <v>820.31700000000001</v>
      </c>
      <c r="BN56" s="225"/>
      <c r="BO56" s="226">
        <v>0</v>
      </c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</row>
    <row r="57" spans="1:78">
      <c r="A57" s="207" t="s">
        <v>65</v>
      </c>
      <c r="B57" s="219" t="s">
        <v>164</v>
      </c>
      <c r="C57" s="220">
        <f t="shared" si="0"/>
        <v>2442.0510000000004</v>
      </c>
      <c r="D57" s="219">
        <v>0</v>
      </c>
      <c r="E57" s="219">
        <v>0</v>
      </c>
      <c r="F57" s="219">
        <v>133.79499999999999</v>
      </c>
      <c r="G57" s="219">
        <v>0</v>
      </c>
      <c r="H57" s="219">
        <v>0</v>
      </c>
      <c r="I57" s="219">
        <v>0</v>
      </c>
      <c r="J57" s="219">
        <v>1.6E-2</v>
      </c>
      <c r="K57" s="219">
        <f t="shared" si="1"/>
        <v>2308.2400000000002</v>
      </c>
      <c r="L57" s="221">
        <v>0</v>
      </c>
      <c r="M57" s="220">
        <v>0</v>
      </c>
      <c r="N57" s="220">
        <v>4.6870000000000003</v>
      </c>
      <c r="O57" s="220">
        <v>0</v>
      </c>
      <c r="P57" s="220">
        <v>0</v>
      </c>
      <c r="Q57" s="220">
        <v>0</v>
      </c>
      <c r="R57" s="220">
        <v>40.539000000000001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0">
        <v>93.238</v>
      </c>
      <c r="AA57" s="220">
        <v>2.4409999999999998</v>
      </c>
      <c r="AB57" s="220">
        <v>0</v>
      </c>
      <c r="AC57" s="220">
        <v>0</v>
      </c>
      <c r="AD57" s="220">
        <v>0</v>
      </c>
      <c r="AE57" s="220">
        <v>0</v>
      </c>
      <c r="AF57" s="220">
        <v>166.13399999999999</v>
      </c>
      <c r="AG57" s="220">
        <v>104.374</v>
      </c>
      <c r="AH57" s="220">
        <v>0.70199999999999996</v>
      </c>
      <c r="AI57" s="220">
        <v>20.088999999999999</v>
      </c>
      <c r="AJ57" s="220">
        <v>0</v>
      </c>
      <c r="AK57" s="220">
        <v>0</v>
      </c>
      <c r="AL57" s="220">
        <v>0</v>
      </c>
      <c r="AM57" s="220">
        <v>0</v>
      </c>
      <c r="AN57" s="220">
        <v>0</v>
      </c>
      <c r="AO57" s="220">
        <v>135.52000000000001</v>
      </c>
      <c r="AP57" s="220">
        <v>1.849</v>
      </c>
      <c r="AQ57" s="220">
        <v>0</v>
      </c>
      <c r="AR57" s="220">
        <v>0</v>
      </c>
      <c r="AS57" s="220">
        <v>0</v>
      </c>
      <c r="AT57" s="220">
        <v>0</v>
      </c>
      <c r="AU57" s="220">
        <v>0</v>
      </c>
      <c r="AV57" s="220">
        <v>0</v>
      </c>
      <c r="AW57" s="220">
        <v>0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220">
        <v>44.389000000000003</v>
      </c>
      <c r="BD57" s="220">
        <v>0</v>
      </c>
      <c r="BE57" s="220">
        <v>0</v>
      </c>
      <c r="BF57" s="220">
        <v>0</v>
      </c>
      <c r="BG57" s="220">
        <v>0</v>
      </c>
      <c r="BH57" s="220">
        <v>0</v>
      </c>
      <c r="BI57" s="220">
        <v>1694.2059999999999</v>
      </c>
      <c r="BJ57" s="220">
        <v>0</v>
      </c>
      <c r="BK57" s="220">
        <v>0</v>
      </c>
      <c r="BL57" s="220">
        <v>0</v>
      </c>
      <c r="BM57" s="222">
        <f t="shared" si="2"/>
        <v>2308.1680000000001</v>
      </c>
      <c r="BN57" s="225"/>
      <c r="BO57" s="226">
        <v>7.1999999999999995E-2</v>
      </c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</row>
    <row r="58" spans="1:78">
      <c r="A58" s="207" t="s">
        <v>66</v>
      </c>
      <c r="B58" s="219" t="s">
        <v>239</v>
      </c>
      <c r="C58" s="220">
        <f t="shared" si="0"/>
        <v>1016.23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f t="shared" si="1"/>
        <v>1016.23</v>
      </c>
      <c r="L58" s="221">
        <v>0</v>
      </c>
      <c r="M58" s="220">
        <v>0</v>
      </c>
      <c r="N58" s="220">
        <v>0</v>
      </c>
      <c r="O58" s="220">
        <v>0</v>
      </c>
      <c r="P58" s="220">
        <v>0</v>
      </c>
      <c r="Q58" s="220">
        <v>0</v>
      </c>
      <c r="R58" s="220">
        <v>0</v>
      </c>
      <c r="S58" s="220">
        <v>0</v>
      </c>
      <c r="T58" s="220">
        <v>0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v>0</v>
      </c>
      <c r="AH58" s="220">
        <v>0</v>
      </c>
      <c r="AI58" s="220">
        <v>0</v>
      </c>
      <c r="AJ58" s="220">
        <v>0</v>
      </c>
      <c r="AK58" s="220">
        <v>0</v>
      </c>
      <c r="AL58" s="220">
        <v>0</v>
      </c>
      <c r="AM58" s="220">
        <v>0</v>
      </c>
      <c r="AN58" s="220">
        <v>0</v>
      </c>
      <c r="AO58" s="220">
        <v>0</v>
      </c>
      <c r="AP58" s="220">
        <v>0</v>
      </c>
      <c r="AQ58" s="220">
        <v>0</v>
      </c>
      <c r="AR58" s="220">
        <v>0</v>
      </c>
      <c r="AS58" s="220">
        <v>0</v>
      </c>
      <c r="AT58" s="220">
        <v>0</v>
      </c>
      <c r="AU58" s="220">
        <v>0</v>
      </c>
      <c r="AV58" s="220">
        <v>0</v>
      </c>
      <c r="AW58" s="220">
        <v>0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220">
        <v>0</v>
      </c>
      <c r="BD58" s="220">
        <v>0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220">
        <v>1016.23</v>
      </c>
      <c r="BK58" s="220">
        <v>0</v>
      </c>
      <c r="BL58" s="220">
        <v>0</v>
      </c>
      <c r="BM58" s="222">
        <f t="shared" si="2"/>
        <v>1016.23</v>
      </c>
      <c r="BN58" s="225"/>
      <c r="BO58" s="226">
        <v>0</v>
      </c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</row>
    <row r="59" spans="1:78">
      <c r="A59" s="207" t="s">
        <v>70</v>
      </c>
      <c r="B59" s="219" t="s">
        <v>240</v>
      </c>
      <c r="C59" s="220">
        <f t="shared" si="0"/>
        <v>9232.3510000000006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f t="shared" si="1"/>
        <v>9232.3510000000006</v>
      </c>
      <c r="L59" s="221">
        <v>0</v>
      </c>
      <c r="M59" s="220">
        <v>0</v>
      </c>
      <c r="N59" s="220">
        <v>0</v>
      </c>
      <c r="O59" s="220">
        <v>0</v>
      </c>
      <c r="P59" s="220">
        <v>0</v>
      </c>
      <c r="Q59" s="220">
        <v>0</v>
      </c>
      <c r="R59" s="220">
        <v>0</v>
      </c>
      <c r="S59" s="220">
        <v>0</v>
      </c>
      <c r="T59" s="220">
        <v>0</v>
      </c>
      <c r="U59" s="220">
        <v>0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0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v>0</v>
      </c>
      <c r="AH59" s="220">
        <v>0</v>
      </c>
      <c r="AI59" s="220">
        <v>0</v>
      </c>
      <c r="AJ59" s="220">
        <v>0</v>
      </c>
      <c r="AK59" s="220">
        <v>0</v>
      </c>
      <c r="AL59" s="220">
        <v>0</v>
      </c>
      <c r="AM59" s="220">
        <v>0</v>
      </c>
      <c r="AN59" s="220">
        <v>0</v>
      </c>
      <c r="AO59" s="220">
        <v>0</v>
      </c>
      <c r="AP59" s="220">
        <v>0</v>
      </c>
      <c r="AQ59" s="220">
        <v>0</v>
      </c>
      <c r="AR59" s="220">
        <v>0</v>
      </c>
      <c r="AS59" s="220">
        <v>0</v>
      </c>
      <c r="AT59" s="220">
        <v>0</v>
      </c>
      <c r="AU59" s="220">
        <v>0</v>
      </c>
      <c r="AV59" s="220">
        <v>0</v>
      </c>
      <c r="AW59" s="220">
        <v>0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220">
        <v>0</v>
      </c>
      <c r="BD59" s="220">
        <v>0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220">
        <v>0</v>
      </c>
      <c r="BK59" s="220">
        <v>0</v>
      </c>
      <c r="BL59" s="220">
        <v>0</v>
      </c>
      <c r="BM59" s="222">
        <f t="shared" si="2"/>
        <v>0</v>
      </c>
      <c r="BN59" s="225"/>
      <c r="BO59" s="226">
        <v>9232.3510000000006</v>
      </c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</row>
    <row r="60" spans="1:78" ht="13.5" thickBot="1">
      <c r="A60" s="214" t="s">
        <v>71</v>
      </c>
      <c r="B60" s="219" t="s">
        <v>126</v>
      </c>
      <c r="C60" s="220">
        <f t="shared" si="0"/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f t="shared" si="1"/>
        <v>0</v>
      </c>
      <c r="L60" s="221">
        <v>0</v>
      </c>
      <c r="M60" s="220">
        <v>0</v>
      </c>
      <c r="N60" s="220">
        <v>0</v>
      </c>
      <c r="O60" s="220">
        <v>0</v>
      </c>
      <c r="P60" s="220">
        <v>0</v>
      </c>
      <c r="Q60" s="220">
        <v>0</v>
      </c>
      <c r="R60" s="220">
        <v>0</v>
      </c>
      <c r="S60" s="220">
        <v>0</v>
      </c>
      <c r="T60" s="220">
        <v>0</v>
      </c>
      <c r="U60" s="220">
        <v>0</v>
      </c>
      <c r="V60" s="220">
        <v>0</v>
      </c>
      <c r="W60" s="220">
        <v>0</v>
      </c>
      <c r="X60" s="220">
        <v>0</v>
      </c>
      <c r="Y60" s="220">
        <v>0</v>
      </c>
      <c r="Z60" s="220">
        <v>0</v>
      </c>
      <c r="AA60" s="220">
        <v>0</v>
      </c>
      <c r="AB60" s="220">
        <v>0</v>
      </c>
      <c r="AC60" s="220">
        <v>0</v>
      </c>
      <c r="AD60" s="220">
        <v>0</v>
      </c>
      <c r="AE60" s="220">
        <v>0</v>
      </c>
      <c r="AF60" s="220">
        <v>0</v>
      </c>
      <c r="AG60" s="220">
        <v>0</v>
      </c>
      <c r="AH60" s="220">
        <v>0</v>
      </c>
      <c r="AI60" s="220">
        <v>0</v>
      </c>
      <c r="AJ60" s="220">
        <v>0</v>
      </c>
      <c r="AK60" s="220">
        <v>0</v>
      </c>
      <c r="AL60" s="220">
        <v>0</v>
      </c>
      <c r="AM60" s="220">
        <v>0</v>
      </c>
      <c r="AN60" s="220">
        <v>0</v>
      </c>
      <c r="AO60" s="220">
        <v>0</v>
      </c>
      <c r="AP60" s="220">
        <v>0</v>
      </c>
      <c r="AQ60" s="220">
        <v>0</v>
      </c>
      <c r="AR60" s="220">
        <v>0</v>
      </c>
      <c r="AS60" s="220">
        <v>0</v>
      </c>
      <c r="AT60" s="220">
        <v>0</v>
      </c>
      <c r="AU60" s="220">
        <v>0</v>
      </c>
      <c r="AV60" s="220">
        <v>0</v>
      </c>
      <c r="AW60" s="220">
        <v>0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220">
        <v>0</v>
      </c>
      <c r="BD60" s="220">
        <v>0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220">
        <v>0</v>
      </c>
      <c r="BK60" s="220">
        <v>0</v>
      </c>
      <c r="BL60" s="220">
        <v>0</v>
      </c>
      <c r="BM60" s="222">
        <f t="shared" si="2"/>
        <v>0</v>
      </c>
      <c r="BN60" s="227"/>
      <c r="BO60" s="228">
        <v>0</v>
      </c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</row>
    <row r="61" spans="1:78" s="235" customFormat="1" ht="21.75" customHeight="1" thickTop="1" thickBot="1">
      <c r="A61" s="229"/>
      <c r="B61" s="230">
        <f>SUM(B8:B60)</f>
        <v>0</v>
      </c>
      <c r="C61" s="231">
        <f>SUM(C8:C60)</f>
        <v>472416.28699999989</v>
      </c>
      <c r="D61" s="231">
        <f>SUM(D8:D60)</f>
        <v>0</v>
      </c>
      <c r="E61" s="231">
        <f t="shared" ref="E61:BO61" si="3">SUM(E8:E60)</f>
        <v>0</v>
      </c>
      <c r="F61" s="231">
        <f t="shared" si="3"/>
        <v>15168.536</v>
      </c>
      <c r="G61" s="231">
        <f t="shared" si="3"/>
        <v>0</v>
      </c>
      <c r="H61" s="231">
        <f t="shared" si="3"/>
        <v>2051.8090000000002</v>
      </c>
      <c r="I61" s="231">
        <f t="shared" si="3"/>
        <v>0</v>
      </c>
      <c r="J61" s="231">
        <f t="shared" si="3"/>
        <v>10527.277999999998</v>
      </c>
      <c r="K61" s="232">
        <f t="shared" si="3"/>
        <v>444668.66399999993</v>
      </c>
      <c r="L61" s="230">
        <f t="shared" si="3"/>
        <v>10710.248</v>
      </c>
      <c r="M61" s="230">
        <f t="shared" si="3"/>
        <v>5722.78</v>
      </c>
      <c r="N61" s="230">
        <f t="shared" si="3"/>
        <v>796.84100000000001</v>
      </c>
      <c r="O61" s="230">
        <f t="shared" si="3"/>
        <v>13142.396999999999</v>
      </c>
      <c r="P61" s="230">
        <f t="shared" si="3"/>
        <v>4892.8349999999991</v>
      </c>
      <c r="Q61" s="230">
        <f t="shared" si="3"/>
        <v>615.64699999999993</v>
      </c>
      <c r="R61" s="230">
        <f t="shared" si="3"/>
        <v>1326.38</v>
      </c>
      <c r="S61" s="230">
        <f t="shared" si="3"/>
        <v>815.54199999999992</v>
      </c>
      <c r="T61" s="230">
        <f t="shared" si="3"/>
        <v>0</v>
      </c>
      <c r="U61" s="230">
        <f t="shared" si="3"/>
        <v>1299.268</v>
      </c>
      <c r="V61" s="230">
        <f t="shared" si="3"/>
        <v>458.40899999999999</v>
      </c>
      <c r="W61" s="230">
        <f t="shared" si="3"/>
        <v>311.51500000000004</v>
      </c>
      <c r="X61" s="230">
        <f t="shared" si="3"/>
        <v>932.577</v>
      </c>
      <c r="Y61" s="230">
        <f t="shared" si="3"/>
        <v>1080.9670000000001</v>
      </c>
      <c r="Z61" s="230">
        <f t="shared" si="3"/>
        <v>649.02300000000014</v>
      </c>
      <c r="AA61" s="230">
        <f t="shared" si="3"/>
        <v>898.25300000000004</v>
      </c>
      <c r="AB61" s="230">
        <f t="shared" si="3"/>
        <v>820.50300000000004</v>
      </c>
      <c r="AC61" s="230">
        <f t="shared" si="3"/>
        <v>8829.3360000000011</v>
      </c>
      <c r="AD61" s="230">
        <f t="shared" si="3"/>
        <v>3874.6599999999994</v>
      </c>
      <c r="AE61" s="230">
        <f t="shared" si="3"/>
        <v>36888.856999999996</v>
      </c>
      <c r="AF61" s="230">
        <f t="shared" si="3"/>
        <v>3255.0779999999995</v>
      </c>
      <c r="AG61" s="230">
        <f t="shared" si="3"/>
        <v>2287.4019999999996</v>
      </c>
      <c r="AH61" s="230">
        <f t="shared" si="3"/>
        <v>9569.6249999999982</v>
      </c>
      <c r="AI61" s="230">
        <f t="shared" si="3"/>
        <v>17727.186000000005</v>
      </c>
      <c r="AJ61" s="230">
        <f t="shared" si="3"/>
        <v>18631.284999999996</v>
      </c>
      <c r="AK61" s="230">
        <f t="shared" si="3"/>
        <v>3156.2780000000002</v>
      </c>
      <c r="AL61" s="230">
        <f t="shared" si="3"/>
        <v>5980.5779999999995</v>
      </c>
      <c r="AM61" s="230">
        <f t="shared" si="3"/>
        <v>14075.147000000001</v>
      </c>
      <c r="AN61" s="230">
        <f t="shared" si="3"/>
        <v>382.91399999999999</v>
      </c>
      <c r="AO61" s="230">
        <f t="shared" si="3"/>
        <v>25181.623000000003</v>
      </c>
      <c r="AP61" s="230">
        <f t="shared" si="3"/>
        <v>8674.4980000000014</v>
      </c>
      <c r="AQ61" s="230">
        <f t="shared" si="3"/>
        <v>1097.327</v>
      </c>
      <c r="AR61" s="230">
        <f t="shared" si="3"/>
        <v>8723.8239999999987</v>
      </c>
      <c r="AS61" s="230">
        <f t="shared" si="3"/>
        <v>1029.346</v>
      </c>
      <c r="AT61" s="230">
        <f t="shared" si="3"/>
        <v>16064.583000000001</v>
      </c>
      <c r="AU61" s="230">
        <f t="shared" si="3"/>
        <v>1677.74</v>
      </c>
      <c r="AV61" s="230">
        <f t="shared" si="3"/>
        <v>1259.885</v>
      </c>
      <c r="AW61" s="230">
        <f t="shared" si="3"/>
        <v>19958.315000000002</v>
      </c>
      <c r="AX61" s="230">
        <f t="shared" si="3"/>
        <v>3919.0990000000002</v>
      </c>
      <c r="AY61" s="230">
        <f t="shared" si="3"/>
        <v>14.442</v>
      </c>
      <c r="AZ61" s="230">
        <f t="shared" si="3"/>
        <v>1122.2320000000002</v>
      </c>
      <c r="BA61" s="230">
        <f t="shared" si="3"/>
        <v>6428.8139999999994</v>
      </c>
      <c r="BB61" s="230">
        <f t="shared" si="3"/>
        <v>2613.1549999999997</v>
      </c>
      <c r="BC61" s="230">
        <f t="shared" si="3"/>
        <v>26423.546000000002</v>
      </c>
      <c r="BD61" s="230">
        <f t="shared" si="3"/>
        <v>730.101</v>
      </c>
      <c r="BE61" s="230">
        <f t="shared" si="3"/>
        <v>10984.56</v>
      </c>
      <c r="BF61" s="230">
        <f t="shared" si="3"/>
        <v>6070.4879999999994</v>
      </c>
      <c r="BG61" s="230">
        <f t="shared" si="3"/>
        <v>2821.875</v>
      </c>
      <c r="BH61" s="230">
        <f t="shared" si="3"/>
        <v>820.31700000000001</v>
      </c>
      <c r="BI61" s="230">
        <f t="shared" si="3"/>
        <v>1880.952</v>
      </c>
      <c r="BJ61" s="230">
        <f t="shared" si="3"/>
        <v>1016.23</v>
      </c>
      <c r="BK61" s="230">
        <f t="shared" si="3"/>
        <v>0</v>
      </c>
      <c r="BL61" s="230">
        <f t="shared" si="3"/>
        <v>0</v>
      </c>
      <c r="BM61" s="230">
        <f t="shared" si="3"/>
        <v>317644.48300000001</v>
      </c>
      <c r="BN61" s="233">
        <f t="shared" si="3"/>
        <v>0</v>
      </c>
      <c r="BO61" s="232">
        <f t="shared" si="3"/>
        <v>127024.181</v>
      </c>
      <c r="BP61" s="192"/>
      <c r="BQ61" s="192"/>
      <c r="BR61" s="192"/>
      <c r="BS61" s="192"/>
      <c r="BT61" s="192"/>
      <c r="BU61" s="192"/>
      <c r="BV61" s="192"/>
      <c r="BW61" s="192"/>
      <c r="BX61" s="192"/>
      <c r="BY61" s="234"/>
      <c r="BZ61" s="234"/>
    </row>
    <row r="62" spans="1:78" s="235" customFormat="1" ht="21.75" customHeight="1" thickTop="1" thickBot="1"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7"/>
      <c r="BW62" s="237"/>
      <c r="BX62" s="234"/>
      <c r="BY62" s="234"/>
      <c r="BZ62" s="234"/>
    </row>
    <row r="63" spans="1:78" ht="14.25" thickTop="1" thickBot="1"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6" t="s">
        <v>155</v>
      </c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8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4"/>
      <c r="BZ63" s="192"/>
    </row>
    <row r="64" spans="1:78" ht="192.75" thickTop="1" thickBot="1">
      <c r="A64" s="199"/>
      <c r="B64" s="238" t="s">
        <v>270</v>
      </c>
      <c r="C64" s="201" t="s">
        <v>271</v>
      </c>
      <c r="D64" s="201" t="s">
        <v>215</v>
      </c>
      <c r="E64" s="201" t="s">
        <v>82</v>
      </c>
      <c r="F64" s="201" t="s">
        <v>171</v>
      </c>
      <c r="G64" s="201" t="s">
        <v>169</v>
      </c>
      <c r="H64" s="201" t="s">
        <v>83</v>
      </c>
      <c r="I64" s="201" t="s">
        <v>84</v>
      </c>
      <c r="J64" s="202" t="s">
        <v>85</v>
      </c>
      <c r="K64" s="203" t="s">
        <v>114</v>
      </c>
      <c r="L64" s="389" t="s">
        <v>201</v>
      </c>
      <c r="M64" s="204" t="s">
        <v>188</v>
      </c>
      <c r="N64" s="204" t="s">
        <v>193</v>
      </c>
      <c r="O64" s="204" t="s">
        <v>132</v>
      </c>
      <c r="P64" s="204" t="s">
        <v>202</v>
      </c>
      <c r="Q64" s="204" t="s">
        <v>203</v>
      </c>
      <c r="R64" s="204" t="s">
        <v>165</v>
      </c>
      <c r="S64" s="204" t="s">
        <v>231</v>
      </c>
      <c r="T64" s="204" t="s">
        <v>204</v>
      </c>
      <c r="U64" s="204" t="s">
        <v>133</v>
      </c>
      <c r="V64" s="204" t="s">
        <v>121</v>
      </c>
      <c r="W64" s="204" t="s">
        <v>122</v>
      </c>
      <c r="X64" s="204" t="s">
        <v>205</v>
      </c>
      <c r="Y64" s="204" t="s">
        <v>123</v>
      </c>
      <c r="Z64" s="204" t="s">
        <v>166</v>
      </c>
      <c r="AA64" s="204" t="s">
        <v>206</v>
      </c>
      <c r="AB64" s="204" t="s">
        <v>124</v>
      </c>
      <c r="AC64" s="204" t="s">
        <v>167</v>
      </c>
      <c r="AD64" s="204" t="s">
        <v>125</v>
      </c>
      <c r="AE64" s="204" t="s">
        <v>163</v>
      </c>
      <c r="AF64" s="204" t="s">
        <v>216</v>
      </c>
      <c r="AG64" s="204" t="s">
        <v>232</v>
      </c>
      <c r="AH64" s="204" t="s">
        <v>217</v>
      </c>
      <c r="AI64" s="204" t="s">
        <v>134</v>
      </c>
      <c r="AJ64" s="204" t="s">
        <v>135</v>
      </c>
      <c r="AK64" s="204" t="s">
        <v>37</v>
      </c>
      <c r="AL64" s="204" t="s">
        <v>39</v>
      </c>
      <c r="AM64" s="204" t="s">
        <v>136</v>
      </c>
      <c r="AN64" s="204" t="s">
        <v>156</v>
      </c>
      <c r="AO64" s="204" t="s">
        <v>43</v>
      </c>
      <c r="AP64" s="204" t="s">
        <v>207</v>
      </c>
      <c r="AQ64" s="204" t="s">
        <v>233</v>
      </c>
      <c r="AR64" s="204" t="s">
        <v>47</v>
      </c>
      <c r="AS64" s="204" t="s">
        <v>157</v>
      </c>
      <c r="AT64" s="204" t="s">
        <v>234</v>
      </c>
      <c r="AU64" s="204" t="s">
        <v>235</v>
      </c>
      <c r="AV64" s="204" t="s">
        <v>158</v>
      </c>
      <c r="AW64" s="204" t="s">
        <v>145</v>
      </c>
      <c r="AX64" s="204" t="s">
        <v>236</v>
      </c>
      <c r="AY64" s="204" t="s">
        <v>159</v>
      </c>
      <c r="AZ64" s="204" t="s">
        <v>160</v>
      </c>
      <c r="BA64" s="204" t="s">
        <v>161</v>
      </c>
      <c r="BB64" s="204" t="s">
        <v>237</v>
      </c>
      <c r="BC64" s="204" t="s">
        <v>59</v>
      </c>
      <c r="BD64" s="204" t="s">
        <v>168</v>
      </c>
      <c r="BE64" s="204" t="s">
        <v>69</v>
      </c>
      <c r="BF64" s="204" t="s">
        <v>148</v>
      </c>
      <c r="BG64" s="204" t="s">
        <v>238</v>
      </c>
      <c r="BH64" s="204" t="s">
        <v>162</v>
      </c>
      <c r="BI64" s="204" t="s">
        <v>164</v>
      </c>
      <c r="BJ64" s="204" t="s">
        <v>239</v>
      </c>
      <c r="BK64" s="204" t="s">
        <v>240</v>
      </c>
      <c r="BL64" s="204" t="s">
        <v>126</v>
      </c>
      <c r="BM64" s="203" t="s">
        <v>89</v>
      </c>
      <c r="BN64" s="206" t="s">
        <v>90</v>
      </c>
      <c r="BO64" s="205" t="s">
        <v>91</v>
      </c>
      <c r="BP64" s="239" t="s">
        <v>93</v>
      </c>
      <c r="BQ64" s="240"/>
      <c r="BR64" s="241"/>
      <c r="BS64" s="242"/>
      <c r="BT64" s="242"/>
      <c r="BU64" s="242"/>
      <c r="BV64" s="243" t="s">
        <v>94</v>
      </c>
      <c r="BW64" s="201" t="s">
        <v>95</v>
      </c>
      <c r="BX64" s="203" t="s">
        <v>208</v>
      </c>
      <c r="BY64" s="192"/>
      <c r="BZ64" s="192"/>
    </row>
    <row r="65" spans="1:78" ht="13.5" thickTop="1">
      <c r="A65" s="244"/>
      <c r="B65" s="245"/>
      <c r="C65" s="209"/>
      <c r="D65" s="208"/>
      <c r="E65" s="208"/>
      <c r="F65" s="208"/>
      <c r="G65" s="208"/>
      <c r="H65" s="208"/>
      <c r="I65" s="208"/>
      <c r="J65" s="208"/>
      <c r="K65" s="208"/>
      <c r="L65" s="210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46"/>
      <c r="BM65" s="247"/>
      <c r="BN65" s="248"/>
      <c r="BO65" s="249"/>
      <c r="BP65" s="250" t="s">
        <v>92</v>
      </c>
      <c r="BQ65" s="251" t="s">
        <v>96</v>
      </c>
      <c r="BR65" s="252"/>
      <c r="BS65" s="253"/>
      <c r="BT65" s="254" t="s">
        <v>72</v>
      </c>
      <c r="BU65" s="255" t="s">
        <v>99</v>
      </c>
      <c r="BV65" s="208"/>
      <c r="BW65" s="256"/>
      <c r="BX65" s="211"/>
      <c r="BY65" s="192"/>
      <c r="BZ65" s="192"/>
    </row>
    <row r="66" spans="1:78" ht="13.5" thickBot="1">
      <c r="A66" s="257"/>
      <c r="B66" s="258"/>
      <c r="C66" s="216"/>
      <c r="D66" s="215"/>
      <c r="E66" s="215"/>
      <c r="F66" s="215"/>
      <c r="G66" s="215"/>
      <c r="H66" s="215"/>
      <c r="I66" s="215"/>
      <c r="J66" s="215"/>
      <c r="K66" s="215"/>
      <c r="L66" s="217" t="s">
        <v>11</v>
      </c>
      <c r="M66" s="216" t="s">
        <v>12</v>
      </c>
      <c r="N66" s="216" t="s">
        <v>13</v>
      </c>
      <c r="O66" s="216" t="s">
        <v>14</v>
      </c>
      <c r="P66" s="216" t="s">
        <v>15</v>
      </c>
      <c r="Q66" s="216" t="s">
        <v>16</v>
      </c>
      <c r="R66" s="216" t="s">
        <v>17</v>
      </c>
      <c r="S66" s="216" t="s">
        <v>18</v>
      </c>
      <c r="T66" s="216" t="s">
        <v>19</v>
      </c>
      <c r="U66" s="216" t="s">
        <v>20</v>
      </c>
      <c r="V66" s="216" t="s">
        <v>21</v>
      </c>
      <c r="W66" s="216" t="s">
        <v>22</v>
      </c>
      <c r="X66" s="216" t="s">
        <v>23</v>
      </c>
      <c r="Y66" s="216" t="s">
        <v>24</v>
      </c>
      <c r="Z66" s="216" t="s">
        <v>25</v>
      </c>
      <c r="AA66" s="216" t="s">
        <v>26</v>
      </c>
      <c r="AB66" s="216" t="s">
        <v>27</v>
      </c>
      <c r="AC66" s="216" t="s">
        <v>28</v>
      </c>
      <c r="AD66" s="216" t="s">
        <v>29</v>
      </c>
      <c r="AE66" s="216" t="s">
        <v>30</v>
      </c>
      <c r="AF66" s="216" t="s">
        <v>31</v>
      </c>
      <c r="AG66" s="216" t="s">
        <v>32</v>
      </c>
      <c r="AH66" s="216" t="s">
        <v>33</v>
      </c>
      <c r="AI66" s="216" t="s">
        <v>34</v>
      </c>
      <c r="AJ66" s="216" t="s">
        <v>35</v>
      </c>
      <c r="AK66" s="216" t="s">
        <v>36</v>
      </c>
      <c r="AL66" s="216" t="s">
        <v>38</v>
      </c>
      <c r="AM66" s="216" t="s">
        <v>40</v>
      </c>
      <c r="AN66" s="216" t="s">
        <v>41</v>
      </c>
      <c r="AO66" s="216" t="s">
        <v>42</v>
      </c>
      <c r="AP66" s="216" t="s">
        <v>44</v>
      </c>
      <c r="AQ66" s="216" t="s">
        <v>45</v>
      </c>
      <c r="AR66" s="216" t="s">
        <v>46</v>
      </c>
      <c r="AS66" s="216" t="s">
        <v>48</v>
      </c>
      <c r="AT66" s="216" t="s">
        <v>49</v>
      </c>
      <c r="AU66" s="216" t="s">
        <v>50</v>
      </c>
      <c r="AV66" s="216" t="s">
        <v>51</v>
      </c>
      <c r="AW66" s="216" t="s">
        <v>52</v>
      </c>
      <c r="AX66" s="216" t="s">
        <v>53</v>
      </c>
      <c r="AY66" s="216" t="s">
        <v>54</v>
      </c>
      <c r="AZ66" s="216" t="s">
        <v>55</v>
      </c>
      <c r="BA66" s="216" t="s">
        <v>56</v>
      </c>
      <c r="BB66" s="216" t="s">
        <v>57</v>
      </c>
      <c r="BC66" s="216" t="s">
        <v>58</v>
      </c>
      <c r="BD66" s="216" t="s">
        <v>60</v>
      </c>
      <c r="BE66" s="216" t="s">
        <v>61</v>
      </c>
      <c r="BF66" s="216" t="s">
        <v>62</v>
      </c>
      <c r="BG66" s="216" t="s">
        <v>63</v>
      </c>
      <c r="BH66" s="216" t="s">
        <v>64</v>
      </c>
      <c r="BI66" s="216" t="s">
        <v>65</v>
      </c>
      <c r="BJ66" s="216" t="s">
        <v>66</v>
      </c>
      <c r="BK66" s="216" t="s">
        <v>70</v>
      </c>
      <c r="BL66" s="216" t="s">
        <v>71</v>
      </c>
      <c r="BM66" s="258"/>
      <c r="BN66" s="259"/>
      <c r="BO66" s="260"/>
      <c r="BP66" s="261" t="s">
        <v>73</v>
      </c>
      <c r="BQ66" s="227" t="s">
        <v>97</v>
      </c>
      <c r="BR66" s="262" t="s">
        <v>74</v>
      </c>
      <c r="BS66" s="263" t="s">
        <v>98</v>
      </c>
      <c r="BT66" s="264" t="s">
        <v>100</v>
      </c>
      <c r="BU66" s="264"/>
      <c r="BV66" s="260"/>
      <c r="BW66" s="265"/>
      <c r="BX66" s="259"/>
      <c r="BY66" s="192"/>
      <c r="BZ66" s="192"/>
    </row>
    <row r="67" spans="1:78" ht="13.5" thickTop="1">
      <c r="A67" s="244" t="s">
        <v>11</v>
      </c>
      <c r="B67" s="222" t="s">
        <v>201</v>
      </c>
      <c r="C67" s="220">
        <f>BM67+BO67+BP67+SUM(BV67:BX67)</f>
        <v>16787.896999999997</v>
      </c>
      <c r="D67" s="219"/>
      <c r="E67" s="219"/>
      <c r="F67" s="219"/>
      <c r="G67" s="219"/>
      <c r="H67" s="219"/>
      <c r="I67" s="219"/>
      <c r="J67" s="219"/>
      <c r="K67" s="219"/>
      <c r="L67" s="221">
        <v>2539.9470000000001</v>
      </c>
      <c r="M67" s="220">
        <v>39.338999999999999</v>
      </c>
      <c r="N67" s="220">
        <v>0</v>
      </c>
      <c r="O67" s="220">
        <v>1445.7750000000001</v>
      </c>
      <c r="P67" s="220">
        <v>39.295000000000002</v>
      </c>
      <c r="Q67" s="220">
        <v>0</v>
      </c>
      <c r="R67" s="220">
        <v>0</v>
      </c>
      <c r="S67" s="220">
        <v>2.028</v>
      </c>
      <c r="T67" s="220">
        <v>0</v>
      </c>
      <c r="U67" s="220">
        <v>0</v>
      </c>
      <c r="V67" s="220">
        <v>0</v>
      </c>
      <c r="W67" s="220">
        <v>0</v>
      </c>
      <c r="X67" s="220">
        <v>0</v>
      </c>
      <c r="Y67" s="220">
        <v>0</v>
      </c>
      <c r="Z67" s="220">
        <v>0.31900000000000001</v>
      </c>
      <c r="AA67" s="220">
        <v>0.17100000000000001</v>
      </c>
      <c r="AB67" s="220">
        <v>0</v>
      </c>
      <c r="AC67" s="220">
        <v>0</v>
      </c>
      <c r="AD67" s="220">
        <v>0</v>
      </c>
      <c r="AE67" s="220">
        <v>0</v>
      </c>
      <c r="AF67" s="220">
        <v>0</v>
      </c>
      <c r="AG67" s="220">
        <v>0</v>
      </c>
      <c r="AH67" s="220">
        <v>0</v>
      </c>
      <c r="AI67" s="220">
        <v>10.202999999999999</v>
      </c>
      <c r="AJ67" s="220">
        <v>0</v>
      </c>
      <c r="AK67" s="220">
        <v>0</v>
      </c>
      <c r="AL67" s="220">
        <v>0</v>
      </c>
      <c r="AM67" s="220">
        <v>0</v>
      </c>
      <c r="AN67" s="220">
        <v>0</v>
      </c>
      <c r="AO67" s="220">
        <v>822.11400000000003</v>
      </c>
      <c r="AP67" s="220">
        <v>539.00599999999997</v>
      </c>
      <c r="AQ67" s="220">
        <v>5.0000000000000001E-3</v>
      </c>
      <c r="AR67" s="220">
        <v>0</v>
      </c>
      <c r="AS67" s="220">
        <v>0</v>
      </c>
      <c r="AT67" s="220">
        <v>0</v>
      </c>
      <c r="AU67" s="220">
        <v>0</v>
      </c>
      <c r="AV67" s="220">
        <v>0</v>
      </c>
      <c r="AW67" s="220">
        <v>0</v>
      </c>
      <c r="AX67" s="220">
        <v>0</v>
      </c>
      <c r="AY67" s="220">
        <v>0</v>
      </c>
      <c r="AZ67" s="220">
        <v>0</v>
      </c>
      <c r="BA67" s="220">
        <v>0</v>
      </c>
      <c r="BB67" s="220">
        <v>1.036</v>
      </c>
      <c r="BC67" s="220">
        <v>42.692</v>
      </c>
      <c r="BD67" s="220">
        <v>0</v>
      </c>
      <c r="BE67" s="220">
        <v>23.071999999999999</v>
      </c>
      <c r="BF67" s="220">
        <v>16.86</v>
      </c>
      <c r="BG67" s="220">
        <v>0</v>
      </c>
      <c r="BH67" s="220">
        <v>0</v>
      </c>
      <c r="BI67" s="220">
        <v>2.0209999999999999</v>
      </c>
      <c r="BJ67" s="220">
        <v>0</v>
      </c>
      <c r="BK67" s="220">
        <v>0</v>
      </c>
      <c r="BL67" s="266">
        <v>0</v>
      </c>
      <c r="BM67" s="267">
        <f>SUM(L67:BL67)</f>
        <v>5523.8829999999998</v>
      </c>
      <c r="BN67" s="222"/>
      <c r="BO67" s="219">
        <v>6.5389999999999997</v>
      </c>
      <c r="BP67" s="268">
        <f>BQ67+BT67+BU67</f>
        <v>6736.3579999999993</v>
      </c>
      <c r="BQ67" s="221">
        <f>SUM(BR67:BS67)</f>
        <v>6736.3579999999993</v>
      </c>
      <c r="BR67" s="269">
        <v>514.31100000000004</v>
      </c>
      <c r="BS67" s="219">
        <v>6222.0469999999996</v>
      </c>
      <c r="BT67" s="270">
        <v>0</v>
      </c>
      <c r="BU67" s="270">
        <v>0</v>
      </c>
      <c r="BV67" s="219">
        <v>4281.348</v>
      </c>
      <c r="BW67" s="271">
        <v>239.76900000000001</v>
      </c>
      <c r="BX67" s="222">
        <v>0</v>
      </c>
      <c r="BY67" s="192"/>
      <c r="BZ67" s="192"/>
    </row>
    <row r="68" spans="1:78">
      <c r="A68" s="244" t="s">
        <v>12</v>
      </c>
      <c r="B68" s="222" t="s">
        <v>188</v>
      </c>
      <c r="C68" s="220">
        <f t="shared" ref="C68:C119" si="4">BM68+BO68+BP68+SUM(BV68:BX68)</f>
        <v>8170.6029999999992</v>
      </c>
      <c r="D68" s="219"/>
      <c r="E68" s="219"/>
      <c r="F68" s="219"/>
      <c r="G68" s="219"/>
      <c r="H68" s="219"/>
      <c r="I68" s="219"/>
      <c r="J68" s="219"/>
      <c r="K68" s="219"/>
      <c r="L68" s="221">
        <v>0</v>
      </c>
      <c r="M68" s="220">
        <v>414.26799999999997</v>
      </c>
      <c r="N68" s="220">
        <v>0</v>
      </c>
      <c r="O68" s="220">
        <v>2563.6239999999998</v>
      </c>
      <c r="P68" s="220">
        <v>0</v>
      </c>
      <c r="Q68" s="220">
        <v>0</v>
      </c>
      <c r="R68" s="220">
        <v>0</v>
      </c>
      <c r="S68" s="220">
        <v>1.415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2.7E-2</v>
      </c>
      <c r="AA68" s="220">
        <v>0</v>
      </c>
      <c r="AB68" s="220">
        <v>0</v>
      </c>
      <c r="AC68" s="220">
        <v>0</v>
      </c>
      <c r="AD68" s="220">
        <v>0</v>
      </c>
      <c r="AE68" s="220">
        <v>0</v>
      </c>
      <c r="AF68" s="220">
        <v>0</v>
      </c>
      <c r="AG68" s="220">
        <v>0</v>
      </c>
      <c r="AH68" s="220">
        <v>0</v>
      </c>
      <c r="AI68" s="220">
        <v>5.9039999999999999</v>
      </c>
      <c r="AJ68" s="220">
        <v>0</v>
      </c>
      <c r="AK68" s="220">
        <v>0</v>
      </c>
      <c r="AL68" s="220">
        <v>0</v>
      </c>
      <c r="AM68" s="220">
        <v>0</v>
      </c>
      <c r="AN68" s="220">
        <v>0</v>
      </c>
      <c r="AO68" s="220">
        <v>682.92100000000005</v>
      </c>
      <c r="AP68" s="220">
        <v>235.01300000000001</v>
      </c>
      <c r="AQ68" s="220">
        <v>0</v>
      </c>
      <c r="AR68" s="220">
        <v>0</v>
      </c>
      <c r="AS68" s="220">
        <v>0</v>
      </c>
      <c r="AT68" s="220">
        <v>0</v>
      </c>
      <c r="AU68" s="220">
        <v>0</v>
      </c>
      <c r="AV68" s="220">
        <v>0</v>
      </c>
      <c r="AW68" s="220">
        <v>0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220">
        <v>69.295000000000002</v>
      </c>
      <c r="BD68" s="220">
        <v>0</v>
      </c>
      <c r="BE68" s="220">
        <v>37.619999999999997</v>
      </c>
      <c r="BF68" s="220">
        <v>27.369</v>
      </c>
      <c r="BG68" s="220">
        <v>0</v>
      </c>
      <c r="BH68" s="220">
        <v>0</v>
      </c>
      <c r="BI68" s="220">
        <v>0</v>
      </c>
      <c r="BJ68" s="220">
        <v>0</v>
      </c>
      <c r="BK68" s="220">
        <v>0</v>
      </c>
      <c r="BL68" s="266">
        <v>0</v>
      </c>
      <c r="BM68" s="267">
        <f t="shared" ref="BM68:BM119" si="5">SUM(L68:BL68)</f>
        <v>4037.4559999999997</v>
      </c>
      <c r="BN68" s="222"/>
      <c r="BO68" s="219">
        <v>1202.163</v>
      </c>
      <c r="BP68" s="268">
        <f t="shared" ref="BP68:BP119" si="6">BQ68+BT68+BU68</f>
        <v>2930.9839999999999</v>
      </c>
      <c r="BQ68" s="221">
        <f t="shared" ref="BQ68:BQ119" si="7">SUM(BR68:BS68)</f>
        <v>2930.9839999999999</v>
      </c>
      <c r="BR68" s="269">
        <v>102.62</v>
      </c>
      <c r="BS68" s="219">
        <v>2828.364</v>
      </c>
      <c r="BT68" s="270">
        <v>0</v>
      </c>
      <c r="BU68" s="270">
        <v>0</v>
      </c>
      <c r="BV68" s="219">
        <v>0</v>
      </c>
      <c r="BW68" s="271">
        <v>0</v>
      </c>
      <c r="BX68" s="222">
        <v>0</v>
      </c>
      <c r="BY68" s="192"/>
      <c r="BZ68" s="192"/>
    </row>
    <row r="69" spans="1:78">
      <c r="A69" s="244" t="s">
        <v>13</v>
      </c>
      <c r="B69" s="222" t="s">
        <v>193</v>
      </c>
      <c r="C69" s="220">
        <f t="shared" si="4"/>
        <v>1471.5029999999999</v>
      </c>
      <c r="D69" s="219"/>
      <c r="E69" s="219"/>
      <c r="F69" s="219"/>
      <c r="G69" s="219"/>
      <c r="H69" s="219"/>
      <c r="I69" s="219"/>
      <c r="J69" s="219"/>
      <c r="K69" s="219"/>
      <c r="L69" s="221">
        <v>0</v>
      </c>
      <c r="M69" s="220">
        <v>0</v>
      </c>
      <c r="N69" s="220">
        <v>0.02</v>
      </c>
      <c r="O69" s="220">
        <v>16.896999999999998</v>
      </c>
      <c r="P69" s="220">
        <v>3.7810000000000001</v>
      </c>
      <c r="Q69" s="220">
        <v>0</v>
      </c>
      <c r="R69" s="220">
        <v>0</v>
      </c>
      <c r="S69" s="220">
        <v>0.39300000000000002</v>
      </c>
      <c r="T69" s="220">
        <v>0</v>
      </c>
      <c r="U69" s="220">
        <v>0</v>
      </c>
      <c r="V69" s="220">
        <v>0</v>
      </c>
      <c r="W69" s="220">
        <v>0</v>
      </c>
      <c r="X69" s="220">
        <v>117.279</v>
      </c>
      <c r="Y69" s="220">
        <v>0</v>
      </c>
      <c r="Z69" s="220">
        <v>0</v>
      </c>
      <c r="AA69" s="220">
        <v>0</v>
      </c>
      <c r="AB69" s="220">
        <v>0</v>
      </c>
      <c r="AC69" s="220">
        <v>0</v>
      </c>
      <c r="AD69" s="220">
        <v>0</v>
      </c>
      <c r="AE69" s="220">
        <v>777.53</v>
      </c>
      <c r="AF69" s="220">
        <v>0</v>
      </c>
      <c r="AG69" s="220">
        <v>0</v>
      </c>
      <c r="AH69" s="220">
        <v>4.3140000000000001</v>
      </c>
      <c r="AI69" s="220">
        <v>4.2190000000000003</v>
      </c>
      <c r="AJ69" s="220">
        <v>0</v>
      </c>
      <c r="AK69" s="220">
        <v>0</v>
      </c>
      <c r="AL69" s="220">
        <v>0</v>
      </c>
      <c r="AM69" s="220">
        <v>0</v>
      </c>
      <c r="AN69" s="220">
        <v>0</v>
      </c>
      <c r="AO69" s="220">
        <v>122.73399999999999</v>
      </c>
      <c r="AP69" s="220">
        <v>4.2539999999999996</v>
      </c>
      <c r="AQ69" s="220">
        <v>0</v>
      </c>
      <c r="AR69" s="220">
        <v>0</v>
      </c>
      <c r="AS69" s="220">
        <v>0</v>
      </c>
      <c r="AT69" s="220">
        <v>0</v>
      </c>
      <c r="AU69" s="220">
        <v>0</v>
      </c>
      <c r="AV69" s="220">
        <v>0</v>
      </c>
      <c r="AW69" s="220">
        <v>17.66</v>
      </c>
      <c r="AX69" s="220">
        <v>0</v>
      </c>
      <c r="AY69" s="220">
        <v>0</v>
      </c>
      <c r="AZ69" s="220">
        <v>2.3170000000000002</v>
      </c>
      <c r="BA69" s="220">
        <v>0</v>
      </c>
      <c r="BB69" s="220">
        <v>0</v>
      </c>
      <c r="BC69" s="220">
        <v>0</v>
      </c>
      <c r="BD69" s="220">
        <v>0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220">
        <v>0</v>
      </c>
      <c r="BK69" s="220">
        <v>0</v>
      </c>
      <c r="BL69" s="266">
        <v>0</v>
      </c>
      <c r="BM69" s="267">
        <f t="shared" si="5"/>
        <v>1071.3979999999999</v>
      </c>
      <c r="BN69" s="222"/>
      <c r="BO69" s="219">
        <v>1.2999999999999999E-2</v>
      </c>
      <c r="BP69" s="268">
        <f t="shared" si="6"/>
        <v>199.33600000000001</v>
      </c>
      <c r="BQ69" s="221">
        <f t="shared" si="7"/>
        <v>199.33600000000001</v>
      </c>
      <c r="BR69" s="269">
        <v>0</v>
      </c>
      <c r="BS69" s="219">
        <v>199.33600000000001</v>
      </c>
      <c r="BT69" s="270">
        <v>0</v>
      </c>
      <c r="BU69" s="270">
        <v>0</v>
      </c>
      <c r="BV69" s="219">
        <v>0</v>
      </c>
      <c r="BW69" s="271">
        <v>200.756</v>
      </c>
      <c r="BX69" s="222">
        <v>0</v>
      </c>
      <c r="BY69" s="192"/>
      <c r="BZ69" s="192"/>
    </row>
    <row r="70" spans="1:78">
      <c r="A70" s="244" t="s">
        <v>14</v>
      </c>
      <c r="B70" s="222" t="s">
        <v>132</v>
      </c>
      <c r="C70" s="220">
        <f t="shared" si="4"/>
        <v>40347.484999999993</v>
      </c>
      <c r="D70" s="219"/>
      <c r="E70" s="219"/>
      <c r="F70" s="219"/>
      <c r="G70" s="219"/>
      <c r="H70" s="219"/>
      <c r="I70" s="219"/>
      <c r="J70" s="219"/>
      <c r="K70" s="219"/>
      <c r="L70" s="221">
        <v>843.17</v>
      </c>
      <c r="M70" s="220">
        <v>353.822</v>
      </c>
      <c r="N70" s="220">
        <v>0</v>
      </c>
      <c r="O70" s="220">
        <v>1965.0039999999999</v>
      </c>
      <c r="P70" s="220">
        <v>215.40199999999999</v>
      </c>
      <c r="Q70" s="220">
        <v>0</v>
      </c>
      <c r="R70" s="220">
        <v>0</v>
      </c>
      <c r="S70" s="220">
        <v>4.5940000000000003</v>
      </c>
      <c r="T70" s="220">
        <v>0</v>
      </c>
      <c r="U70" s="220">
        <v>43.79</v>
      </c>
      <c r="V70" s="220">
        <v>1.0409999999999999</v>
      </c>
      <c r="W70" s="220">
        <v>0</v>
      </c>
      <c r="X70" s="220">
        <v>0</v>
      </c>
      <c r="Y70" s="220">
        <v>0</v>
      </c>
      <c r="Z70" s="220">
        <v>1.7769999999999999</v>
      </c>
      <c r="AA70" s="220">
        <v>3.6749999999999998</v>
      </c>
      <c r="AB70" s="220">
        <v>0.65900000000000003</v>
      </c>
      <c r="AC70" s="220">
        <v>0</v>
      </c>
      <c r="AD70" s="220">
        <v>0</v>
      </c>
      <c r="AE70" s="220">
        <v>5.1150000000000002</v>
      </c>
      <c r="AF70" s="220">
        <v>108.235</v>
      </c>
      <c r="AG70" s="220">
        <v>0</v>
      </c>
      <c r="AH70" s="220">
        <v>0</v>
      </c>
      <c r="AI70" s="220">
        <v>283.78699999999998</v>
      </c>
      <c r="AJ70" s="220">
        <v>0</v>
      </c>
      <c r="AK70" s="220">
        <v>5.2590000000000003</v>
      </c>
      <c r="AL70" s="220">
        <v>0</v>
      </c>
      <c r="AM70" s="220">
        <v>0</v>
      </c>
      <c r="AN70" s="220">
        <v>0</v>
      </c>
      <c r="AO70" s="220">
        <v>2030.172</v>
      </c>
      <c r="AP70" s="220">
        <v>1885.8489999999999</v>
      </c>
      <c r="AQ70" s="220">
        <v>0</v>
      </c>
      <c r="AR70" s="220">
        <v>0</v>
      </c>
      <c r="AS70" s="220">
        <v>0</v>
      </c>
      <c r="AT70" s="220">
        <v>0</v>
      </c>
      <c r="AU70" s="220">
        <v>1.1839999999999999</v>
      </c>
      <c r="AV70" s="220">
        <v>0</v>
      </c>
      <c r="AW70" s="220">
        <v>0</v>
      </c>
      <c r="AX70" s="220">
        <v>0</v>
      </c>
      <c r="AY70" s="220">
        <v>0</v>
      </c>
      <c r="AZ70" s="220">
        <v>0</v>
      </c>
      <c r="BA70" s="220">
        <v>0.39800000000000002</v>
      </c>
      <c r="BB70" s="220">
        <v>0</v>
      </c>
      <c r="BC70" s="220">
        <v>249.553</v>
      </c>
      <c r="BD70" s="220">
        <v>0</v>
      </c>
      <c r="BE70" s="220">
        <v>49.447000000000003</v>
      </c>
      <c r="BF70" s="220">
        <v>60.177</v>
      </c>
      <c r="BG70" s="220">
        <v>3.4860000000000002</v>
      </c>
      <c r="BH70" s="220">
        <v>65.516000000000005</v>
      </c>
      <c r="BI70" s="220">
        <v>26.994</v>
      </c>
      <c r="BJ70" s="220">
        <v>0</v>
      </c>
      <c r="BK70" s="220">
        <v>0</v>
      </c>
      <c r="BL70" s="266">
        <v>0</v>
      </c>
      <c r="BM70" s="267">
        <f t="shared" si="5"/>
        <v>8208.1059999999998</v>
      </c>
      <c r="BN70" s="222"/>
      <c r="BO70" s="219">
        <v>4398.3599999999997</v>
      </c>
      <c r="BP70" s="268">
        <f t="shared" si="6"/>
        <v>27571.827999999998</v>
      </c>
      <c r="BQ70" s="221">
        <f t="shared" si="7"/>
        <v>27571.827999999998</v>
      </c>
      <c r="BR70" s="269">
        <v>231.92400000000001</v>
      </c>
      <c r="BS70" s="219">
        <v>27339.903999999999</v>
      </c>
      <c r="BT70" s="270">
        <v>0</v>
      </c>
      <c r="BU70" s="270">
        <v>0</v>
      </c>
      <c r="BV70" s="219">
        <v>0</v>
      </c>
      <c r="BW70" s="271">
        <v>169.191</v>
      </c>
      <c r="BX70" s="222">
        <v>0</v>
      </c>
      <c r="BY70" s="192"/>
      <c r="BZ70" s="192"/>
    </row>
    <row r="71" spans="1:78">
      <c r="A71" s="244" t="s">
        <v>15</v>
      </c>
      <c r="B71" s="222" t="s">
        <v>202</v>
      </c>
      <c r="C71" s="220">
        <f t="shared" si="4"/>
        <v>11566.744000000002</v>
      </c>
      <c r="D71" s="219"/>
      <c r="E71" s="219"/>
      <c r="F71" s="219"/>
      <c r="G71" s="219"/>
      <c r="H71" s="219"/>
      <c r="I71" s="219"/>
      <c r="J71" s="219"/>
      <c r="K71" s="219"/>
      <c r="L71" s="221">
        <v>0</v>
      </c>
      <c r="M71" s="220">
        <v>31.832999999999998</v>
      </c>
      <c r="N71" s="220">
        <v>0</v>
      </c>
      <c r="O71" s="220">
        <v>39.851999999999997</v>
      </c>
      <c r="P71" s="220">
        <v>126.23</v>
      </c>
      <c r="Q71" s="220">
        <v>0</v>
      </c>
      <c r="R71" s="220">
        <v>0</v>
      </c>
      <c r="S71" s="220">
        <v>0.39100000000000001</v>
      </c>
      <c r="T71" s="220">
        <v>0</v>
      </c>
      <c r="U71" s="220">
        <v>0</v>
      </c>
      <c r="V71" s="220">
        <v>5.7720000000000002</v>
      </c>
      <c r="W71" s="220">
        <v>0.12</v>
      </c>
      <c r="X71" s="220">
        <v>0</v>
      </c>
      <c r="Y71" s="220">
        <v>1.4999999999999999E-2</v>
      </c>
      <c r="Z71" s="220">
        <v>0.41499999999999998</v>
      </c>
      <c r="AA71" s="220">
        <v>0.10100000000000001</v>
      </c>
      <c r="AB71" s="220">
        <v>3.2440000000000002</v>
      </c>
      <c r="AC71" s="220">
        <v>0</v>
      </c>
      <c r="AD71" s="220">
        <v>0</v>
      </c>
      <c r="AE71" s="220">
        <v>2.3170000000000002</v>
      </c>
      <c r="AF71" s="220">
        <v>0</v>
      </c>
      <c r="AG71" s="220">
        <v>0</v>
      </c>
      <c r="AH71" s="220">
        <v>0</v>
      </c>
      <c r="AI71" s="220">
        <v>27.216999999999999</v>
      </c>
      <c r="AJ71" s="220">
        <v>0</v>
      </c>
      <c r="AK71" s="220">
        <v>0</v>
      </c>
      <c r="AL71" s="220">
        <v>6.9020000000000001</v>
      </c>
      <c r="AM71" s="220">
        <v>0</v>
      </c>
      <c r="AN71" s="220">
        <v>0</v>
      </c>
      <c r="AO71" s="220">
        <v>2775.4189999999999</v>
      </c>
      <c r="AP71" s="220">
        <v>579.46500000000003</v>
      </c>
      <c r="AQ71" s="220">
        <v>0</v>
      </c>
      <c r="AR71" s="220">
        <v>0</v>
      </c>
      <c r="AS71" s="220">
        <v>0</v>
      </c>
      <c r="AT71" s="220">
        <v>0</v>
      </c>
      <c r="AU71" s="220">
        <v>0</v>
      </c>
      <c r="AV71" s="220">
        <v>0.11899999999999999</v>
      </c>
      <c r="AW71" s="220">
        <v>0</v>
      </c>
      <c r="AX71" s="220">
        <v>0</v>
      </c>
      <c r="AY71" s="220">
        <v>0</v>
      </c>
      <c r="AZ71" s="220">
        <v>0</v>
      </c>
      <c r="BA71" s="220">
        <v>7.6999999999999999E-2</v>
      </c>
      <c r="BB71" s="220">
        <v>0</v>
      </c>
      <c r="BC71" s="220">
        <v>0</v>
      </c>
      <c r="BD71" s="220">
        <v>0</v>
      </c>
      <c r="BE71" s="220">
        <v>0</v>
      </c>
      <c r="BF71" s="220">
        <v>0</v>
      </c>
      <c r="BG71" s="220">
        <v>888.46400000000006</v>
      </c>
      <c r="BH71" s="220">
        <v>0</v>
      </c>
      <c r="BI71" s="220">
        <v>2.5369999999999999</v>
      </c>
      <c r="BJ71" s="220">
        <v>0</v>
      </c>
      <c r="BK71" s="220">
        <v>0</v>
      </c>
      <c r="BL71" s="266">
        <v>0</v>
      </c>
      <c r="BM71" s="267">
        <f t="shared" si="5"/>
        <v>4490.4900000000007</v>
      </c>
      <c r="BN71" s="222"/>
      <c r="BO71" s="219">
        <v>53.125</v>
      </c>
      <c r="BP71" s="268">
        <f t="shared" si="6"/>
        <v>6829.6790000000001</v>
      </c>
      <c r="BQ71" s="221">
        <f t="shared" si="7"/>
        <v>6829.6790000000001</v>
      </c>
      <c r="BR71" s="269">
        <v>453.43700000000001</v>
      </c>
      <c r="BS71" s="219">
        <v>6376.2420000000002</v>
      </c>
      <c r="BT71" s="270">
        <v>0</v>
      </c>
      <c r="BU71" s="270">
        <v>0</v>
      </c>
      <c r="BV71" s="219">
        <v>0</v>
      </c>
      <c r="BW71" s="271">
        <v>193.45</v>
      </c>
      <c r="BX71" s="222">
        <v>0</v>
      </c>
      <c r="BY71" s="192"/>
      <c r="BZ71" s="192"/>
    </row>
    <row r="72" spans="1:78">
      <c r="A72" s="244" t="s">
        <v>16</v>
      </c>
      <c r="B72" s="222" t="s">
        <v>203</v>
      </c>
      <c r="C72" s="220">
        <f t="shared" si="4"/>
        <v>1695.3920000000001</v>
      </c>
      <c r="D72" s="219"/>
      <c r="E72" s="219"/>
      <c r="F72" s="219"/>
      <c r="G72" s="219"/>
      <c r="H72" s="219"/>
      <c r="I72" s="219"/>
      <c r="J72" s="219"/>
      <c r="K72" s="219"/>
      <c r="L72" s="221">
        <v>0</v>
      </c>
      <c r="M72" s="220">
        <v>0</v>
      </c>
      <c r="N72" s="220">
        <v>0</v>
      </c>
      <c r="O72" s="220">
        <v>0</v>
      </c>
      <c r="P72" s="220">
        <v>0</v>
      </c>
      <c r="Q72" s="220">
        <v>240.72</v>
      </c>
      <c r="R72" s="220">
        <v>0</v>
      </c>
      <c r="S72" s="220">
        <v>0</v>
      </c>
      <c r="T72" s="220">
        <v>0</v>
      </c>
      <c r="U72" s="220">
        <v>0</v>
      </c>
      <c r="V72" s="220">
        <v>0</v>
      </c>
      <c r="W72" s="220">
        <v>0</v>
      </c>
      <c r="X72" s="220">
        <v>0</v>
      </c>
      <c r="Y72" s="220">
        <v>0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v>0</v>
      </c>
      <c r="AH72" s="220">
        <v>0</v>
      </c>
      <c r="AI72" s="220">
        <v>44.009</v>
      </c>
      <c r="AJ72" s="220">
        <v>0</v>
      </c>
      <c r="AK72" s="220">
        <v>0</v>
      </c>
      <c r="AL72" s="220">
        <v>0</v>
      </c>
      <c r="AM72" s="220">
        <v>0</v>
      </c>
      <c r="AN72" s="220">
        <v>0</v>
      </c>
      <c r="AO72" s="220">
        <v>0</v>
      </c>
      <c r="AP72" s="220">
        <v>0</v>
      </c>
      <c r="AQ72" s="220">
        <v>0</v>
      </c>
      <c r="AR72" s="220">
        <v>0</v>
      </c>
      <c r="AS72" s="220">
        <v>0</v>
      </c>
      <c r="AT72" s="220">
        <v>0</v>
      </c>
      <c r="AU72" s="220">
        <v>0</v>
      </c>
      <c r="AV72" s="220">
        <v>0</v>
      </c>
      <c r="AW72" s="220">
        <v>0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220">
        <v>0</v>
      </c>
      <c r="BD72" s="220">
        <v>0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220">
        <v>0</v>
      </c>
      <c r="BK72" s="220">
        <v>0</v>
      </c>
      <c r="BL72" s="266">
        <v>0</v>
      </c>
      <c r="BM72" s="267">
        <f t="shared" si="5"/>
        <v>284.72899999999998</v>
      </c>
      <c r="BN72" s="222"/>
      <c r="BO72" s="219">
        <v>0</v>
      </c>
      <c r="BP72" s="268">
        <f t="shared" si="6"/>
        <v>1350.5450000000001</v>
      </c>
      <c r="BQ72" s="221">
        <f t="shared" si="7"/>
        <v>1350.5450000000001</v>
      </c>
      <c r="BR72" s="269">
        <v>0</v>
      </c>
      <c r="BS72" s="219">
        <v>1350.5450000000001</v>
      </c>
      <c r="BT72" s="270">
        <v>0</v>
      </c>
      <c r="BU72" s="270">
        <v>0</v>
      </c>
      <c r="BV72" s="219">
        <v>0</v>
      </c>
      <c r="BW72" s="271">
        <v>60.118000000000002</v>
      </c>
      <c r="BX72" s="222">
        <v>0</v>
      </c>
      <c r="BY72" s="192"/>
      <c r="BZ72" s="192"/>
    </row>
    <row r="73" spans="1:78">
      <c r="A73" s="244" t="s">
        <v>17</v>
      </c>
      <c r="B73" s="222" t="s">
        <v>165</v>
      </c>
      <c r="C73" s="220">
        <f t="shared" si="4"/>
        <v>5704.2550000000001</v>
      </c>
      <c r="D73" s="219"/>
      <c r="E73" s="219"/>
      <c r="F73" s="219"/>
      <c r="G73" s="219"/>
      <c r="H73" s="219"/>
      <c r="I73" s="219"/>
      <c r="J73" s="219"/>
      <c r="K73" s="219"/>
      <c r="L73" s="221">
        <v>0</v>
      </c>
      <c r="M73" s="220">
        <v>0</v>
      </c>
      <c r="N73" s="220">
        <v>0</v>
      </c>
      <c r="O73" s="220">
        <v>17.448</v>
      </c>
      <c r="P73" s="220">
        <v>9.5660000000000007</v>
      </c>
      <c r="Q73" s="220">
        <v>0</v>
      </c>
      <c r="R73" s="220">
        <v>646.55200000000002</v>
      </c>
      <c r="S73" s="220">
        <v>27.321999999999999</v>
      </c>
      <c r="T73" s="220">
        <v>0</v>
      </c>
      <c r="U73" s="220">
        <v>4.7350000000000003</v>
      </c>
      <c r="V73" s="220">
        <v>0.44900000000000001</v>
      </c>
      <c r="W73" s="220">
        <v>0</v>
      </c>
      <c r="X73" s="220">
        <v>0</v>
      </c>
      <c r="Y73" s="220">
        <v>17.189</v>
      </c>
      <c r="Z73" s="220">
        <v>0.248</v>
      </c>
      <c r="AA73" s="220">
        <v>152.202</v>
      </c>
      <c r="AB73" s="220">
        <v>13.112</v>
      </c>
      <c r="AC73" s="220">
        <v>0</v>
      </c>
      <c r="AD73" s="220">
        <v>9.6199999999999992</v>
      </c>
      <c r="AE73" s="220">
        <v>0</v>
      </c>
      <c r="AF73" s="220">
        <v>1.028</v>
      </c>
      <c r="AG73" s="220">
        <v>0</v>
      </c>
      <c r="AH73" s="220">
        <v>0</v>
      </c>
      <c r="AI73" s="220">
        <v>9.9250000000000007</v>
      </c>
      <c r="AJ73" s="220">
        <v>0</v>
      </c>
      <c r="AK73" s="220">
        <v>0</v>
      </c>
      <c r="AL73" s="220">
        <v>5.0590000000000002</v>
      </c>
      <c r="AM73" s="220">
        <v>0.65200000000000002</v>
      </c>
      <c r="AN73" s="220">
        <v>0</v>
      </c>
      <c r="AO73" s="220">
        <v>39.665999999999997</v>
      </c>
      <c r="AP73" s="220">
        <v>0</v>
      </c>
      <c r="AQ73" s="220">
        <v>0</v>
      </c>
      <c r="AR73" s="220">
        <v>0</v>
      </c>
      <c r="AS73" s="220">
        <v>0</v>
      </c>
      <c r="AT73" s="220">
        <v>0</v>
      </c>
      <c r="AU73" s="220">
        <v>3.4000000000000002E-2</v>
      </c>
      <c r="AV73" s="220">
        <v>0</v>
      </c>
      <c r="AW73" s="220">
        <v>0</v>
      </c>
      <c r="AX73" s="220">
        <v>0.41099999999999998</v>
      </c>
      <c r="AY73" s="220">
        <v>0</v>
      </c>
      <c r="AZ73" s="220">
        <v>1.9379999999999999</v>
      </c>
      <c r="BA73" s="220">
        <v>0</v>
      </c>
      <c r="BB73" s="220">
        <v>0</v>
      </c>
      <c r="BC73" s="220">
        <v>335.346</v>
      </c>
      <c r="BD73" s="220">
        <v>0.36099999999999999</v>
      </c>
      <c r="BE73" s="220">
        <v>1.5629999999999999</v>
      </c>
      <c r="BF73" s="220">
        <v>20.285</v>
      </c>
      <c r="BG73" s="220">
        <v>92.899000000000001</v>
      </c>
      <c r="BH73" s="220">
        <v>22.302</v>
      </c>
      <c r="BI73" s="220">
        <v>28.067</v>
      </c>
      <c r="BJ73" s="220">
        <v>0</v>
      </c>
      <c r="BK73" s="220">
        <v>0</v>
      </c>
      <c r="BL73" s="266">
        <v>0</v>
      </c>
      <c r="BM73" s="267">
        <f t="shared" si="5"/>
        <v>1457.979</v>
      </c>
      <c r="BN73" s="222"/>
      <c r="BO73" s="219">
        <v>1193.6559999999999</v>
      </c>
      <c r="BP73" s="268">
        <f t="shared" si="6"/>
        <v>3031.817</v>
      </c>
      <c r="BQ73" s="221">
        <f t="shared" si="7"/>
        <v>3031.817</v>
      </c>
      <c r="BR73" s="269">
        <v>0</v>
      </c>
      <c r="BS73" s="219">
        <v>3031.817</v>
      </c>
      <c r="BT73" s="270">
        <v>0</v>
      </c>
      <c r="BU73" s="270">
        <v>0</v>
      </c>
      <c r="BV73" s="219">
        <v>0</v>
      </c>
      <c r="BW73" s="271">
        <v>20.803000000000001</v>
      </c>
      <c r="BX73" s="222">
        <v>0</v>
      </c>
      <c r="BY73" s="192"/>
      <c r="BZ73" s="192"/>
    </row>
    <row r="74" spans="1:78">
      <c r="A74" s="244" t="s">
        <v>18</v>
      </c>
      <c r="B74" s="222" t="s">
        <v>231</v>
      </c>
      <c r="C74" s="220">
        <f t="shared" si="4"/>
        <v>2419.9819999999995</v>
      </c>
      <c r="D74" s="219"/>
      <c r="E74" s="219"/>
      <c r="F74" s="219"/>
      <c r="G74" s="219"/>
      <c r="H74" s="219"/>
      <c r="I74" s="219"/>
      <c r="J74" s="219"/>
      <c r="K74" s="219"/>
      <c r="L74" s="221">
        <v>0</v>
      </c>
      <c r="M74" s="220">
        <v>0</v>
      </c>
      <c r="N74" s="220">
        <v>0</v>
      </c>
      <c r="O74" s="220">
        <v>0</v>
      </c>
      <c r="P74" s="220">
        <v>11.705</v>
      </c>
      <c r="Q74" s="220">
        <v>0</v>
      </c>
      <c r="R74" s="220">
        <v>0</v>
      </c>
      <c r="S74" s="220">
        <v>148.96600000000001</v>
      </c>
      <c r="T74" s="220">
        <v>0</v>
      </c>
      <c r="U74" s="220">
        <v>-1E-3</v>
      </c>
      <c r="V74" s="220">
        <v>0</v>
      </c>
      <c r="W74" s="220">
        <v>0</v>
      </c>
      <c r="X74" s="220">
        <v>2.4279999999999999</v>
      </c>
      <c r="Y74" s="220">
        <v>6.9080000000000004</v>
      </c>
      <c r="Z74" s="220">
        <v>62.420999999999999</v>
      </c>
      <c r="AA74" s="220">
        <v>3.609</v>
      </c>
      <c r="AB74" s="220">
        <v>0</v>
      </c>
      <c r="AC74" s="220">
        <v>0</v>
      </c>
      <c r="AD74" s="220">
        <v>0</v>
      </c>
      <c r="AE74" s="220">
        <v>1795.0509999999999</v>
      </c>
      <c r="AF74" s="220">
        <v>0</v>
      </c>
      <c r="AG74" s="220">
        <v>0</v>
      </c>
      <c r="AH74" s="220">
        <v>0</v>
      </c>
      <c r="AI74" s="220">
        <v>57.127000000000002</v>
      </c>
      <c r="AJ74" s="220">
        <v>0</v>
      </c>
      <c r="AK74" s="220">
        <v>0</v>
      </c>
      <c r="AL74" s="220">
        <v>0</v>
      </c>
      <c r="AM74" s="220">
        <v>0</v>
      </c>
      <c r="AN74" s="220">
        <v>0</v>
      </c>
      <c r="AO74" s="220">
        <v>34.9</v>
      </c>
      <c r="AP74" s="220">
        <v>0</v>
      </c>
      <c r="AQ74" s="220">
        <v>0</v>
      </c>
      <c r="AR74" s="220">
        <v>0</v>
      </c>
      <c r="AS74" s="220">
        <v>0</v>
      </c>
      <c r="AT74" s="220">
        <v>0</v>
      </c>
      <c r="AU74" s="220">
        <v>0</v>
      </c>
      <c r="AV74" s="220">
        <v>0</v>
      </c>
      <c r="AW74" s="220">
        <v>4.9859999999999998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220">
        <v>0</v>
      </c>
      <c r="BD74" s="220">
        <v>0</v>
      </c>
      <c r="BE74" s="220">
        <v>0</v>
      </c>
      <c r="BF74" s="220">
        <v>0</v>
      </c>
      <c r="BG74" s="220">
        <v>54.235999999999997</v>
      </c>
      <c r="BH74" s="220">
        <v>0</v>
      </c>
      <c r="BI74" s="220">
        <v>0.28299999999999997</v>
      </c>
      <c r="BJ74" s="220">
        <v>0</v>
      </c>
      <c r="BK74" s="220">
        <v>0</v>
      </c>
      <c r="BL74" s="266">
        <v>0</v>
      </c>
      <c r="BM74" s="267">
        <f t="shared" si="5"/>
        <v>2182.6189999999997</v>
      </c>
      <c r="BN74" s="222"/>
      <c r="BO74" s="219">
        <v>8.0000000000000002E-3</v>
      </c>
      <c r="BP74" s="268">
        <f t="shared" si="6"/>
        <v>124.233</v>
      </c>
      <c r="BQ74" s="221">
        <f t="shared" si="7"/>
        <v>124.233</v>
      </c>
      <c r="BR74" s="269">
        <v>0</v>
      </c>
      <c r="BS74" s="219">
        <v>124.233</v>
      </c>
      <c r="BT74" s="270">
        <v>0</v>
      </c>
      <c r="BU74" s="270">
        <v>0</v>
      </c>
      <c r="BV74" s="219">
        <v>0</v>
      </c>
      <c r="BW74" s="271">
        <v>113.122</v>
      </c>
      <c r="BX74" s="222">
        <v>0</v>
      </c>
      <c r="BY74" s="192"/>
      <c r="BZ74" s="192"/>
    </row>
    <row r="75" spans="1:78">
      <c r="A75" s="244" t="s">
        <v>19</v>
      </c>
      <c r="B75" s="222" t="s">
        <v>204</v>
      </c>
      <c r="C75" s="220">
        <f t="shared" si="4"/>
        <v>33290.738000000005</v>
      </c>
      <c r="D75" s="219"/>
      <c r="E75" s="219"/>
      <c r="F75" s="219"/>
      <c r="G75" s="219"/>
      <c r="H75" s="219"/>
      <c r="I75" s="219"/>
      <c r="J75" s="219"/>
      <c r="K75" s="219"/>
      <c r="L75" s="221">
        <v>2.5409999999999999</v>
      </c>
      <c r="M75" s="220">
        <v>741.06</v>
      </c>
      <c r="N75" s="220">
        <v>18.202999999999999</v>
      </c>
      <c r="O75" s="220">
        <v>69.28</v>
      </c>
      <c r="P75" s="220">
        <v>34.542999999999999</v>
      </c>
      <c r="Q75" s="220">
        <v>6.0000000000000001E-3</v>
      </c>
      <c r="R75" s="220">
        <v>1.89</v>
      </c>
      <c r="S75" s="220">
        <v>7.65</v>
      </c>
      <c r="T75" s="220">
        <v>0</v>
      </c>
      <c r="U75" s="220">
        <v>8.9700000000000006</v>
      </c>
      <c r="V75" s="220">
        <v>1.9930000000000001</v>
      </c>
      <c r="W75" s="220">
        <v>3.9079999999999999</v>
      </c>
      <c r="X75" s="220">
        <v>28.984000000000002</v>
      </c>
      <c r="Y75" s="220">
        <v>8.5310000000000006</v>
      </c>
      <c r="Z75" s="220">
        <v>0.19</v>
      </c>
      <c r="AA75" s="220">
        <v>1.173</v>
      </c>
      <c r="AB75" s="220">
        <v>4.883</v>
      </c>
      <c r="AC75" s="220">
        <v>4502.643</v>
      </c>
      <c r="AD75" s="220">
        <v>14.254</v>
      </c>
      <c r="AE75" s="220">
        <v>304.94799999999998</v>
      </c>
      <c r="AF75" s="220">
        <v>65.259</v>
      </c>
      <c r="AG75" s="220">
        <v>43.878999999999998</v>
      </c>
      <c r="AH75" s="220">
        <v>140.227</v>
      </c>
      <c r="AI75" s="220">
        <v>162.10900000000001</v>
      </c>
      <c r="AJ75" s="220">
        <v>3103.2310000000002</v>
      </c>
      <c r="AK75" s="220">
        <v>310.26100000000002</v>
      </c>
      <c r="AL75" s="220">
        <v>1027.6890000000001</v>
      </c>
      <c r="AM75" s="220">
        <v>78.465999999999994</v>
      </c>
      <c r="AN75" s="220">
        <v>4.0019999999999998</v>
      </c>
      <c r="AO75" s="220">
        <v>208.14099999999999</v>
      </c>
      <c r="AP75" s="220">
        <v>27.135999999999999</v>
      </c>
      <c r="AQ75" s="220">
        <v>13.347</v>
      </c>
      <c r="AR75" s="220">
        <v>43.749000000000002</v>
      </c>
      <c r="AS75" s="220">
        <v>3.2069999999999999</v>
      </c>
      <c r="AT75" s="220">
        <v>30.253</v>
      </c>
      <c r="AU75" s="220">
        <v>4.5999999999999996</v>
      </c>
      <c r="AV75" s="220">
        <v>2.7890000000000001</v>
      </c>
      <c r="AW75" s="220">
        <v>18.556000000000001</v>
      </c>
      <c r="AX75" s="220">
        <v>6.6920000000000002</v>
      </c>
      <c r="AY75" s="220">
        <v>0.39300000000000002</v>
      </c>
      <c r="AZ75" s="220">
        <v>54.503999999999998</v>
      </c>
      <c r="BA75" s="220">
        <v>95.706000000000003</v>
      </c>
      <c r="BB75" s="220">
        <v>22.369</v>
      </c>
      <c r="BC75" s="220">
        <v>418.02199999999999</v>
      </c>
      <c r="BD75" s="220">
        <v>3.7639999999999998</v>
      </c>
      <c r="BE75" s="220">
        <v>37.332000000000001</v>
      </c>
      <c r="BF75" s="220">
        <v>32.762999999999998</v>
      </c>
      <c r="BG75" s="220">
        <v>9.7609999999999992</v>
      </c>
      <c r="BH75" s="220">
        <v>15.134</v>
      </c>
      <c r="BI75" s="220">
        <v>60.942</v>
      </c>
      <c r="BJ75" s="220">
        <v>0</v>
      </c>
      <c r="BK75" s="220">
        <v>0</v>
      </c>
      <c r="BL75" s="266">
        <v>0</v>
      </c>
      <c r="BM75" s="267">
        <f t="shared" si="5"/>
        <v>11799.933000000006</v>
      </c>
      <c r="BN75" s="222"/>
      <c r="BO75" s="219">
        <v>15216.752</v>
      </c>
      <c r="BP75" s="268">
        <f t="shared" si="6"/>
        <v>4998.174</v>
      </c>
      <c r="BQ75" s="221">
        <f t="shared" si="7"/>
        <v>4998.174</v>
      </c>
      <c r="BR75" s="269">
        <v>0</v>
      </c>
      <c r="BS75" s="219">
        <v>4998.174</v>
      </c>
      <c r="BT75" s="270">
        <v>0</v>
      </c>
      <c r="BU75" s="270">
        <v>0</v>
      </c>
      <c r="BV75" s="219">
        <v>0</v>
      </c>
      <c r="BW75" s="271">
        <v>1275.8789999999999</v>
      </c>
      <c r="BX75" s="222">
        <v>0</v>
      </c>
      <c r="BY75" s="192"/>
      <c r="BZ75" s="192"/>
    </row>
    <row r="76" spans="1:78">
      <c r="A76" s="244" t="s">
        <v>20</v>
      </c>
      <c r="B76" s="222" t="s">
        <v>133</v>
      </c>
      <c r="C76" s="220">
        <f t="shared" si="4"/>
        <v>6827.2260000000015</v>
      </c>
      <c r="D76" s="219"/>
      <c r="E76" s="219"/>
      <c r="F76" s="219"/>
      <c r="G76" s="219"/>
      <c r="H76" s="219"/>
      <c r="I76" s="219"/>
      <c r="J76" s="219"/>
      <c r="K76" s="219"/>
      <c r="L76" s="221">
        <v>369.80799999999999</v>
      </c>
      <c r="M76" s="220">
        <v>0</v>
      </c>
      <c r="N76" s="220">
        <v>0.27</v>
      </c>
      <c r="O76" s="220">
        <v>308.80599999999998</v>
      </c>
      <c r="P76" s="220">
        <v>385.505</v>
      </c>
      <c r="Q76" s="220">
        <v>6.0000000000000001E-3</v>
      </c>
      <c r="R76" s="220">
        <v>5.22</v>
      </c>
      <c r="S76" s="220">
        <v>8.0120000000000005</v>
      </c>
      <c r="T76" s="220">
        <v>0</v>
      </c>
      <c r="U76" s="220">
        <v>492.80799999999999</v>
      </c>
      <c r="V76" s="220">
        <v>83.796000000000006</v>
      </c>
      <c r="W76" s="220">
        <v>197.92400000000001</v>
      </c>
      <c r="X76" s="220">
        <v>0.35299999999999998</v>
      </c>
      <c r="Y76" s="220">
        <v>2.6619999999999999</v>
      </c>
      <c r="Z76" s="220">
        <v>2.2509999999999999</v>
      </c>
      <c r="AA76" s="220">
        <v>118.84699999999999</v>
      </c>
      <c r="AB76" s="220">
        <v>54.295000000000002</v>
      </c>
      <c r="AC76" s="220">
        <v>0.629</v>
      </c>
      <c r="AD76" s="220">
        <v>0</v>
      </c>
      <c r="AE76" s="220">
        <v>565.327</v>
      </c>
      <c r="AF76" s="220">
        <v>83.578999999999994</v>
      </c>
      <c r="AG76" s="220">
        <v>4.1760000000000002</v>
      </c>
      <c r="AH76" s="220">
        <v>1.0469999999999999</v>
      </c>
      <c r="AI76" s="220">
        <v>25.626000000000001</v>
      </c>
      <c r="AJ76" s="220">
        <v>0.80400000000000005</v>
      </c>
      <c r="AK76" s="220">
        <v>3.9260000000000002</v>
      </c>
      <c r="AL76" s="220">
        <v>5.1769999999999996</v>
      </c>
      <c r="AM76" s="220">
        <v>58.661000000000001</v>
      </c>
      <c r="AN76" s="220">
        <v>1.0660000000000001</v>
      </c>
      <c r="AO76" s="220">
        <v>333.16199999999998</v>
      </c>
      <c r="AP76" s="220">
        <v>15.784000000000001</v>
      </c>
      <c r="AQ76" s="220">
        <v>0.03</v>
      </c>
      <c r="AR76" s="220">
        <v>0</v>
      </c>
      <c r="AS76" s="220">
        <v>0.13400000000000001</v>
      </c>
      <c r="AT76" s="220">
        <v>0</v>
      </c>
      <c r="AU76" s="220">
        <v>0</v>
      </c>
      <c r="AV76" s="220">
        <v>0.107</v>
      </c>
      <c r="AW76" s="220">
        <v>12.4</v>
      </c>
      <c r="AX76" s="220">
        <v>1.5680000000000001</v>
      </c>
      <c r="AY76" s="220">
        <v>9.5000000000000001E-2</v>
      </c>
      <c r="AZ76" s="220">
        <v>0.52400000000000002</v>
      </c>
      <c r="BA76" s="220">
        <v>1.5249999999999999</v>
      </c>
      <c r="BB76" s="220">
        <v>391.041</v>
      </c>
      <c r="BC76" s="220">
        <v>83.983999999999995</v>
      </c>
      <c r="BD76" s="220">
        <v>7.3040000000000003</v>
      </c>
      <c r="BE76" s="220">
        <v>29.565000000000001</v>
      </c>
      <c r="BF76" s="220">
        <v>224.76599999999999</v>
      </c>
      <c r="BG76" s="220">
        <v>75.132999999999996</v>
      </c>
      <c r="BH76" s="220">
        <v>0</v>
      </c>
      <c r="BI76" s="220">
        <v>105.527</v>
      </c>
      <c r="BJ76" s="220">
        <v>0</v>
      </c>
      <c r="BK76" s="220">
        <v>0</v>
      </c>
      <c r="BL76" s="266">
        <v>0</v>
      </c>
      <c r="BM76" s="267">
        <f t="shared" si="5"/>
        <v>4063.2300000000009</v>
      </c>
      <c r="BN76" s="222"/>
      <c r="BO76" s="219">
        <v>2E-3</v>
      </c>
      <c r="BP76" s="268">
        <f t="shared" si="6"/>
        <v>2533.6680000000001</v>
      </c>
      <c r="BQ76" s="221">
        <f t="shared" si="7"/>
        <v>2533.6680000000001</v>
      </c>
      <c r="BR76" s="269">
        <v>0</v>
      </c>
      <c r="BS76" s="219">
        <v>2533.6680000000001</v>
      </c>
      <c r="BT76" s="270">
        <v>0</v>
      </c>
      <c r="BU76" s="270">
        <v>0</v>
      </c>
      <c r="BV76" s="219">
        <v>0</v>
      </c>
      <c r="BW76" s="271">
        <v>230.32599999999999</v>
      </c>
      <c r="BX76" s="222">
        <v>0</v>
      </c>
      <c r="BY76" s="192"/>
      <c r="BZ76" s="192"/>
    </row>
    <row r="77" spans="1:78">
      <c r="A77" s="244" t="s">
        <v>21</v>
      </c>
      <c r="B77" s="222" t="s">
        <v>121</v>
      </c>
      <c r="C77" s="220">
        <f t="shared" si="4"/>
        <v>2892.6129999999998</v>
      </c>
      <c r="D77" s="219"/>
      <c r="E77" s="219"/>
      <c r="F77" s="219"/>
      <c r="G77" s="219"/>
      <c r="H77" s="219"/>
      <c r="I77" s="219"/>
      <c r="J77" s="219"/>
      <c r="K77" s="219"/>
      <c r="L77" s="221">
        <v>55.55</v>
      </c>
      <c r="M77" s="220">
        <v>0</v>
      </c>
      <c r="N77" s="220">
        <v>0</v>
      </c>
      <c r="O77" s="220">
        <v>12.224</v>
      </c>
      <c r="P77" s="220">
        <v>7.0810000000000004</v>
      </c>
      <c r="Q77" s="220">
        <v>0</v>
      </c>
      <c r="R77" s="220">
        <v>0</v>
      </c>
      <c r="S77" s="220">
        <v>0</v>
      </c>
      <c r="T77" s="220">
        <v>0</v>
      </c>
      <c r="U77" s="220">
        <v>0</v>
      </c>
      <c r="V77" s="220">
        <v>0.52200000000000002</v>
      </c>
      <c r="W77" s="220">
        <v>0</v>
      </c>
      <c r="X77" s="220">
        <v>0</v>
      </c>
      <c r="Y77" s="220">
        <v>0</v>
      </c>
      <c r="Z77" s="220">
        <v>0</v>
      </c>
      <c r="AA77" s="220">
        <v>0</v>
      </c>
      <c r="AB77" s="220">
        <v>0</v>
      </c>
      <c r="AC77" s="220">
        <v>16.364000000000001</v>
      </c>
      <c r="AD77" s="220">
        <v>0</v>
      </c>
      <c r="AE77" s="220">
        <v>0</v>
      </c>
      <c r="AF77" s="220">
        <v>0</v>
      </c>
      <c r="AG77" s="220">
        <v>0</v>
      </c>
      <c r="AH77" s="220">
        <v>0</v>
      </c>
      <c r="AI77" s="220">
        <v>0</v>
      </c>
      <c r="AJ77" s="220">
        <v>0</v>
      </c>
      <c r="AK77" s="220">
        <v>0</v>
      </c>
      <c r="AL77" s="220">
        <v>0</v>
      </c>
      <c r="AM77" s="220">
        <v>0</v>
      </c>
      <c r="AN77" s="220">
        <v>0</v>
      </c>
      <c r="AO77" s="220">
        <v>0</v>
      </c>
      <c r="AP77" s="220">
        <v>0</v>
      </c>
      <c r="AQ77" s="220">
        <v>0</v>
      </c>
      <c r="AR77" s="220">
        <v>0</v>
      </c>
      <c r="AS77" s="220">
        <v>0</v>
      </c>
      <c r="AT77" s="220">
        <v>0</v>
      </c>
      <c r="AU77" s="220">
        <v>0</v>
      </c>
      <c r="AV77" s="220">
        <v>0</v>
      </c>
      <c r="AW77" s="220">
        <v>0</v>
      </c>
      <c r="AX77" s="220">
        <v>0</v>
      </c>
      <c r="AY77" s="220">
        <v>2.6120000000000001</v>
      </c>
      <c r="AZ77" s="220">
        <v>0</v>
      </c>
      <c r="BA77" s="220">
        <v>0</v>
      </c>
      <c r="BB77" s="220">
        <v>0</v>
      </c>
      <c r="BC77" s="220">
        <v>18.117000000000001</v>
      </c>
      <c r="BD77" s="220">
        <v>0</v>
      </c>
      <c r="BE77" s="220">
        <v>0.311</v>
      </c>
      <c r="BF77" s="220">
        <v>467.089</v>
      </c>
      <c r="BG77" s="220">
        <v>0.65700000000000003</v>
      </c>
      <c r="BH77" s="220">
        <v>12.333</v>
      </c>
      <c r="BI77" s="220">
        <v>0.27</v>
      </c>
      <c r="BJ77" s="220">
        <v>0</v>
      </c>
      <c r="BK77" s="220">
        <v>0</v>
      </c>
      <c r="BL77" s="266">
        <v>0</v>
      </c>
      <c r="BM77" s="267">
        <f t="shared" si="5"/>
        <v>593.13</v>
      </c>
      <c r="BN77" s="222"/>
      <c r="BO77" s="219">
        <v>0</v>
      </c>
      <c r="BP77" s="268">
        <f t="shared" si="6"/>
        <v>2219.4209999999998</v>
      </c>
      <c r="BQ77" s="221">
        <f t="shared" si="7"/>
        <v>2219.4209999999998</v>
      </c>
      <c r="BR77" s="269">
        <v>0</v>
      </c>
      <c r="BS77" s="219">
        <v>2219.4209999999998</v>
      </c>
      <c r="BT77" s="270">
        <v>0</v>
      </c>
      <c r="BU77" s="270">
        <v>0</v>
      </c>
      <c r="BV77" s="219">
        <v>0</v>
      </c>
      <c r="BW77" s="271">
        <v>80.061999999999998</v>
      </c>
      <c r="BX77" s="222">
        <v>0</v>
      </c>
      <c r="BY77" s="192"/>
      <c r="BZ77" s="192"/>
    </row>
    <row r="78" spans="1:78">
      <c r="A78" s="244" t="s">
        <v>22</v>
      </c>
      <c r="B78" s="222" t="s">
        <v>122</v>
      </c>
      <c r="C78" s="220">
        <f t="shared" si="4"/>
        <v>4245.549</v>
      </c>
      <c r="D78" s="219"/>
      <c r="E78" s="219"/>
      <c r="F78" s="219"/>
      <c r="G78" s="219"/>
      <c r="H78" s="219"/>
      <c r="I78" s="219"/>
      <c r="J78" s="219"/>
      <c r="K78" s="219"/>
      <c r="L78" s="221">
        <v>0</v>
      </c>
      <c r="M78" s="220">
        <v>0</v>
      </c>
      <c r="N78" s="220">
        <v>0</v>
      </c>
      <c r="O78" s="220">
        <v>149.05600000000001</v>
      </c>
      <c r="P78" s="220">
        <v>375.68799999999999</v>
      </c>
      <c r="Q78" s="220">
        <v>2E-3</v>
      </c>
      <c r="R78" s="220">
        <v>5.6000000000000001E-2</v>
      </c>
      <c r="S78" s="220">
        <v>32.447000000000003</v>
      </c>
      <c r="T78" s="220">
        <v>0</v>
      </c>
      <c r="U78" s="220">
        <v>0</v>
      </c>
      <c r="V78" s="220">
        <v>0</v>
      </c>
      <c r="W78" s="220">
        <v>0</v>
      </c>
      <c r="X78" s="220">
        <v>20.899000000000001</v>
      </c>
      <c r="Y78" s="220">
        <v>28.035</v>
      </c>
      <c r="Z78" s="220">
        <v>0.21299999999999999</v>
      </c>
      <c r="AA78" s="220">
        <v>0</v>
      </c>
      <c r="AB78" s="220">
        <v>29.876999999999999</v>
      </c>
      <c r="AC78" s="220">
        <v>0</v>
      </c>
      <c r="AD78" s="220">
        <v>924.32600000000002</v>
      </c>
      <c r="AE78" s="220">
        <v>677.70899999999995</v>
      </c>
      <c r="AF78" s="220">
        <v>0</v>
      </c>
      <c r="AG78" s="220">
        <v>0</v>
      </c>
      <c r="AH78" s="220">
        <v>0</v>
      </c>
      <c r="AI78" s="220">
        <v>17.603000000000002</v>
      </c>
      <c r="AJ78" s="220">
        <v>1182.0840000000001</v>
      </c>
      <c r="AK78" s="220">
        <v>0</v>
      </c>
      <c r="AL78" s="220">
        <v>0</v>
      </c>
      <c r="AM78" s="220">
        <v>14.356999999999999</v>
      </c>
      <c r="AN78" s="220">
        <v>0</v>
      </c>
      <c r="AO78" s="220">
        <v>119.84</v>
      </c>
      <c r="AP78" s="220">
        <v>0</v>
      </c>
      <c r="AQ78" s="220">
        <v>0</v>
      </c>
      <c r="AR78" s="220">
        <v>0</v>
      </c>
      <c r="AS78" s="220">
        <v>0</v>
      </c>
      <c r="AT78" s="220">
        <v>0</v>
      </c>
      <c r="AU78" s="220">
        <v>0</v>
      </c>
      <c r="AV78" s="220">
        <v>0.64500000000000002</v>
      </c>
      <c r="AW78" s="220">
        <v>17.141999999999999</v>
      </c>
      <c r="AX78" s="220">
        <v>0</v>
      </c>
      <c r="AY78" s="220">
        <v>0</v>
      </c>
      <c r="AZ78" s="220">
        <v>0</v>
      </c>
      <c r="BA78" s="220">
        <v>0</v>
      </c>
      <c r="BB78" s="220">
        <v>0.24</v>
      </c>
      <c r="BC78" s="220">
        <v>0</v>
      </c>
      <c r="BD78" s="220">
        <v>0</v>
      </c>
      <c r="BE78" s="220">
        <v>0</v>
      </c>
      <c r="BF78" s="220">
        <v>0</v>
      </c>
      <c r="BG78" s="220">
        <v>0</v>
      </c>
      <c r="BH78" s="220">
        <v>0</v>
      </c>
      <c r="BI78" s="220">
        <v>0.26600000000000001</v>
      </c>
      <c r="BJ78" s="220">
        <v>0</v>
      </c>
      <c r="BK78" s="220">
        <v>0</v>
      </c>
      <c r="BL78" s="266">
        <v>0</v>
      </c>
      <c r="BM78" s="267">
        <f t="shared" si="5"/>
        <v>3590.4849999999997</v>
      </c>
      <c r="BN78" s="222"/>
      <c r="BO78" s="219">
        <v>0</v>
      </c>
      <c r="BP78" s="268">
        <f t="shared" si="6"/>
        <v>276.74799999999999</v>
      </c>
      <c r="BQ78" s="221">
        <f t="shared" si="7"/>
        <v>276.74799999999999</v>
      </c>
      <c r="BR78" s="269">
        <v>0</v>
      </c>
      <c r="BS78" s="219">
        <v>276.74799999999999</v>
      </c>
      <c r="BT78" s="270">
        <v>0</v>
      </c>
      <c r="BU78" s="270">
        <v>0</v>
      </c>
      <c r="BV78" s="219">
        <v>404.07100000000003</v>
      </c>
      <c r="BW78" s="271">
        <v>-25.754999999999999</v>
      </c>
      <c r="BX78" s="222">
        <v>0</v>
      </c>
      <c r="BY78" s="192"/>
      <c r="BZ78" s="192"/>
    </row>
    <row r="79" spans="1:78">
      <c r="A79" s="244" t="s">
        <v>23</v>
      </c>
      <c r="B79" s="222" t="s">
        <v>205</v>
      </c>
      <c r="C79" s="220">
        <f t="shared" si="4"/>
        <v>8414.6969999999983</v>
      </c>
      <c r="D79" s="219"/>
      <c r="E79" s="219"/>
      <c r="F79" s="219"/>
      <c r="G79" s="219"/>
      <c r="H79" s="219"/>
      <c r="I79" s="219"/>
      <c r="J79" s="219"/>
      <c r="K79" s="219"/>
      <c r="L79" s="221">
        <v>0</v>
      </c>
      <c r="M79" s="220">
        <v>0</v>
      </c>
      <c r="N79" s="220">
        <v>0</v>
      </c>
      <c r="O79" s="220">
        <v>8.4060000000000006</v>
      </c>
      <c r="P79" s="220">
        <v>305.86099999999999</v>
      </c>
      <c r="Q79" s="220">
        <v>1E-3</v>
      </c>
      <c r="R79" s="220">
        <v>0.11700000000000001</v>
      </c>
      <c r="S79" s="220">
        <v>25.678000000000001</v>
      </c>
      <c r="T79" s="220">
        <v>0</v>
      </c>
      <c r="U79" s="220">
        <v>0</v>
      </c>
      <c r="V79" s="220">
        <v>0</v>
      </c>
      <c r="W79" s="220">
        <v>0</v>
      </c>
      <c r="X79" s="220">
        <v>310.27</v>
      </c>
      <c r="Y79" s="220">
        <v>143.459</v>
      </c>
      <c r="Z79" s="220">
        <v>0.54400000000000004</v>
      </c>
      <c r="AA79" s="220">
        <v>0.436</v>
      </c>
      <c r="AB79" s="220">
        <v>0</v>
      </c>
      <c r="AC79" s="220">
        <v>0</v>
      </c>
      <c r="AD79" s="220">
        <v>0</v>
      </c>
      <c r="AE79" s="220">
        <v>5020.4939999999997</v>
      </c>
      <c r="AF79" s="220">
        <v>0.54700000000000004</v>
      </c>
      <c r="AG79" s="220">
        <v>0</v>
      </c>
      <c r="AH79" s="220">
        <v>13.885999999999999</v>
      </c>
      <c r="AI79" s="220">
        <v>0</v>
      </c>
      <c r="AJ79" s="220">
        <v>0</v>
      </c>
      <c r="AK79" s="220">
        <v>0</v>
      </c>
      <c r="AL79" s="220">
        <v>0</v>
      </c>
      <c r="AM79" s="220">
        <v>0</v>
      </c>
      <c r="AN79" s="220">
        <v>0</v>
      </c>
      <c r="AO79" s="220">
        <v>1042.298</v>
      </c>
      <c r="AP79" s="220">
        <v>0</v>
      </c>
      <c r="AQ79" s="220">
        <v>0</v>
      </c>
      <c r="AR79" s="220">
        <v>0</v>
      </c>
      <c r="AS79" s="220">
        <v>0</v>
      </c>
      <c r="AT79" s="220">
        <v>0</v>
      </c>
      <c r="AU79" s="220">
        <v>0</v>
      </c>
      <c r="AV79" s="220">
        <v>0</v>
      </c>
      <c r="AW79" s="220">
        <v>137.596</v>
      </c>
      <c r="AX79" s="220">
        <v>0</v>
      </c>
      <c r="AY79" s="220">
        <v>0</v>
      </c>
      <c r="AZ79" s="220">
        <v>12.009</v>
      </c>
      <c r="BA79" s="220">
        <v>0</v>
      </c>
      <c r="BB79" s="220">
        <v>0</v>
      </c>
      <c r="BC79" s="220">
        <v>0</v>
      </c>
      <c r="BD79" s="220">
        <v>0</v>
      </c>
      <c r="BE79" s="220">
        <v>0</v>
      </c>
      <c r="BF79" s="220">
        <v>0</v>
      </c>
      <c r="BG79" s="220">
        <v>0</v>
      </c>
      <c r="BH79" s="220">
        <v>0</v>
      </c>
      <c r="BI79" s="220">
        <v>0.8</v>
      </c>
      <c r="BJ79" s="220">
        <v>0</v>
      </c>
      <c r="BK79" s="220">
        <v>0</v>
      </c>
      <c r="BL79" s="266">
        <v>0</v>
      </c>
      <c r="BM79" s="267">
        <f t="shared" si="5"/>
        <v>7022.4019999999991</v>
      </c>
      <c r="BN79" s="222"/>
      <c r="BO79" s="219">
        <v>0</v>
      </c>
      <c r="BP79" s="268">
        <f t="shared" si="6"/>
        <v>253.07900000000001</v>
      </c>
      <c r="BQ79" s="221">
        <f t="shared" si="7"/>
        <v>253.07900000000001</v>
      </c>
      <c r="BR79" s="269">
        <v>0</v>
      </c>
      <c r="BS79" s="219">
        <v>253.07900000000001</v>
      </c>
      <c r="BT79" s="270">
        <v>0</v>
      </c>
      <c r="BU79" s="270">
        <v>0</v>
      </c>
      <c r="BV79" s="219">
        <v>0</v>
      </c>
      <c r="BW79" s="271">
        <v>1139.2159999999999</v>
      </c>
      <c r="BX79" s="222">
        <v>0</v>
      </c>
      <c r="BY79" s="192"/>
      <c r="BZ79" s="192"/>
    </row>
    <row r="80" spans="1:78">
      <c r="A80" s="244" t="s">
        <v>24</v>
      </c>
      <c r="B80" s="222" t="s">
        <v>123</v>
      </c>
      <c r="C80" s="220">
        <f t="shared" si="4"/>
        <v>9668.2150000000001</v>
      </c>
      <c r="D80" s="219"/>
      <c r="E80" s="219"/>
      <c r="F80" s="219"/>
      <c r="G80" s="219"/>
      <c r="H80" s="219"/>
      <c r="I80" s="219"/>
      <c r="J80" s="219"/>
      <c r="K80" s="219"/>
      <c r="L80" s="221">
        <v>6.9000000000000006E-2</v>
      </c>
      <c r="M80" s="220">
        <v>0</v>
      </c>
      <c r="N80" s="220">
        <v>0.33500000000000002</v>
      </c>
      <c r="O80" s="220">
        <v>610.88199999999995</v>
      </c>
      <c r="P80" s="220">
        <v>70.225999999999999</v>
      </c>
      <c r="Q80" s="220">
        <v>2E-3</v>
      </c>
      <c r="R80" s="220">
        <v>5.6849999999999996</v>
      </c>
      <c r="S80" s="220">
        <v>38.743000000000002</v>
      </c>
      <c r="T80" s="220">
        <v>0</v>
      </c>
      <c r="U80" s="220">
        <v>45.322000000000003</v>
      </c>
      <c r="V80" s="220">
        <v>11.688000000000001</v>
      </c>
      <c r="W80" s="220">
        <v>0.99099999999999999</v>
      </c>
      <c r="X80" s="220">
        <v>1.0289999999999999</v>
      </c>
      <c r="Y80" s="220">
        <v>458.31200000000001</v>
      </c>
      <c r="Z80" s="220">
        <v>1.48</v>
      </c>
      <c r="AA80" s="220">
        <v>7.8959999999999999</v>
      </c>
      <c r="AB80" s="220">
        <v>167.44200000000001</v>
      </c>
      <c r="AC80" s="220">
        <v>1.994</v>
      </c>
      <c r="AD80" s="220">
        <v>2.9000000000000001E-2</v>
      </c>
      <c r="AE80" s="220">
        <v>1370.9290000000001</v>
      </c>
      <c r="AF80" s="220">
        <v>26.347000000000001</v>
      </c>
      <c r="AG80" s="220">
        <v>14.648</v>
      </c>
      <c r="AH80" s="220">
        <v>62.307000000000002</v>
      </c>
      <c r="AI80" s="220">
        <v>28.643999999999998</v>
      </c>
      <c r="AJ80" s="220">
        <v>48.308</v>
      </c>
      <c r="AK80" s="220">
        <v>1.869</v>
      </c>
      <c r="AL80" s="220">
        <v>60.62</v>
      </c>
      <c r="AM80" s="220">
        <v>10.801</v>
      </c>
      <c r="AN80" s="220">
        <v>1E-3</v>
      </c>
      <c r="AO80" s="220">
        <v>520.79899999999998</v>
      </c>
      <c r="AP80" s="220">
        <v>38.375999999999998</v>
      </c>
      <c r="AQ80" s="220">
        <v>4.8319999999999999</v>
      </c>
      <c r="AR80" s="220">
        <v>2.9529999999999998</v>
      </c>
      <c r="AS80" s="220">
        <v>1.355</v>
      </c>
      <c r="AT80" s="220">
        <v>0</v>
      </c>
      <c r="AU80" s="220">
        <v>0</v>
      </c>
      <c r="AV80" s="220">
        <v>1.48</v>
      </c>
      <c r="AW80" s="220">
        <v>37.417000000000002</v>
      </c>
      <c r="AX80" s="220">
        <v>63.051000000000002</v>
      </c>
      <c r="AY80" s="220">
        <v>0.17599999999999999</v>
      </c>
      <c r="AZ80" s="220">
        <v>0.74299999999999999</v>
      </c>
      <c r="BA80" s="220">
        <v>4.4870000000000001</v>
      </c>
      <c r="BB80" s="220">
        <v>2.1930000000000001</v>
      </c>
      <c r="BC80" s="220">
        <v>48.456000000000003</v>
      </c>
      <c r="BD80" s="220">
        <v>8.2000000000000003E-2</v>
      </c>
      <c r="BE80" s="220">
        <v>16.486000000000001</v>
      </c>
      <c r="BF80" s="220">
        <v>22.189</v>
      </c>
      <c r="BG80" s="220">
        <v>1.724</v>
      </c>
      <c r="BH80" s="220">
        <v>0</v>
      </c>
      <c r="BI80" s="220">
        <v>19.003</v>
      </c>
      <c r="BJ80" s="220">
        <v>0</v>
      </c>
      <c r="BK80" s="220">
        <v>0</v>
      </c>
      <c r="BL80" s="266">
        <v>0</v>
      </c>
      <c r="BM80" s="267">
        <f t="shared" si="5"/>
        <v>3832.4010000000003</v>
      </c>
      <c r="BN80" s="222"/>
      <c r="BO80" s="219">
        <v>0</v>
      </c>
      <c r="BP80" s="268">
        <f t="shared" si="6"/>
        <v>194.482</v>
      </c>
      <c r="BQ80" s="221">
        <f t="shared" si="7"/>
        <v>194.482</v>
      </c>
      <c r="BR80" s="269">
        <v>0</v>
      </c>
      <c r="BS80" s="219">
        <v>194.482</v>
      </c>
      <c r="BT80" s="270">
        <v>0</v>
      </c>
      <c r="BU80" s="270">
        <v>0</v>
      </c>
      <c r="BV80" s="219">
        <v>5518.857</v>
      </c>
      <c r="BW80" s="271">
        <v>122.47499999999999</v>
      </c>
      <c r="BX80" s="222">
        <v>0</v>
      </c>
      <c r="BY80" s="192"/>
      <c r="BZ80" s="192"/>
    </row>
    <row r="81" spans="1:78">
      <c r="A81" s="244" t="s">
        <v>25</v>
      </c>
      <c r="B81" s="222" t="s">
        <v>166</v>
      </c>
      <c r="C81" s="220">
        <f t="shared" si="4"/>
        <v>3129.1469999999999</v>
      </c>
      <c r="D81" s="219"/>
      <c r="E81" s="219"/>
      <c r="F81" s="219"/>
      <c r="G81" s="219"/>
      <c r="H81" s="219"/>
      <c r="I81" s="219"/>
      <c r="J81" s="219"/>
      <c r="K81" s="219"/>
      <c r="L81" s="221">
        <v>0</v>
      </c>
      <c r="M81" s="220">
        <v>0</v>
      </c>
      <c r="N81" s="220">
        <v>0</v>
      </c>
      <c r="O81" s="220">
        <v>0</v>
      </c>
      <c r="P81" s="220">
        <v>364.774</v>
      </c>
      <c r="Q81" s="220">
        <v>0</v>
      </c>
      <c r="R81" s="220">
        <v>5.2039999999999997</v>
      </c>
      <c r="S81" s="220">
        <v>148.68</v>
      </c>
      <c r="T81" s="220">
        <v>0</v>
      </c>
      <c r="U81" s="220">
        <v>0.98599999999999999</v>
      </c>
      <c r="V81" s="220">
        <v>0</v>
      </c>
      <c r="W81" s="220">
        <v>0</v>
      </c>
      <c r="X81" s="220">
        <v>0.41199999999999998</v>
      </c>
      <c r="Y81" s="220">
        <v>0</v>
      </c>
      <c r="Z81" s="220">
        <v>313.58499999999998</v>
      </c>
      <c r="AA81" s="220">
        <v>24.811</v>
      </c>
      <c r="AB81" s="220">
        <v>0</v>
      </c>
      <c r="AC81" s="220">
        <v>0</v>
      </c>
      <c r="AD81" s="220">
        <v>0</v>
      </c>
      <c r="AE81" s="220">
        <v>0</v>
      </c>
      <c r="AF81" s="220">
        <v>0</v>
      </c>
      <c r="AG81" s="220">
        <v>0</v>
      </c>
      <c r="AH81" s="220">
        <v>139.45400000000001</v>
      </c>
      <c r="AI81" s="220">
        <v>0</v>
      </c>
      <c r="AJ81" s="220">
        <v>0</v>
      </c>
      <c r="AK81" s="220">
        <v>0</v>
      </c>
      <c r="AL81" s="220">
        <v>0</v>
      </c>
      <c r="AM81" s="220">
        <v>0</v>
      </c>
      <c r="AN81" s="220">
        <v>0</v>
      </c>
      <c r="AO81" s="220">
        <v>0</v>
      </c>
      <c r="AP81" s="220">
        <v>0</v>
      </c>
      <c r="AQ81" s="220">
        <v>0</v>
      </c>
      <c r="AR81" s="220">
        <v>0</v>
      </c>
      <c r="AS81" s="220">
        <v>0</v>
      </c>
      <c r="AT81" s="220">
        <v>0</v>
      </c>
      <c r="AU81" s="220">
        <v>0</v>
      </c>
      <c r="AV81" s="220">
        <v>0</v>
      </c>
      <c r="AW81" s="220">
        <v>0</v>
      </c>
      <c r="AX81" s="220">
        <v>20.055</v>
      </c>
      <c r="AY81" s="220">
        <v>0</v>
      </c>
      <c r="AZ81" s="220">
        <v>0</v>
      </c>
      <c r="BA81" s="220">
        <v>0</v>
      </c>
      <c r="BB81" s="220">
        <v>0</v>
      </c>
      <c r="BC81" s="220">
        <v>0</v>
      </c>
      <c r="BD81" s="220">
        <v>0</v>
      </c>
      <c r="BE81" s="220">
        <v>0</v>
      </c>
      <c r="BF81" s="220">
        <v>0</v>
      </c>
      <c r="BG81" s="220">
        <v>0</v>
      </c>
      <c r="BH81" s="220">
        <v>0</v>
      </c>
      <c r="BI81" s="220">
        <v>27.024999999999999</v>
      </c>
      <c r="BJ81" s="220">
        <v>0</v>
      </c>
      <c r="BK81" s="220">
        <v>0</v>
      </c>
      <c r="BL81" s="266">
        <v>0</v>
      </c>
      <c r="BM81" s="267">
        <f t="shared" si="5"/>
        <v>1044.9860000000001</v>
      </c>
      <c r="BN81" s="222"/>
      <c r="BO81" s="219">
        <v>0</v>
      </c>
      <c r="BP81" s="268">
        <f t="shared" si="6"/>
        <v>1451.3810000000001</v>
      </c>
      <c r="BQ81" s="221">
        <f t="shared" si="7"/>
        <v>1451.3810000000001</v>
      </c>
      <c r="BR81" s="269">
        <v>0</v>
      </c>
      <c r="BS81" s="219">
        <v>1451.3810000000001</v>
      </c>
      <c r="BT81" s="270">
        <v>0</v>
      </c>
      <c r="BU81" s="270">
        <v>0</v>
      </c>
      <c r="BV81" s="219">
        <v>634.42499999999995</v>
      </c>
      <c r="BW81" s="271">
        <v>-1.645</v>
      </c>
      <c r="BX81" s="222">
        <v>0</v>
      </c>
      <c r="BY81" s="192"/>
      <c r="BZ81" s="192"/>
    </row>
    <row r="82" spans="1:78">
      <c r="A82" s="244" t="s">
        <v>26</v>
      </c>
      <c r="B82" s="222" t="s">
        <v>206</v>
      </c>
      <c r="C82" s="220">
        <f t="shared" si="4"/>
        <v>32574.487000000001</v>
      </c>
      <c r="D82" s="219"/>
      <c r="E82" s="219"/>
      <c r="F82" s="219"/>
      <c r="G82" s="219"/>
      <c r="H82" s="219"/>
      <c r="I82" s="219"/>
      <c r="J82" s="219"/>
      <c r="K82" s="219"/>
      <c r="L82" s="221">
        <v>0.372</v>
      </c>
      <c r="M82" s="220">
        <v>2.625</v>
      </c>
      <c r="N82" s="220">
        <v>1.3320000000000001</v>
      </c>
      <c r="O82" s="220">
        <v>104.125</v>
      </c>
      <c r="P82" s="220">
        <v>236.57300000000001</v>
      </c>
      <c r="Q82" s="220">
        <v>1.2E-2</v>
      </c>
      <c r="R82" s="220">
        <v>2.879</v>
      </c>
      <c r="S82" s="220">
        <v>0.56499999999999995</v>
      </c>
      <c r="T82" s="220">
        <v>0</v>
      </c>
      <c r="U82" s="220">
        <v>29.202000000000002</v>
      </c>
      <c r="V82" s="220">
        <v>6.7949999999999999</v>
      </c>
      <c r="W82" s="220">
        <v>0.66600000000000004</v>
      </c>
      <c r="X82" s="220">
        <v>6.6230000000000002</v>
      </c>
      <c r="Y82" s="220">
        <v>0.79</v>
      </c>
      <c r="Z82" s="220">
        <v>0.308</v>
      </c>
      <c r="AA82" s="220">
        <v>66.924000000000007</v>
      </c>
      <c r="AB82" s="220">
        <v>7.5839999999999996</v>
      </c>
      <c r="AC82" s="220">
        <v>377.89600000000002</v>
      </c>
      <c r="AD82" s="220">
        <v>145.35400000000001</v>
      </c>
      <c r="AE82" s="220">
        <v>186.988</v>
      </c>
      <c r="AF82" s="220">
        <v>54.817999999999998</v>
      </c>
      <c r="AG82" s="220">
        <v>21.38</v>
      </c>
      <c r="AH82" s="220">
        <v>188.87200000000001</v>
      </c>
      <c r="AI82" s="220">
        <v>106.813</v>
      </c>
      <c r="AJ82" s="220">
        <v>2178.4870000000001</v>
      </c>
      <c r="AK82" s="220">
        <v>7.0220000000000002</v>
      </c>
      <c r="AL82" s="220">
        <v>6.484</v>
      </c>
      <c r="AM82" s="220">
        <v>38.783000000000001</v>
      </c>
      <c r="AN82" s="220">
        <v>15.442</v>
      </c>
      <c r="AO82" s="220">
        <v>211.42599999999999</v>
      </c>
      <c r="AP82" s="220">
        <v>22.09</v>
      </c>
      <c r="AQ82" s="220">
        <v>47.643999999999998</v>
      </c>
      <c r="AR82" s="220">
        <v>344.14499999999998</v>
      </c>
      <c r="AS82" s="220">
        <v>451.214</v>
      </c>
      <c r="AT82" s="220">
        <v>219.399</v>
      </c>
      <c r="AU82" s="220">
        <v>24.146999999999998</v>
      </c>
      <c r="AV82" s="220">
        <v>15.587999999999999</v>
      </c>
      <c r="AW82" s="220">
        <v>8.2040000000000006</v>
      </c>
      <c r="AX82" s="220">
        <v>75.762</v>
      </c>
      <c r="AY82" s="220">
        <v>0.186</v>
      </c>
      <c r="AZ82" s="220">
        <v>112.137</v>
      </c>
      <c r="BA82" s="220">
        <v>128.08799999999999</v>
      </c>
      <c r="BB82" s="220">
        <v>13.691000000000001</v>
      </c>
      <c r="BC82" s="220">
        <v>299.108</v>
      </c>
      <c r="BD82" s="220">
        <v>6.7539999999999996</v>
      </c>
      <c r="BE82" s="220">
        <v>87.825000000000003</v>
      </c>
      <c r="BF82" s="220">
        <v>110.361</v>
      </c>
      <c r="BG82" s="220">
        <v>10.272</v>
      </c>
      <c r="BH82" s="220">
        <v>14.368</v>
      </c>
      <c r="BI82" s="220">
        <v>32.316000000000003</v>
      </c>
      <c r="BJ82" s="220">
        <v>0</v>
      </c>
      <c r="BK82" s="220">
        <v>0</v>
      </c>
      <c r="BL82" s="266">
        <v>0</v>
      </c>
      <c r="BM82" s="267">
        <f t="shared" si="5"/>
        <v>6030.4389999999985</v>
      </c>
      <c r="BN82" s="222"/>
      <c r="BO82" s="219">
        <v>137.48599999999999</v>
      </c>
      <c r="BP82" s="268">
        <f t="shared" si="6"/>
        <v>7130.9530000000004</v>
      </c>
      <c r="BQ82" s="221">
        <f t="shared" si="7"/>
        <v>7130.9530000000004</v>
      </c>
      <c r="BR82" s="269">
        <v>0</v>
      </c>
      <c r="BS82" s="219">
        <v>7130.9530000000004</v>
      </c>
      <c r="BT82" s="270">
        <v>0</v>
      </c>
      <c r="BU82" s="270">
        <v>0</v>
      </c>
      <c r="BV82" s="219">
        <v>18905.773000000001</v>
      </c>
      <c r="BW82" s="271">
        <v>369.83600000000001</v>
      </c>
      <c r="BX82" s="222">
        <v>0</v>
      </c>
      <c r="BY82" s="192"/>
      <c r="BZ82" s="192"/>
    </row>
    <row r="83" spans="1:78">
      <c r="A83" s="244" t="s">
        <v>27</v>
      </c>
      <c r="B83" s="222" t="s">
        <v>124</v>
      </c>
      <c r="C83" s="220">
        <f t="shared" si="4"/>
        <v>1800.5270000000003</v>
      </c>
      <c r="D83" s="219"/>
      <c r="E83" s="219"/>
      <c r="F83" s="219"/>
      <c r="G83" s="219"/>
      <c r="H83" s="219"/>
      <c r="I83" s="219"/>
      <c r="J83" s="219"/>
      <c r="K83" s="219"/>
      <c r="L83" s="221">
        <v>6.5220000000000002</v>
      </c>
      <c r="M83" s="220">
        <v>132.303</v>
      </c>
      <c r="N83" s="220">
        <v>29.029</v>
      </c>
      <c r="O83" s="220">
        <v>158.01</v>
      </c>
      <c r="P83" s="220">
        <v>3.3010000000000002</v>
      </c>
      <c r="Q83" s="220">
        <v>3.2000000000000001E-2</v>
      </c>
      <c r="R83" s="220">
        <v>2.2149999999999999</v>
      </c>
      <c r="S83" s="220">
        <v>1.63</v>
      </c>
      <c r="T83" s="220">
        <v>0</v>
      </c>
      <c r="U83" s="220">
        <v>5.306</v>
      </c>
      <c r="V83" s="220">
        <v>9.7439999999999998</v>
      </c>
      <c r="W83" s="220">
        <v>2.214</v>
      </c>
      <c r="X83" s="220">
        <v>32.575000000000003</v>
      </c>
      <c r="Y83" s="220">
        <v>7.3789999999999996</v>
      </c>
      <c r="Z83" s="220">
        <v>0.29199999999999998</v>
      </c>
      <c r="AA83" s="220">
        <v>0</v>
      </c>
      <c r="AB83" s="220">
        <v>1.5940000000000001</v>
      </c>
      <c r="AC83" s="220">
        <v>116.857</v>
      </c>
      <c r="AD83" s="220">
        <v>21.616</v>
      </c>
      <c r="AE83" s="220">
        <v>16.137</v>
      </c>
      <c r="AF83" s="220">
        <v>19.638000000000002</v>
      </c>
      <c r="AG83" s="220">
        <v>14.057</v>
      </c>
      <c r="AH83" s="220">
        <v>14.72</v>
      </c>
      <c r="AI83" s="220">
        <v>18.757000000000001</v>
      </c>
      <c r="AJ83" s="220">
        <v>0</v>
      </c>
      <c r="AK83" s="220">
        <v>334.30200000000002</v>
      </c>
      <c r="AL83" s="220">
        <v>256.09899999999999</v>
      </c>
      <c r="AM83" s="220">
        <v>25.385999999999999</v>
      </c>
      <c r="AN83" s="220">
        <v>1.0940000000000001</v>
      </c>
      <c r="AO83" s="220">
        <v>25.114000000000001</v>
      </c>
      <c r="AP83" s="220">
        <v>10.141999999999999</v>
      </c>
      <c r="AQ83" s="220">
        <v>4</v>
      </c>
      <c r="AR83" s="220">
        <v>68.471000000000004</v>
      </c>
      <c r="AS83" s="220">
        <v>8.8369999999999997</v>
      </c>
      <c r="AT83" s="220">
        <v>0</v>
      </c>
      <c r="AU83" s="220">
        <v>10.010999999999999</v>
      </c>
      <c r="AV83" s="220">
        <v>5.8739999999999997</v>
      </c>
      <c r="AW83" s="220">
        <v>16.651</v>
      </c>
      <c r="AX83" s="220">
        <v>2.036</v>
      </c>
      <c r="AY83" s="220">
        <v>0</v>
      </c>
      <c r="AZ83" s="220">
        <v>45.183999999999997</v>
      </c>
      <c r="BA83" s="220">
        <v>19.053000000000001</v>
      </c>
      <c r="BB83" s="220">
        <v>1.9990000000000001</v>
      </c>
      <c r="BC83" s="220">
        <v>83.382000000000005</v>
      </c>
      <c r="BD83" s="220">
        <v>2.6240000000000001</v>
      </c>
      <c r="BE83" s="220">
        <v>18.559999999999999</v>
      </c>
      <c r="BF83" s="220">
        <v>18.02</v>
      </c>
      <c r="BG83" s="220">
        <v>8.6809999999999992</v>
      </c>
      <c r="BH83" s="220">
        <v>0</v>
      </c>
      <c r="BI83" s="220">
        <v>14.988</v>
      </c>
      <c r="BJ83" s="220">
        <v>0</v>
      </c>
      <c r="BK83" s="220">
        <v>0</v>
      </c>
      <c r="BL83" s="266">
        <v>0</v>
      </c>
      <c r="BM83" s="267">
        <f t="shared" si="5"/>
        <v>1594.4360000000004</v>
      </c>
      <c r="BN83" s="222"/>
      <c r="BO83" s="219">
        <v>200.94200000000001</v>
      </c>
      <c r="BP83" s="268">
        <f t="shared" si="6"/>
        <v>0</v>
      </c>
      <c r="BQ83" s="221">
        <f t="shared" si="7"/>
        <v>0</v>
      </c>
      <c r="BR83" s="269">
        <v>0</v>
      </c>
      <c r="BS83" s="219">
        <v>0</v>
      </c>
      <c r="BT83" s="270">
        <v>0</v>
      </c>
      <c r="BU83" s="270">
        <v>0</v>
      </c>
      <c r="BV83" s="219">
        <v>0</v>
      </c>
      <c r="BW83" s="271">
        <v>5.149</v>
      </c>
      <c r="BX83" s="222">
        <v>0</v>
      </c>
      <c r="BY83" s="192"/>
      <c r="BZ83" s="192"/>
    </row>
    <row r="84" spans="1:78">
      <c r="A84" s="244" t="s">
        <v>28</v>
      </c>
      <c r="B84" s="222" t="s">
        <v>167</v>
      </c>
      <c r="C84" s="220">
        <f t="shared" si="4"/>
        <v>9552.5499999999993</v>
      </c>
      <c r="D84" s="219"/>
      <c r="E84" s="219"/>
      <c r="F84" s="219"/>
      <c r="G84" s="219"/>
      <c r="H84" s="219"/>
      <c r="I84" s="219"/>
      <c r="J84" s="219"/>
      <c r="K84" s="219"/>
      <c r="L84" s="221">
        <v>4.0039999999999996</v>
      </c>
      <c r="M84" s="220">
        <v>202.239</v>
      </c>
      <c r="N84" s="220">
        <v>61.170999999999999</v>
      </c>
      <c r="O84" s="220">
        <v>155.18100000000001</v>
      </c>
      <c r="P84" s="220">
        <v>38.503</v>
      </c>
      <c r="Q84" s="220">
        <v>3.3000000000000002E-2</v>
      </c>
      <c r="R84" s="220">
        <v>10.867000000000001</v>
      </c>
      <c r="S84" s="220">
        <v>7.3890000000000002</v>
      </c>
      <c r="T84" s="220">
        <v>0</v>
      </c>
      <c r="U84" s="220">
        <v>13.382999999999999</v>
      </c>
      <c r="V84" s="220">
        <v>15.163</v>
      </c>
      <c r="W84" s="220">
        <v>7.6139999999999999</v>
      </c>
      <c r="X84" s="220">
        <v>3.3639999999999999</v>
      </c>
      <c r="Y84" s="220">
        <v>3.0009999999999999</v>
      </c>
      <c r="Z84" s="220">
        <v>0.93500000000000005</v>
      </c>
      <c r="AA84" s="220">
        <v>3.4140000000000001</v>
      </c>
      <c r="AB84" s="220">
        <v>31.666</v>
      </c>
      <c r="AC84" s="220">
        <v>551.83100000000002</v>
      </c>
      <c r="AD84" s="220">
        <v>31.954000000000001</v>
      </c>
      <c r="AE84" s="220">
        <v>269.32299999999998</v>
      </c>
      <c r="AF84" s="220">
        <v>33.051000000000002</v>
      </c>
      <c r="AG84" s="220">
        <v>43.677999999999997</v>
      </c>
      <c r="AH84" s="220">
        <v>72.838999999999999</v>
      </c>
      <c r="AI84" s="220">
        <v>220.91300000000001</v>
      </c>
      <c r="AJ84" s="220">
        <v>52.908000000000001</v>
      </c>
      <c r="AK84" s="220">
        <v>3.7759999999999998</v>
      </c>
      <c r="AL84" s="220">
        <v>10.555999999999999</v>
      </c>
      <c r="AM84" s="220">
        <v>146.34899999999999</v>
      </c>
      <c r="AN84" s="220">
        <v>6.4980000000000002</v>
      </c>
      <c r="AO84" s="220">
        <v>906.90200000000004</v>
      </c>
      <c r="AP84" s="220">
        <v>113.44499999999999</v>
      </c>
      <c r="AQ84" s="220">
        <v>26.431999999999999</v>
      </c>
      <c r="AR84" s="220">
        <v>250.52699999999999</v>
      </c>
      <c r="AS84" s="220">
        <v>2.984</v>
      </c>
      <c r="AT84" s="220">
        <v>209.45099999999999</v>
      </c>
      <c r="AU84" s="220">
        <v>15.914999999999999</v>
      </c>
      <c r="AV84" s="220">
        <v>9.3699999999999992</v>
      </c>
      <c r="AW84" s="220">
        <v>36.881</v>
      </c>
      <c r="AX84" s="220">
        <v>9.7590000000000003</v>
      </c>
      <c r="AY84" s="220">
        <v>0.22</v>
      </c>
      <c r="AZ84" s="220">
        <v>2.6779999999999999</v>
      </c>
      <c r="BA84" s="220">
        <v>11.803000000000001</v>
      </c>
      <c r="BB84" s="220">
        <v>3.44</v>
      </c>
      <c r="BC84" s="220">
        <v>356.68799999999999</v>
      </c>
      <c r="BD84" s="220">
        <v>17.802</v>
      </c>
      <c r="BE84" s="220">
        <v>60.606999999999999</v>
      </c>
      <c r="BF84" s="220">
        <v>41.555</v>
      </c>
      <c r="BG84" s="220">
        <v>5.5819999999999999</v>
      </c>
      <c r="BH84" s="220">
        <v>10.66</v>
      </c>
      <c r="BI84" s="220">
        <v>77.825999999999993</v>
      </c>
      <c r="BJ84" s="220">
        <v>0</v>
      </c>
      <c r="BK84" s="220">
        <v>0</v>
      </c>
      <c r="BL84" s="266">
        <v>0</v>
      </c>
      <c r="BM84" s="267">
        <f t="shared" si="5"/>
        <v>4172.1299999999983</v>
      </c>
      <c r="BN84" s="222"/>
      <c r="BO84" s="219">
        <v>0</v>
      </c>
      <c r="BP84" s="268">
        <f t="shared" si="6"/>
        <v>5380.42</v>
      </c>
      <c r="BQ84" s="221">
        <f t="shared" si="7"/>
        <v>5380.42</v>
      </c>
      <c r="BR84" s="269">
        <v>0</v>
      </c>
      <c r="BS84" s="219">
        <v>5380.42</v>
      </c>
      <c r="BT84" s="270">
        <v>0</v>
      </c>
      <c r="BU84" s="270">
        <v>0</v>
      </c>
      <c r="BV84" s="219">
        <v>0</v>
      </c>
      <c r="BW84" s="271">
        <v>0</v>
      </c>
      <c r="BX84" s="222">
        <v>0</v>
      </c>
      <c r="BY84" s="192"/>
      <c r="BZ84" s="192"/>
    </row>
    <row r="85" spans="1:78">
      <c r="A85" s="244" t="s">
        <v>29</v>
      </c>
      <c r="B85" s="222" t="s">
        <v>125</v>
      </c>
      <c r="C85" s="220">
        <f t="shared" si="4"/>
        <v>4118.3710000000001</v>
      </c>
      <c r="D85" s="219"/>
      <c r="E85" s="219"/>
      <c r="F85" s="219"/>
      <c r="G85" s="219"/>
      <c r="H85" s="219"/>
      <c r="I85" s="219"/>
      <c r="J85" s="219"/>
      <c r="K85" s="219"/>
      <c r="L85" s="221">
        <v>252.21899999999999</v>
      </c>
      <c r="M85" s="220">
        <v>18.658000000000001</v>
      </c>
      <c r="N85" s="220">
        <v>0.36699999999999999</v>
      </c>
      <c r="O85" s="220">
        <v>70.338999999999999</v>
      </c>
      <c r="P85" s="220">
        <v>2.8090000000000002</v>
      </c>
      <c r="Q85" s="220">
        <v>3.0000000000000001E-3</v>
      </c>
      <c r="R85" s="220">
        <v>0.90100000000000002</v>
      </c>
      <c r="S85" s="220">
        <v>2.3250000000000002</v>
      </c>
      <c r="T85" s="220">
        <v>0</v>
      </c>
      <c r="U85" s="220">
        <v>3.1669999999999998</v>
      </c>
      <c r="V85" s="220">
        <v>0.66500000000000004</v>
      </c>
      <c r="W85" s="220">
        <v>0.39100000000000001</v>
      </c>
      <c r="X85" s="220">
        <v>11.246</v>
      </c>
      <c r="Y85" s="220">
        <v>1.2509999999999999</v>
      </c>
      <c r="Z85" s="220">
        <v>6.5000000000000002E-2</v>
      </c>
      <c r="AA85" s="220">
        <v>1.59</v>
      </c>
      <c r="AB85" s="220">
        <v>7.6950000000000003</v>
      </c>
      <c r="AC85" s="220">
        <v>16.625</v>
      </c>
      <c r="AD85" s="220">
        <v>0</v>
      </c>
      <c r="AE85" s="220">
        <v>154.49100000000001</v>
      </c>
      <c r="AF85" s="220">
        <v>35.999000000000002</v>
      </c>
      <c r="AG85" s="220">
        <v>20.114000000000001</v>
      </c>
      <c r="AH85" s="220">
        <v>37.595999999999997</v>
      </c>
      <c r="AI85" s="220">
        <v>144.55000000000001</v>
      </c>
      <c r="AJ85" s="220">
        <v>13.818</v>
      </c>
      <c r="AK85" s="220">
        <v>6.351</v>
      </c>
      <c r="AL85" s="220">
        <v>2.3780000000000001</v>
      </c>
      <c r="AM85" s="220">
        <v>71.825000000000003</v>
      </c>
      <c r="AN85" s="220">
        <v>2.927</v>
      </c>
      <c r="AO85" s="220">
        <v>732.09199999999998</v>
      </c>
      <c r="AP85" s="220">
        <v>54.823</v>
      </c>
      <c r="AQ85" s="220">
        <v>4.4669999999999996</v>
      </c>
      <c r="AR85" s="220">
        <v>8.8859999999999992</v>
      </c>
      <c r="AS85" s="220">
        <v>1.0640000000000001</v>
      </c>
      <c r="AT85" s="220">
        <v>28.872</v>
      </c>
      <c r="AU85" s="220">
        <v>2.1190000000000002</v>
      </c>
      <c r="AV85" s="220">
        <v>0.627</v>
      </c>
      <c r="AW85" s="220">
        <v>14.378</v>
      </c>
      <c r="AX85" s="220">
        <v>4.7670000000000003</v>
      </c>
      <c r="AY85" s="220">
        <v>6.3E-2</v>
      </c>
      <c r="AZ85" s="220">
        <v>1.9610000000000001</v>
      </c>
      <c r="BA85" s="220">
        <v>9.0449999999999999</v>
      </c>
      <c r="BB85" s="220">
        <v>1.6080000000000001</v>
      </c>
      <c r="BC85" s="220">
        <v>162.03399999999999</v>
      </c>
      <c r="BD85" s="220">
        <v>5.0339999999999998</v>
      </c>
      <c r="BE85" s="220">
        <v>43.128999999999998</v>
      </c>
      <c r="BF85" s="220">
        <v>25.498000000000001</v>
      </c>
      <c r="BG85" s="220">
        <v>3.9969999999999999</v>
      </c>
      <c r="BH85" s="220">
        <v>11.374000000000001</v>
      </c>
      <c r="BI85" s="220">
        <v>79.962000000000003</v>
      </c>
      <c r="BJ85" s="220">
        <v>0</v>
      </c>
      <c r="BK85" s="220">
        <v>0</v>
      </c>
      <c r="BL85" s="266">
        <v>0</v>
      </c>
      <c r="BM85" s="267">
        <f t="shared" si="5"/>
        <v>2076.1650000000004</v>
      </c>
      <c r="BN85" s="222"/>
      <c r="BO85" s="219">
        <v>0</v>
      </c>
      <c r="BP85" s="268">
        <f t="shared" si="6"/>
        <v>2042.2059999999999</v>
      </c>
      <c r="BQ85" s="221">
        <f t="shared" si="7"/>
        <v>2042.2059999999999</v>
      </c>
      <c r="BR85" s="269">
        <v>0</v>
      </c>
      <c r="BS85" s="219">
        <v>2042.2059999999999</v>
      </c>
      <c r="BT85" s="270">
        <v>0</v>
      </c>
      <c r="BU85" s="270">
        <v>0</v>
      </c>
      <c r="BV85" s="219">
        <v>0</v>
      </c>
      <c r="BW85" s="271">
        <v>0</v>
      </c>
      <c r="BX85" s="222">
        <v>0</v>
      </c>
      <c r="BY85" s="192"/>
      <c r="BZ85" s="192"/>
    </row>
    <row r="86" spans="1:78">
      <c r="A86" s="244" t="s">
        <v>30</v>
      </c>
      <c r="B86" s="222" t="s">
        <v>163</v>
      </c>
      <c r="C86" s="220">
        <f t="shared" si="4"/>
        <v>37804.023000000001</v>
      </c>
      <c r="D86" s="219"/>
      <c r="E86" s="219"/>
      <c r="F86" s="219"/>
      <c r="G86" s="219"/>
      <c r="H86" s="219"/>
      <c r="I86" s="219"/>
      <c r="J86" s="219"/>
      <c r="K86" s="219"/>
      <c r="L86" s="221">
        <v>0.17599999999999999</v>
      </c>
      <c r="M86" s="220">
        <v>0</v>
      </c>
      <c r="N86" s="220">
        <v>0</v>
      </c>
      <c r="O86" s="220">
        <v>50.570999999999998</v>
      </c>
      <c r="P86" s="220">
        <v>39.594999999999999</v>
      </c>
      <c r="Q86" s="220">
        <v>8.9999999999999993E-3</v>
      </c>
      <c r="R86" s="220">
        <v>1.51</v>
      </c>
      <c r="S86" s="220">
        <v>3.1230000000000002</v>
      </c>
      <c r="T86" s="220">
        <v>0</v>
      </c>
      <c r="U86" s="220">
        <v>5.819</v>
      </c>
      <c r="V86" s="220">
        <v>4.2110000000000003</v>
      </c>
      <c r="W86" s="220">
        <v>0.83599999999999997</v>
      </c>
      <c r="X86" s="220">
        <v>0.64300000000000002</v>
      </c>
      <c r="Y86" s="220">
        <v>7.7069999999999999</v>
      </c>
      <c r="Z86" s="220">
        <v>0.65</v>
      </c>
      <c r="AA86" s="220">
        <v>6.625</v>
      </c>
      <c r="AB86" s="220">
        <v>33.188000000000002</v>
      </c>
      <c r="AC86" s="220">
        <v>0</v>
      </c>
      <c r="AD86" s="220">
        <v>6.3659999999999997</v>
      </c>
      <c r="AE86" s="220">
        <v>11096.454</v>
      </c>
      <c r="AF86" s="220">
        <v>10.167</v>
      </c>
      <c r="AG86" s="220">
        <v>25.201000000000001</v>
      </c>
      <c r="AH86" s="220">
        <v>82.09</v>
      </c>
      <c r="AI86" s="220">
        <v>75.704999999999998</v>
      </c>
      <c r="AJ86" s="220">
        <v>1.0760000000000001</v>
      </c>
      <c r="AK86" s="220">
        <v>0</v>
      </c>
      <c r="AL86" s="220">
        <v>3.593</v>
      </c>
      <c r="AM86" s="220">
        <v>8.9999999999999993E-3</v>
      </c>
      <c r="AN86" s="220">
        <v>4.9390000000000001</v>
      </c>
      <c r="AO86" s="220">
        <v>1159.607</v>
      </c>
      <c r="AP86" s="220">
        <v>38.866</v>
      </c>
      <c r="AQ86" s="220">
        <v>14.943</v>
      </c>
      <c r="AR86" s="220">
        <v>93.89</v>
      </c>
      <c r="AS86" s="220">
        <v>1.8959999999999999</v>
      </c>
      <c r="AT86" s="220">
        <v>0</v>
      </c>
      <c r="AU86" s="220">
        <v>8.1739999999999995</v>
      </c>
      <c r="AV86" s="220">
        <v>3.919</v>
      </c>
      <c r="AW86" s="220">
        <v>428.73099999999999</v>
      </c>
      <c r="AX86" s="220">
        <v>744.77099999999996</v>
      </c>
      <c r="AY86" s="220">
        <v>1.0249999999999999</v>
      </c>
      <c r="AZ86" s="220">
        <v>25.632999999999999</v>
      </c>
      <c r="BA86" s="220">
        <v>118.982</v>
      </c>
      <c r="BB86" s="220">
        <v>9.0280000000000005</v>
      </c>
      <c r="BC86" s="220">
        <v>66.879000000000005</v>
      </c>
      <c r="BD86" s="220">
        <v>4.3209999999999997</v>
      </c>
      <c r="BE86" s="220">
        <v>30.193999999999999</v>
      </c>
      <c r="BF86" s="220">
        <v>23.568000000000001</v>
      </c>
      <c r="BG86" s="220">
        <v>19.774999999999999</v>
      </c>
      <c r="BH86" s="220">
        <v>67.242999999999995</v>
      </c>
      <c r="BI86" s="220">
        <v>3.839</v>
      </c>
      <c r="BJ86" s="220">
        <v>0</v>
      </c>
      <c r="BK86" s="220">
        <v>0</v>
      </c>
      <c r="BL86" s="266">
        <v>0</v>
      </c>
      <c r="BM86" s="267">
        <f t="shared" si="5"/>
        <v>14325.546999999999</v>
      </c>
      <c r="BN86" s="222"/>
      <c r="BO86" s="219">
        <v>272.01600000000002</v>
      </c>
      <c r="BP86" s="268">
        <f t="shared" si="6"/>
        <v>177.97900000000001</v>
      </c>
      <c r="BQ86" s="221">
        <f t="shared" si="7"/>
        <v>177.97900000000001</v>
      </c>
      <c r="BR86" s="269">
        <v>0</v>
      </c>
      <c r="BS86" s="219">
        <v>177.97900000000001</v>
      </c>
      <c r="BT86" s="270">
        <v>0</v>
      </c>
      <c r="BU86" s="270">
        <v>0</v>
      </c>
      <c r="BV86" s="219">
        <v>27781.757000000001</v>
      </c>
      <c r="BW86" s="271">
        <v>-4753.2759999999998</v>
      </c>
      <c r="BX86" s="222">
        <v>0</v>
      </c>
      <c r="BY86" s="192"/>
      <c r="BZ86" s="192"/>
    </row>
    <row r="87" spans="1:78">
      <c r="A87" s="244" t="s">
        <v>31</v>
      </c>
      <c r="B87" s="222" t="s">
        <v>216</v>
      </c>
      <c r="C87" s="220">
        <f t="shared" si="4"/>
        <v>1664.0049999999999</v>
      </c>
      <c r="D87" s="219"/>
      <c r="E87" s="219"/>
      <c r="F87" s="219"/>
      <c r="G87" s="219"/>
      <c r="H87" s="219"/>
      <c r="I87" s="219"/>
      <c r="J87" s="219"/>
      <c r="K87" s="219"/>
      <c r="L87" s="221">
        <v>0.111</v>
      </c>
      <c r="M87" s="220">
        <v>0</v>
      </c>
      <c r="N87" s="220">
        <v>7.0019999999999998</v>
      </c>
      <c r="O87" s="220">
        <v>6.8949999999999996</v>
      </c>
      <c r="P87" s="220">
        <v>39.854999999999997</v>
      </c>
      <c r="Q87" s="220">
        <v>1.2E-2</v>
      </c>
      <c r="R87" s="220">
        <v>2.9510000000000001</v>
      </c>
      <c r="S87" s="220">
        <v>0.19700000000000001</v>
      </c>
      <c r="T87" s="220">
        <v>0</v>
      </c>
      <c r="U87" s="220">
        <v>5.9770000000000003</v>
      </c>
      <c r="V87" s="220">
        <v>1.766</v>
      </c>
      <c r="W87" s="220">
        <v>0.44500000000000001</v>
      </c>
      <c r="X87" s="220">
        <v>8.7669999999999995</v>
      </c>
      <c r="Y87" s="220">
        <v>6.4619999999999997</v>
      </c>
      <c r="Z87" s="220">
        <v>6.3E-2</v>
      </c>
      <c r="AA87" s="220">
        <v>0.86399999999999999</v>
      </c>
      <c r="AB87" s="220">
        <v>5.6</v>
      </c>
      <c r="AC87" s="220">
        <v>11.590999999999999</v>
      </c>
      <c r="AD87" s="220">
        <v>3.2360000000000002</v>
      </c>
      <c r="AE87" s="220">
        <v>23.228000000000002</v>
      </c>
      <c r="AF87" s="220">
        <v>78.795000000000002</v>
      </c>
      <c r="AG87" s="220">
        <v>30.416</v>
      </c>
      <c r="AH87" s="220">
        <v>42.667000000000002</v>
      </c>
      <c r="AI87" s="220">
        <v>53.043999999999997</v>
      </c>
      <c r="AJ87" s="220">
        <v>492.36599999999999</v>
      </c>
      <c r="AK87" s="220">
        <v>0.38200000000000001</v>
      </c>
      <c r="AL87" s="220">
        <v>0</v>
      </c>
      <c r="AM87" s="220">
        <v>12.769</v>
      </c>
      <c r="AN87" s="220">
        <v>0.69499999999999995</v>
      </c>
      <c r="AO87" s="220">
        <v>32.249000000000002</v>
      </c>
      <c r="AP87" s="220">
        <v>0.13100000000000001</v>
      </c>
      <c r="AQ87" s="220">
        <v>3.6480000000000001</v>
      </c>
      <c r="AR87" s="220">
        <v>46.671999999999997</v>
      </c>
      <c r="AS87" s="220">
        <v>3.5009999999999999</v>
      </c>
      <c r="AT87" s="220">
        <v>15.972</v>
      </c>
      <c r="AU87" s="220">
        <v>7.2789999999999999</v>
      </c>
      <c r="AV87" s="220">
        <v>4.5279999999999996</v>
      </c>
      <c r="AW87" s="220">
        <v>8.9149999999999991</v>
      </c>
      <c r="AX87" s="220">
        <v>3.7330000000000001</v>
      </c>
      <c r="AY87" s="220">
        <v>0</v>
      </c>
      <c r="AZ87" s="220">
        <v>21.59</v>
      </c>
      <c r="BA87" s="220">
        <v>36.851999999999997</v>
      </c>
      <c r="BB87" s="220">
        <v>21.8</v>
      </c>
      <c r="BC87" s="220">
        <v>49.798000000000002</v>
      </c>
      <c r="BD87" s="220">
        <v>4.7130000000000001</v>
      </c>
      <c r="BE87" s="220">
        <v>11.206</v>
      </c>
      <c r="BF87" s="220">
        <v>7.1340000000000003</v>
      </c>
      <c r="BG87" s="220">
        <v>2.476</v>
      </c>
      <c r="BH87" s="220">
        <v>0</v>
      </c>
      <c r="BI87" s="220">
        <v>0.36299999999999999</v>
      </c>
      <c r="BJ87" s="220">
        <v>0</v>
      </c>
      <c r="BK87" s="220">
        <v>0</v>
      </c>
      <c r="BL87" s="266">
        <v>0</v>
      </c>
      <c r="BM87" s="267">
        <f t="shared" si="5"/>
        <v>1118.7159999999999</v>
      </c>
      <c r="BN87" s="222"/>
      <c r="BO87" s="219">
        <v>0</v>
      </c>
      <c r="BP87" s="268">
        <f t="shared" si="6"/>
        <v>545.28899999999999</v>
      </c>
      <c r="BQ87" s="221">
        <f t="shared" si="7"/>
        <v>545.28899999999999</v>
      </c>
      <c r="BR87" s="269">
        <v>0</v>
      </c>
      <c r="BS87" s="219">
        <v>545.28899999999999</v>
      </c>
      <c r="BT87" s="270">
        <v>0</v>
      </c>
      <c r="BU87" s="270">
        <v>0</v>
      </c>
      <c r="BV87" s="219">
        <v>0</v>
      </c>
      <c r="BW87" s="271">
        <v>0</v>
      </c>
      <c r="BX87" s="222">
        <v>0</v>
      </c>
      <c r="BY87" s="192"/>
      <c r="BZ87" s="192"/>
    </row>
    <row r="88" spans="1:78">
      <c r="A88" s="244" t="s">
        <v>32</v>
      </c>
      <c r="B88" s="222" t="s">
        <v>232</v>
      </c>
      <c r="C88" s="220">
        <f t="shared" si="4"/>
        <v>0</v>
      </c>
      <c r="D88" s="219"/>
      <c r="E88" s="219"/>
      <c r="F88" s="219"/>
      <c r="G88" s="219"/>
      <c r="H88" s="219"/>
      <c r="I88" s="219"/>
      <c r="J88" s="219"/>
      <c r="K88" s="219"/>
      <c r="L88" s="221">
        <v>0</v>
      </c>
      <c r="M88" s="220">
        <v>0</v>
      </c>
      <c r="N88" s="220">
        <v>0</v>
      </c>
      <c r="O88" s="220">
        <v>0</v>
      </c>
      <c r="P88" s="220">
        <v>0</v>
      </c>
      <c r="Q88" s="220">
        <v>0</v>
      </c>
      <c r="R88" s="220">
        <v>0</v>
      </c>
      <c r="S88" s="220">
        <v>0</v>
      </c>
      <c r="T88" s="220">
        <v>0</v>
      </c>
      <c r="U88" s="220">
        <v>0</v>
      </c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  <c r="AB88" s="220">
        <v>0</v>
      </c>
      <c r="AC88" s="220">
        <v>0</v>
      </c>
      <c r="AD88" s="220">
        <v>0</v>
      </c>
      <c r="AE88" s="220">
        <v>0</v>
      </c>
      <c r="AF88" s="220">
        <v>0</v>
      </c>
      <c r="AG88" s="220">
        <v>0</v>
      </c>
      <c r="AH88" s="220">
        <v>0</v>
      </c>
      <c r="AI88" s="220">
        <v>0</v>
      </c>
      <c r="AJ88" s="220">
        <v>0</v>
      </c>
      <c r="AK88" s="220">
        <v>0</v>
      </c>
      <c r="AL88" s="220">
        <v>0</v>
      </c>
      <c r="AM88" s="220">
        <v>0</v>
      </c>
      <c r="AN88" s="220">
        <v>0</v>
      </c>
      <c r="AO88" s="220">
        <v>0</v>
      </c>
      <c r="AP88" s="220">
        <v>0</v>
      </c>
      <c r="AQ88" s="220">
        <v>0</v>
      </c>
      <c r="AR88" s="220">
        <v>0</v>
      </c>
      <c r="AS88" s="220">
        <v>0</v>
      </c>
      <c r="AT88" s="220">
        <v>0</v>
      </c>
      <c r="AU88" s="220">
        <v>0</v>
      </c>
      <c r="AV88" s="220">
        <v>0</v>
      </c>
      <c r="AW88" s="220">
        <v>0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220">
        <v>0</v>
      </c>
      <c r="BD88" s="220">
        <v>0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220">
        <v>0</v>
      </c>
      <c r="BK88" s="220">
        <v>0</v>
      </c>
      <c r="BL88" s="266">
        <v>0</v>
      </c>
      <c r="BM88" s="267">
        <f t="shared" si="5"/>
        <v>0</v>
      </c>
      <c r="BN88" s="222"/>
      <c r="BO88" s="219">
        <v>0</v>
      </c>
      <c r="BP88" s="268">
        <f t="shared" si="6"/>
        <v>0</v>
      </c>
      <c r="BQ88" s="221">
        <f t="shared" si="7"/>
        <v>0</v>
      </c>
      <c r="BR88" s="269">
        <v>0</v>
      </c>
      <c r="BS88" s="219">
        <v>0</v>
      </c>
      <c r="BT88" s="270">
        <v>0</v>
      </c>
      <c r="BU88" s="270">
        <v>0</v>
      </c>
      <c r="BV88" s="219">
        <v>0</v>
      </c>
      <c r="BW88" s="271">
        <v>0</v>
      </c>
      <c r="BX88" s="222">
        <v>0</v>
      </c>
      <c r="BY88" s="192"/>
      <c r="BZ88" s="192"/>
    </row>
    <row r="89" spans="1:78">
      <c r="A89" s="244" t="s">
        <v>33</v>
      </c>
      <c r="B89" s="222" t="s">
        <v>217</v>
      </c>
      <c r="C89" s="220">
        <f t="shared" si="4"/>
        <v>0</v>
      </c>
      <c r="D89" s="219"/>
      <c r="E89" s="219"/>
      <c r="F89" s="219"/>
      <c r="G89" s="219"/>
      <c r="H89" s="219"/>
      <c r="I89" s="219"/>
      <c r="J89" s="219"/>
      <c r="K89" s="219"/>
      <c r="L89" s="221">
        <v>0</v>
      </c>
      <c r="M89" s="220">
        <v>0</v>
      </c>
      <c r="N89" s="220">
        <v>0</v>
      </c>
      <c r="O89" s="220">
        <v>0</v>
      </c>
      <c r="P89" s="220">
        <v>0</v>
      </c>
      <c r="Q89" s="220">
        <v>0</v>
      </c>
      <c r="R89" s="220">
        <v>0</v>
      </c>
      <c r="S89" s="220">
        <v>0</v>
      </c>
      <c r="T89" s="220">
        <v>0</v>
      </c>
      <c r="U89" s="220">
        <v>0</v>
      </c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  <c r="AB89" s="220"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v>0</v>
      </c>
      <c r="AH89" s="220">
        <v>0</v>
      </c>
      <c r="AI89" s="220">
        <v>0</v>
      </c>
      <c r="AJ89" s="220">
        <v>0</v>
      </c>
      <c r="AK89" s="220">
        <v>0</v>
      </c>
      <c r="AL89" s="220">
        <v>0</v>
      </c>
      <c r="AM89" s="220">
        <v>0</v>
      </c>
      <c r="AN89" s="220">
        <v>0</v>
      </c>
      <c r="AO89" s="220">
        <v>0</v>
      </c>
      <c r="AP89" s="220">
        <v>0</v>
      </c>
      <c r="AQ89" s="220">
        <v>0</v>
      </c>
      <c r="AR89" s="220">
        <v>0</v>
      </c>
      <c r="AS89" s="220">
        <v>0</v>
      </c>
      <c r="AT89" s="220">
        <v>0</v>
      </c>
      <c r="AU89" s="220">
        <v>0</v>
      </c>
      <c r="AV89" s="220">
        <v>0</v>
      </c>
      <c r="AW89" s="220">
        <v>0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220">
        <v>0</v>
      </c>
      <c r="BD89" s="220">
        <v>0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220">
        <v>0</v>
      </c>
      <c r="BK89" s="220">
        <v>0</v>
      </c>
      <c r="BL89" s="266">
        <v>0</v>
      </c>
      <c r="BM89" s="267">
        <f t="shared" si="5"/>
        <v>0</v>
      </c>
      <c r="BN89" s="222"/>
      <c r="BO89" s="219">
        <v>0</v>
      </c>
      <c r="BP89" s="268">
        <f t="shared" si="6"/>
        <v>0</v>
      </c>
      <c r="BQ89" s="221">
        <f t="shared" si="7"/>
        <v>0</v>
      </c>
      <c r="BR89" s="269">
        <v>0</v>
      </c>
      <c r="BS89" s="219">
        <v>0</v>
      </c>
      <c r="BT89" s="270">
        <v>0</v>
      </c>
      <c r="BU89" s="270">
        <v>0</v>
      </c>
      <c r="BV89" s="219">
        <v>0</v>
      </c>
      <c r="BW89" s="271">
        <v>0</v>
      </c>
      <c r="BX89" s="222">
        <v>0</v>
      </c>
      <c r="BY89" s="192"/>
      <c r="BZ89" s="192"/>
    </row>
    <row r="90" spans="1:78">
      <c r="A90" s="244" t="s">
        <v>34</v>
      </c>
      <c r="B90" s="222" t="s">
        <v>134</v>
      </c>
      <c r="C90" s="220">
        <f t="shared" si="4"/>
        <v>0</v>
      </c>
      <c r="D90" s="219"/>
      <c r="E90" s="219"/>
      <c r="F90" s="219"/>
      <c r="G90" s="219"/>
      <c r="H90" s="219"/>
      <c r="I90" s="219"/>
      <c r="J90" s="219"/>
      <c r="K90" s="219"/>
      <c r="L90" s="221">
        <v>0</v>
      </c>
      <c r="M90" s="220">
        <v>0</v>
      </c>
      <c r="N90" s="220">
        <v>0</v>
      </c>
      <c r="O90" s="220">
        <v>0</v>
      </c>
      <c r="P90" s="220">
        <v>0</v>
      </c>
      <c r="Q90" s="220">
        <v>0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  <c r="X90" s="220">
        <v>0</v>
      </c>
      <c r="Y90" s="220">
        <v>0</v>
      </c>
      <c r="Z90" s="220">
        <v>0</v>
      </c>
      <c r="AA90" s="220">
        <v>0</v>
      </c>
      <c r="AB90" s="220">
        <v>0</v>
      </c>
      <c r="AC90" s="220">
        <v>0</v>
      </c>
      <c r="AD90" s="220">
        <v>0</v>
      </c>
      <c r="AE90" s="220">
        <v>0</v>
      </c>
      <c r="AF90" s="220">
        <v>0</v>
      </c>
      <c r="AG90" s="220">
        <v>0</v>
      </c>
      <c r="AH90" s="220">
        <v>0</v>
      </c>
      <c r="AI90" s="220">
        <v>0</v>
      </c>
      <c r="AJ90" s="220">
        <v>0</v>
      </c>
      <c r="AK90" s="220">
        <v>0</v>
      </c>
      <c r="AL90" s="220">
        <v>0</v>
      </c>
      <c r="AM90" s="220">
        <v>0</v>
      </c>
      <c r="AN90" s="220">
        <v>0</v>
      </c>
      <c r="AO90" s="220">
        <v>0</v>
      </c>
      <c r="AP90" s="220">
        <v>0</v>
      </c>
      <c r="AQ90" s="220">
        <v>0</v>
      </c>
      <c r="AR90" s="220">
        <v>0</v>
      </c>
      <c r="AS90" s="220">
        <v>0</v>
      </c>
      <c r="AT90" s="220">
        <v>0</v>
      </c>
      <c r="AU90" s="220">
        <v>0</v>
      </c>
      <c r="AV90" s="220">
        <v>0</v>
      </c>
      <c r="AW90" s="220">
        <v>0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220">
        <v>0</v>
      </c>
      <c r="BD90" s="220">
        <v>0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220">
        <v>0</v>
      </c>
      <c r="BK90" s="220">
        <v>0</v>
      </c>
      <c r="BL90" s="266">
        <v>0</v>
      </c>
      <c r="BM90" s="267">
        <f t="shared" si="5"/>
        <v>0</v>
      </c>
      <c r="BN90" s="222"/>
      <c r="BO90" s="219">
        <v>0</v>
      </c>
      <c r="BP90" s="268">
        <f t="shared" si="6"/>
        <v>0</v>
      </c>
      <c r="BQ90" s="221">
        <f t="shared" si="7"/>
        <v>0</v>
      </c>
      <c r="BR90" s="269">
        <v>0</v>
      </c>
      <c r="BS90" s="219">
        <v>0</v>
      </c>
      <c r="BT90" s="270">
        <v>0</v>
      </c>
      <c r="BU90" s="270">
        <v>0</v>
      </c>
      <c r="BV90" s="219">
        <v>0</v>
      </c>
      <c r="BW90" s="271">
        <v>0</v>
      </c>
      <c r="BX90" s="222">
        <v>0</v>
      </c>
      <c r="BY90" s="192"/>
      <c r="BZ90" s="192"/>
    </row>
    <row r="91" spans="1:78">
      <c r="A91" s="244" t="s">
        <v>35</v>
      </c>
      <c r="B91" s="222" t="s">
        <v>135</v>
      </c>
      <c r="C91" s="220">
        <f t="shared" si="4"/>
        <v>18310.474999999999</v>
      </c>
      <c r="D91" s="219"/>
      <c r="E91" s="219"/>
      <c r="F91" s="219"/>
      <c r="G91" s="219"/>
      <c r="H91" s="219"/>
      <c r="I91" s="219"/>
      <c r="J91" s="219"/>
      <c r="K91" s="219"/>
      <c r="L91" s="221">
        <v>0</v>
      </c>
      <c r="M91" s="220">
        <v>98.081000000000003</v>
      </c>
      <c r="N91" s="220">
        <v>132.87700000000001</v>
      </c>
      <c r="O91" s="220">
        <v>100.20099999999999</v>
      </c>
      <c r="P91" s="220">
        <v>217.27500000000001</v>
      </c>
      <c r="Q91" s="220">
        <v>4.2000000000000003E-2</v>
      </c>
      <c r="R91" s="220">
        <v>7.4269999999999996</v>
      </c>
      <c r="S91" s="220">
        <v>3.6030000000000002</v>
      </c>
      <c r="T91" s="220">
        <v>0</v>
      </c>
      <c r="U91" s="220">
        <v>26.672000000000001</v>
      </c>
      <c r="V91" s="220">
        <v>2.8940000000000001</v>
      </c>
      <c r="W91" s="220">
        <v>2.3119999999999998</v>
      </c>
      <c r="X91" s="220">
        <v>1.9450000000000001</v>
      </c>
      <c r="Y91" s="220">
        <v>0.66900000000000004</v>
      </c>
      <c r="Z91" s="220">
        <v>1.5109999999999999</v>
      </c>
      <c r="AA91" s="220">
        <v>3.069</v>
      </c>
      <c r="AB91" s="220">
        <v>2.649</v>
      </c>
      <c r="AC91" s="220">
        <v>12.266</v>
      </c>
      <c r="AD91" s="220">
        <v>8.6519999999999992</v>
      </c>
      <c r="AE91" s="220">
        <v>926.33299999999997</v>
      </c>
      <c r="AF91" s="220">
        <v>24.041</v>
      </c>
      <c r="AG91" s="220">
        <v>48.619</v>
      </c>
      <c r="AH91" s="220">
        <v>317.87400000000002</v>
      </c>
      <c r="AI91" s="220">
        <v>623.19200000000001</v>
      </c>
      <c r="AJ91" s="220">
        <v>11.23</v>
      </c>
      <c r="AK91" s="220">
        <v>2.1669999999999998</v>
      </c>
      <c r="AL91" s="220">
        <v>129.96299999999999</v>
      </c>
      <c r="AM91" s="220">
        <v>34.545000000000002</v>
      </c>
      <c r="AN91" s="220">
        <v>10.455</v>
      </c>
      <c r="AO91" s="220">
        <v>533.80499999999995</v>
      </c>
      <c r="AP91" s="220">
        <v>48.595999999999997</v>
      </c>
      <c r="AQ91" s="220">
        <v>15.494999999999999</v>
      </c>
      <c r="AR91" s="220">
        <v>8.8160000000000007</v>
      </c>
      <c r="AS91" s="220">
        <v>7.6040000000000001</v>
      </c>
      <c r="AT91" s="220">
        <v>476.46300000000002</v>
      </c>
      <c r="AU91" s="220">
        <v>0.28899999999999998</v>
      </c>
      <c r="AV91" s="220">
        <v>3.9E-2</v>
      </c>
      <c r="AW91" s="220">
        <v>17.888000000000002</v>
      </c>
      <c r="AX91" s="220">
        <v>27.984999999999999</v>
      </c>
      <c r="AY91" s="220">
        <v>0</v>
      </c>
      <c r="AZ91" s="220">
        <v>11.068</v>
      </c>
      <c r="BA91" s="220">
        <v>281.07299999999998</v>
      </c>
      <c r="BB91" s="220">
        <v>14.302</v>
      </c>
      <c r="BC91" s="220">
        <v>268.09800000000001</v>
      </c>
      <c r="BD91" s="220">
        <v>8.0619999999999994</v>
      </c>
      <c r="BE91" s="220">
        <v>29.08</v>
      </c>
      <c r="BF91" s="220">
        <v>21.914000000000001</v>
      </c>
      <c r="BG91" s="220">
        <v>18.831</v>
      </c>
      <c r="BH91" s="220">
        <v>0</v>
      </c>
      <c r="BI91" s="220">
        <v>41.021999999999998</v>
      </c>
      <c r="BJ91" s="220">
        <v>0</v>
      </c>
      <c r="BK91" s="220">
        <v>0</v>
      </c>
      <c r="BL91" s="266">
        <v>0</v>
      </c>
      <c r="BM91" s="267">
        <f t="shared" si="5"/>
        <v>4580.9939999999997</v>
      </c>
      <c r="BN91" s="222"/>
      <c r="BO91" s="219">
        <v>0</v>
      </c>
      <c r="BP91" s="268">
        <f t="shared" si="6"/>
        <v>13729.481</v>
      </c>
      <c r="BQ91" s="221">
        <f t="shared" si="7"/>
        <v>13729.481</v>
      </c>
      <c r="BR91" s="269">
        <v>0</v>
      </c>
      <c r="BS91" s="219">
        <v>13729.481</v>
      </c>
      <c r="BT91" s="270">
        <v>0</v>
      </c>
      <c r="BU91" s="270">
        <v>0</v>
      </c>
      <c r="BV91" s="219">
        <v>0</v>
      </c>
      <c r="BW91" s="271">
        <v>0</v>
      </c>
      <c r="BX91" s="222">
        <v>0</v>
      </c>
      <c r="BY91" s="192"/>
      <c r="BZ91" s="192"/>
    </row>
    <row r="92" spans="1:78">
      <c r="A92" s="244" t="s">
        <v>36</v>
      </c>
      <c r="B92" s="222" t="s">
        <v>37</v>
      </c>
      <c r="C92" s="220">
        <f t="shared" si="4"/>
        <v>3471.3440000000001</v>
      </c>
      <c r="D92" s="219"/>
      <c r="E92" s="219"/>
      <c r="F92" s="219"/>
      <c r="G92" s="219"/>
      <c r="H92" s="219"/>
      <c r="I92" s="219"/>
      <c r="J92" s="219"/>
      <c r="K92" s="219"/>
      <c r="L92" s="221">
        <v>0</v>
      </c>
      <c r="M92" s="220">
        <v>13.224</v>
      </c>
      <c r="N92" s="220">
        <v>0</v>
      </c>
      <c r="O92" s="220">
        <v>6.7190000000000003</v>
      </c>
      <c r="P92" s="220">
        <v>194.22900000000001</v>
      </c>
      <c r="Q92" s="220">
        <v>4.8000000000000001E-2</v>
      </c>
      <c r="R92" s="220">
        <v>0.313</v>
      </c>
      <c r="S92" s="220">
        <v>0</v>
      </c>
      <c r="T92" s="220">
        <v>0</v>
      </c>
      <c r="U92" s="220">
        <v>0</v>
      </c>
      <c r="V92" s="220">
        <v>0.85199999999999998</v>
      </c>
      <c r="W92" s="220">
        <v>4.2629999999999999</v>
      </c>
      <c r="X92" s="220">
        <v>2.5259999999999998</v>
      </c>
      <c r="Y92" s="220">
        <v>14.576000000000001</v>
      </c>
      <c r="Z92" s="220">
        <v>0</v>
      </c>
      <c r="AA92" s="220">
        <v>0.34599999999999997</v>
      </c>
      <c r="AB92" s="220">
        <v>1.325</v>
      </c>
      <c r="AC92" s="220">
        <v>15.613</v>
      </c>
      <c r="AD92" s="220">
        <v>0</v>
      </c>
      <c r="AE92" s="220">
        <v>1.331</v>
      </c>
      <c r="AF92" s="220">
        <v>27.885999999999999</v>
      </c>
      <c r="AG92" s="220">
        <v>56.387999999999998</v>
      </c>
      <c r="AH92" s="220">
        <v>1072.0820000000001</v>
      </c>
      <c r="AI92" s="220">
        <v>245.357</v>
      </c>
      <c r="AJ92" s="220">
        <v>0.65</v>
      </c>
      <c r="AK92" s="220">
        <v>54.627000000000002</v>
      </c>
      <c r="AL92" s="220">
        <v>4.6349999999999998</v>
      </c>
      <c r="AM92" s="220">
        <v>2.0739999999999998</v>
      </c>
      <c r="AN92" s="220">
        <v>0.378</v>
      </c>
      <c r="AO92" s="220">
        <v>140.32</v>
      </c>
      <c r="AP92" s="220">
        <v>0</v>
      </c>
      <c r="AQ92" s="220">
        <v>3.7290000000000001</v>
      </c>
      <c r="AR92" s="220">
        <v>17.952000000000002</v>
      </c>
      <c r="AS92" s="220">
        <v>0</v>
      </c>
      <c r="AT92" s="220">
        <v>0</v>
      </c>
      <c r="AU92" s="220">
        <v>0</v>
      </c>
      <c r="AV92" s="220">
        <v>0.252</v>
      </c>
      <c r="AW92" s="220">
        <v>3.1E-2</v>
      </c>
      <c r="AX92" s="220">
        <v>31.024000000000001</v>
      </c>
      <c r="AY92" s="220">
        <v>0</v>
      </c>
      <c r="AZ92" s="220">
        <v>2.4860000000000002</v>
      </c>
      <c r="BA92" s="220">
        <v>11.71</v>
      </c>
      <c r="BB92" s="220">
        <v>9.1989999999999998</v>
      </c>
      <c r="BC92" s="220">
        <v>231.637</v>
      </c>
      <c r="BD92" s="220">
        <v>0</v>
      </c>
      <c r="BE92" s="220">
        <v>29.643000000000001</v>
      </c>
      <c r="BF92" s="220">
        <v>35.591999999999999</v>
      </c>
      <c r="BG92" s="220">
        <v>3.5999999999999997E-2</v>
      </c>
      <c r="BH92" s="220">
        <v>0</v>
      </c>
      <c r="BI92" s="220">
        <v>0.375</v>
      </c>
      <c r="BJ92" s="220">
        <v>0</v>
      </c>
      <c r="BK92" s="220">
        <v>0</v>
      </c>
      <c r="BL92" s="266">
        <v>0</v>
      </c>
      <c r="BM92" s="267">
        <f t="shared" si="5"/>
        <v>2233.4280000000003</v>
      </c>
      <c r="BN92" s="222"/>
      <c r="BO92" s="219">
        <v>0</v>
      </c>
      <c r="BP92" s="268">
        <f t="shared" si="6"/>
        <v>1237.9159999999999</v>
      </c>
      <c r="BQ92" s="221">
        <f t="shared" si="7"/>
        <v>1237.9159999999999</v>
      </c>
      <c r="BR92" s="269">
        <v>0</v>
      </c>
      <c r="BS92" s="219">
        <v>1237.9159999999999</v>
      </c>
      <c r="BT92" s="270">
        <v>0</v>
      </c>
      <c r="BU92" s="270">
        <v>0</v>
      </c>
      <c r="BV92" s="219">
        <v>0</v>
      </c>
      <c r="BW92" s="271">
        <v>0</v>
      </c>
      <c r="BX92" s="222">
        <v>0</v>
      </c>
      <c r="BY92" s="192"/>
      <c r="BZ92" s="192"/>
    </row>
    <row r="93" spans="1:78">
      <c r="A93" s="244" t="s">
        <v>38</v>
      </c>
      <c r="B93" s="222" t="s">
        <v>39</v>
      </c>
      <c r="C93" s="220">
        <f t="shared" si="4"/>
        <v>8595.2980000000007</v>
      </c>
      <c r="D93" s="219"/>
      <c r="E93" s="219"/>
      <c r="F93" s="219"/>
      <c r="G93" s="219"/>
      <c r="H93" s="219"/>
      <c r="I93" s="219"/>
      <c r="J93" s="219"/>
      <c r="K93" s="219"/>
      <c r="L93" s="221">
        <v>0</v>
      </c>
      <c r="M93" s="220">
        <v>6.2629999999999999</v>
      </c>
      <c r="N93" s="220">
        <v>0</v>
      </c>
      <c r="O93" s="220">
        <v>20.861999999999998</v>
      </c>
      <c r="P93" s="220">
        <v>2.46</v>
      </c>
      <c r="Q93" s="220">
        <v>6.0000000000000001E-3</v>
      </c>
      <c r="R93" s="220">
        <v>0.94699999999999995</v>
      </c>
      <c r="S93" s="220">
        <v>0.56100000000000005</v>
      </c>
      <c r="T93" s="220">
        <v>0</v>
      </c>
      <c r="U93" s="220">
        <v>2.9790000000000001</v>
      </c>
      <c r="V93" s="220">
        <v>0.77100000000000002</v>
      </c>
      <c r="W93" s="220">
        <v>0</v>
      </c>
      <c r="X93" s="220">
        <v>0.32700000000000001</v>
      </c>
      <c r="Y93" s="220">
        <v>3.5710000000000002</v>
      </c>
      <c r="Z93" s="220">
        <v>8.3000000000000004E-2</v>
      </c>
      <c r="AA93" s="220">
        <v>0</v>
      </c>
      <c r="AB93" s="220">
        <v>1.89</v>
      </c>
      <c r="AC93" s="220">
        <v>5.6020000000000003</v>
      </c>
      <c r="AD93" s="220">
        <v>4.7610000000000001</v>
      </c>
      <c r="AE93" s="220">
        <v>16.858000000000001</v>
      </c>
      <c r="AF93" s="220">
        <v>19.07</v>
      </c>
      <c r="AG93" s="220">
        <v>8.5380000000000003</v>
      </c>
      <c r="AH93" s="220">
        <v>22.495999999999999</v>
      </c>
      <c r="AI93" s="220">
        <v>74.992999999999995</v>
      </c>
      <c r="AJ93" s="220">
        <v>3.2789999999999999</v>
      </c>
      <c r="AK93" s="220">
        <v>2.0299999999999998</v>
      </c>
      <c r="AL93" s="220">
        <v>480.13200000000001</v>
      </c>
      <c r="AM93" s="220">
        <v>16.155000000000001</v>
      </c>
      <c r="AN93" s="220">
        <v>14.26</v>
      </c>
      <c r="AO93" s="220">
        <v>23.132999999999999</v>
      </c>
      <c r="AP93" s="220">
        <v>3.8010000000000002</v>
      </c>
      <c r="AQ93" s="220">
        <v>32.896999999999998</v>
      </c>
      <c r="AR93" s="220">
        <v>22.876000000000001</v>
      </c>
      <c r="AS93" s="220">
        <v>13.226000000000001</v>
      </c>
      <c r="AT93" s="220">
        <v>44.887</v>
      </c>
      <c r="AU93" s="220">
        <v>4.4160000000000004</v>
      </c>
      <c r="AV93" s="220">
        <v>11.654999999999999</v>
      </c>
      <c r="AW93" s="220">
        <v>0.35299999999999998</v>
      </c>
      <c r="AX93" s="220">
        <v>26.885999999999999</v>
      </c>
      <c r="AY93" s="220">
        <v>0</v>
      </c>
      <c r="AZ93" s="220">
        <v>1.331</v>
      </c>
      <c r="BA93" s="220">
        <v>476.16500000000002</v>
      </c>
      <c r="BB93" s="220">
        <v>15.789</v>
      </c>
      <c r="BC93" s="220">
        <v>108.32899999999999</v>
      </c>
      <c r="BD93" s="220">
        <v>0</v>
      </c>
      <c r="BE93" s="220">
        <v>11.986000000000001</v>
      </c>
      <c r="BF93" s="220">
        <v>17.439</v>
      </c>
      <c r="BG93" s="220">
        <v>4.6829999999999998</v>
      </c>
      <c r="BH93" s="220">
        <v>0</v>
      </c>
      <c r="BI93" s="220">
        <v>3.544</v>
      </c>
      <c r="BJ93" s="220">
        <v>0</v>
      </c>
      <c r="BK93" s="220">
        <v>0</v>
      </c>
      <c r="BL93" s="266">
        <v>0</v>
      </c>
      <c r="BM93" s="267">
        <f t="shared" si="5"/>
        <v>1532.2900000000004</v>
      </c>
      <c r="BN93" s="222"/>
      <c r="BO93" s="219">
        <v>2918.3739999999998</v>
      </c>
      <c r="BP93" s="268">
        <f t="shared" si="6"/>
        <v>4144.634</v>
      </c>
      <c r="BQ93" s="221">
        <f t="shared" si="7"/>
        <v>4144.634</v>
      </c>
      <c r="BR93" s="269">
        <v>0</v>
      </c>
      <c r="BS93" s="219">
        <v>4144.634</v>
      </c>
      <c r="BT93" s="270">
        <v>0</v>
      </c>
      <c r="BU93" s="270">
        <v>0</v>
      </c>
      <c r="BV93" s="219">
        <v>0</v>
      </c>
      <c r="BW93" s="271">
        <v>0</v>
      </c>
      <c r="BX93" s="222">
        <v>0</v>
      </c>
      <c r="BY93" s="192"/>
      <c r="BZ93" s="192"/>
    </row>
    <row r="94" spans="1:78">
      <c r="A94" s="244" t="s">
        <v>40</v>
      </c>
      <c r="B94" s="222" t="s">
        <v>136</v>
      </c>
      <c r="C94" s="220">
        <f t="shared" si="4"/>
        <v>20730.448</v>
      </c>
      <c r="D94" s="219"/>
      <c r="E94" s="219"/>
      <c r="F94" s="219"/>
      <c r="G94" s="219"/>
      <c r="H94" s="219"/>
      <c r="I94" s="219"/>
      <c r="J94" s="219"/>
      <c r="K94" s="219"/>
      <c r="L94" s="221">
        <v>0</v>
      </c>
      <c r="M94" s="220">
        <v>388.14400000000001</v>
      </c>
      <c r="N94" s="220">
        <v>0</v>
      </c>
      <c r="O94" s="220">
        <v>861.04499999999996</v>
      </c>
      <c r="P94" s="220">
        <v>176.39400000000001</v>
      </c>
      <c r="Q94" s="220">
        <v>0</v>
      </c>
      <c r="R94" s="220">
        <v>10.685</v>
      </c>
      <c r="S94" s="220">
        <v>0</v>
      </c>
      <c r="T94" s="220">
        <v>0</v>
      </c>
      <c r="U94" s="220">
        <v>5.2450000000000001</v>
      </c>
      <c r="V94" s="220">
        <v>0</v>
      </c>
      <c r="W94" s="220">
        <v>0</v>
      </c>
      <c r="X94" s="220">
        <v>34.134</v>
      </c>
      <c r="Y94" s="220">
        <v>2.7250000000000001</v>
      </c>
      <c r="Z94" s="220">
        <v>0</v>
      </c>
      <c r="AA94" s="220">
        <v>0.78800000000000003</v>
      </c>
      <c r="AB94" s="220">
        <v>0</v>
      </c>
      <c r="AC94" s="220">
        <v>214.86099999999999</v>
      </c>
      <c r="AD94" s="220">
        <v>123.801</v>
      </c>
      <c r="AE94" s="220">
        <v>682.85500000000002</v>
      </c>
      <c r="AF94" s="220">
        <v>0</v>
      </c>
      <c r="AG94" s="220">
        <v>101.271</v>
      </c>
      <c r="AH94" s="220">
        <v>1547.999</v>
      </c>
      <c r="AI94" s="220">
        <v>799.06600000000003</v>
      </c>
      <c r="AJ94" s="220">
        <v>72.337000000000003</v>
      </c>
      <c r="AK94" s="220">
        <v>798.86199999999997</v>
      </c>
      <c r="AL94" s="220">
        <v>3248.2139999999999</v>
      </c>
      <c r="AM94" s="220">
        <v>1373.135</v>
      </c>
      <c r="AN94" s="220">
        <v>0</v>
      </c>
      <c r="AO94" s="220">
        <v>300.40600000000001</v>
      </c>
      <c r="AP94" s="220">
        <v>16.823</v>
      </c>
      <c r="AQ94" s="220">
        <v>2.3159999999999998</v>
      </c>
      <c r="AR94" s="220">
        <v>623.52700000000004</v>
      </c>
      <c r="AS94" s="220">
        <v>0</v>
      </c>
      <c r="AT94" s="220">
        <v>233.49199999999999</v>
      </c>
      <c r="AU94" s="220">
        <v>0</v>
      </c>
      <c r="AV94" s="220">
        <v>3.6999999999999998E-2</v>
      </c>
      <c r="AW94" s="220">
        <v>1.8149999999999999</v>
      </c>
      <c r="AX94" s="220">
        <v>14.746</v>
      </c>
      <c r="AY94" s="220">
        <v>0</v>
      </c>
      <c r="AZ94" s="220">
        <v>74.837999999999994</v>
      </c>
      <c r="BA94" s="220">
        <v>158.56100000000001</v>
      </c>
      <c r="BB94" s="220">
        <v>0</v>
      </c>
      <c r="BC94" s="220">
        <v>151.761</v>
      </c>
      <c r="BD94" s="220">
        <v>0</v>
      </c>
      <c r="BE94" s="220">
        <v>34.264000000000003</v>
      </c>
      <c r="BF94" s="220">
        <v>36.085999999999999</v>
      </c>
      <c r="BG94" s="220">
        <v>0</v>
      </c>
      <c r="BH94" s="220">
        <v>0</v>
      </c>
      <c r="BI94" s="220">
        <v>0</v>
      </c>
      <c r="BJ94" s="220">
        <v>0</v>
      </c>
      <c r="BK94" s="220">
        <v>0</v>
      </c>
      <c r="BL94" s="266">
        <v>0</v>
      </c>
      <c r="BM94" s="267">
        <f t="shared" si="5"/>
        <v>12090.233</v>
      </c>
      <c r="BN94" s="222"/>
      <c r="BO94" s="219">
        <v>8034.7579999999998</v>
      </c>
      <c r="BP94" s="268">
        <f t="shared" si="6"/>
        <v>605.45699999999999</v>
      </c>
      <c r="BQ94" s="221">
        <f t="shared" si="7"/>
        <v>605.45699999999999</v>
      </c>
      <c r="BR94" s="269">
        <v>0</v>
      </c>
      <c r="BS94" s="219">
        <v>605.45699999999999</v>
      </c>
      <c r="BT94" s="270">
        <v>0</v>
      </c>
      <c r="BU94" s="270">
        <v>0</v>
      </c>
      <c r="BV94" s="219">
        <v>0</v>
      </c>
      <c r="BW94" s="271">
        <v>0</v>
      </c>
      <c r="BX94" s="222">
        <v>0</v>
      </c>
      <c r="BY94" s="192"/>
      <c r="BZ94" s="192"/>
    </row>
    <row r="95" spans="1:78">
      <c r="A95" s="244" t="s">
        <v>41</v>
      </c>
      <c r="B95" s="222" t="s">
        <v>156</v>
      </c>
      <c r="C95" s="220">
        <f t="shared" si="4"/>
        <v>324.90600000000001</v>
      </c>
      <c r="D95" s="219"/>
      <c r="E95" s="219"/>
      <c r="F95" s="219"/>
      <c r="G95" s="219"/>
      <c r="H95" s="219"/>
      <c r="I95" s="219"/>
      <c r="J95" s="219"/>
      <c r="K95" s="219"/>
      <c r="L95" s="221">
        <v>7.0000000000000001E-3</v>
      </c>
      <c r="M95" s="220">
        <v>0</v>
      </c>
      <c r="N95" s="220">
        <v>0</v>
      </c>
      <c r="O95" s="220">
        <v>0.33800000000000002</v>
      </c>
      <c r="P95" s="220">
        <v>0.248</v>
      </c>
      <c r="Q95" s="220">
        <v>1E-3</v>
      </c>
      <c r="R95" s="220">
        <v>8.0000000000000002E-3</v>
      </c>
      <c r="S95" s="220">
        <v>1.0999999999999999E-2</v>
      </c>
      <c r="T95" s="220">
        <v>0</v>
      </c>
      <c r="U95" s="220">
        <v>0.32500000000000001</v>
      </c>
      <c r="V95" s="220">
        <v>1.9E-2</v>
      </c>
      <c r="W95" s="220">
        <v>1.7999999999999999E-2</v>
      </c>
      <c r="X95" s="220">
        <v>0.23100000000000001</v>
      </c>
      <c r="Y95" s="220">
        <v>0.02</v>
      </c>
      <c r="Z95" s="220">
        <v>4.8000000000000001E-2</v>
      </c>
      <c r="AA95" s="220">
        <v>2E-3</v>
      </c>
      <c r="AB95" s="220">
        <v>0.02</v>
      </c>
      <c r="AC95" s="220">
        <v>0.50600000000000001</v>
      </c>
      <c r="AD95" s="220">
        <v>7.0000000000000001E-3</v>
      </c>
      <c r="AE95" s="220">
        <v>6.2039999999999997</v>
      </c>
      <c r="AF95" s="220">
        <v>1.4379999999999999</v>
      </c>
      <c r="AG95" s="220">
        <v>2.6640000000000001</v>
      </c>
      <c r="AH95" s="220">
        <v>1.4750000000000001</v>
      </c>
      <c r="AI95" s="220">
        <v>1.95</v>
      </c>
      <c r="AJ95" s="220">
        <v>8.0000000000000002E-3</v>
      </c>
      <c r="AK95" s="220">
        <v>0</v>
      </c>
      <c r="AL95" s="220">
        <v>0.33500000000000002</v>
      </c>
      <c r="AM95" s="220">
        <v>6.8000000000000005E-2</v>
      </c>
      <c r="AN95" s="220">
        <v>8.0350000000000001</v>
      </c>
      <c r="AO95" s="220">
        <v>1.752</v>
      </c>
      <c r="AP95" s="220">
        <v>0.28299999999999997</v>
      </c>
      <c r="AQ95" s="220">
        <v>9.8000000000000004E-2</v>
      </c>
      <c r="AR95" s="220">
        <v>1.274</v>
      </c>
      <c r="AS95" s="220">
        <v>0.122</v>
      </c>
      <c r="AT95" s="220">
        <v>0</v>
      </c>
      <c r="AU95" s="220">
        <v>0.69299999999999995</v>
      </c>
      <c r="AV95" s="220">
        <v>1.042</v>
      </c>
      <c r="AW95" s="220">
        <v>0.129</v>
      </c>
      <c r="AX95" s="220">
        <v>0.184</v>
      </c>
      <c r="AY95" s="220">
        <v>0</v>
      </c>
      <c r="AZ95" s="220">
        <v>1.4999999999999999E-2</v>
      </c>
      <c r="BA95" s="220">
        <v>0.17399999999999999</v>
      </c>
      <c r="BB95" s="220">
        <v>0.08</v>
      </c>
      <c r="BC95" s="220">
        <v>118.374</v>
      </c>
      <c r="BD95" s="220">
        <v>1.84</v>
      </c>
      <c r="BE95" s="220">
        <v>15.798999999999999</v>
      </c>
      <c r="BF95" s="220">
        <v>6.7430000000000003</v>
      </c>
      <c r="BG95" s="220">
        <v>0.315</v>
      </c>
      <c r="BH95" s="220">
        <v>1.0069999999999999</v>
      </c>
      <c r="BI95" s="220">
        <v>0.38100000000000001</v>
      </c>
      <c r="BJ95" s="220">
        <v>0</v>
      </c>
      <c r="BK95" s="220">
        <v>0</v>
      </c>
      <c r="BL95" s="266">
        <v>0</v>
      </c>
      <c r="BM95" s="267">
        <f t="shared" si="5"/>
        <v>174.291</v>
      </c>
      <c r="BN95" s="222"/>
      <c r="BO95" s="219">
        <v>50.601999999999997</v>
      </c>
      <c r="BP95" s="268">
        <f t="shared" si="6"/>
        <v>100.01300000000001</v>
      </c>
      <c r="BQ95" s="221">
        <f t="shared" si="7"/>
        <v>100.01300000000001</v>
      </c>
      <c r="BR95" s="269">
        <v>0</v>
      </c>
      <c r="BS95" s="219">
        <v>100.01300000000001</v>
      </c>
      <c r="BT95" s="270">
        <v>0</v>
      </c>
      <c r="BU95" s="270">
        <v>0</v>
      </c>
      <c r="BV95" s="219">
        <v>0</v>
      </c>
      <c r="BW95" s="271">
        <v>0</v>
      </c>
      <c r="BX95" s="222">
        <v>0</v>
      </c>
      <c r="BY95" s="192"/>
      <c r="BZ95" s="192"/>
    </row>
    <row r="96" spans="1:78">
      <c r="A96" s="244" t="s">
        <v>42</v>
      </c>
      <c r="B96" s="222" t="s">
        <v>43</v>
      </c>
      <c r="C96" s="220">
        <f t="shared" si="4"/>
        <v>26614.204999999998</v>
      </c>
      <c r="D96" s="219"/>
      <c r="E96" s="219"/>
      <c r="F96" s="219"/>
      <c r="G96" s="219"/>
      <c r="H96" s="219"/>
      <c r="I96" s="219"/>
      <c r="J96" s="219"/>
      <c r="K96" s="219"/>
      <c r="L96" s="221">
        <v>1.135</v>
      </c>
      <c r="M96" s="220">
        <v>7.2270000000000003</v>
      </c>
      <c r="N96" s="220">
        <v>0.32500000000000001</v>
      </c>
      <c r="O96" s="220">
        <v>8.0850000000000009</v>
      </c>
      <c r="P96" s="220">
        <v>0.95199999999999996</v>
      </c>
      <c r="Q96" s="220">
        <v>3.0000000000000001E-3</v>
      </c>
      <c r="R96" s="220">
        <v>2.4460000000000002</v>
      </c>
      <c r="S96" s="220">
        <v>0</v>
      </c>
      <c r="T96" s="220">
        <v>0</v>
      </c>
      <c r="U96" s="220">
        <v>1.147</v>
      </c>
      <c r="V96" s="220">
        <v>0.29799999999999999</v>
      </c>
      <c r="W96" s="220">
        <v>0</v>
      </c>
      <c r="X96" s="220">
        <v>0.40200000000000002</v>
      </c>
      <c r="Y96" s="220">
        <v>1.915</v>
      </c>
      <c r="Z96" s="220">
        <v>0</v>
      </c>
      <c r="AA96" s="220">
        <v>0</v>
      </c>
      <c r="AB96" s="220">
        <v>1.458</v>
      </c>
      <c r="AC96" s="220">
        <v>0.73599999999999999</v>
      </c>
      <c r="AD96" s="220">
        <v>1.8320000000000001</v>
      </c>
      <c r="AE96" s="220">
        <v>29.106999999999999</v>
      </c>
      <c r="AF96" s="220">
        <v>11.422000000000001</v>
      </c>
      <c r="AG96" s="220">
        <v>9.8529999999999998</v>
      </c>
      <c r="AH96" s="220">
        <v>11.923999999999999</v>
      </c>
      <c r="AI96" s="220">
        <v>20.855</v>
      </c>
      <c r="AJ96" s="220">
        <v>0.46200000000000002</v>
      </c>
      <c r="AK96" s="220">
        <v>1.173</v>
      </c>
      <c r="AL96" s="220">
        <v>2.5009999999999999</v>
      </c>
      <c r="AM96" s="220">
        <v>37.53</v>
      </c>
      <c r="AN96" s="220">
        <v>0.67400000000000004</v>
      </c>
      <c r="AO96" s="220">
        <v>76.787000000000006</v>
      </c>
      <c r="AP96" s="220">
        <v>3.4180000000000001</v>
      </c>
      <c r="AQ96" s="220">
        <v>6.7690000000000001</v>
      </c>
      <c r="AR96" s="220">
        <v>14.250999999999999</v>
      </c>
      <c r="AS96" s="220">
        <v>10.132999999999999</v>
      </c>
      <c r="AT96" s="220">
        <v>12.333</v>
      </c>
      <c r="AU96" s="220">
        <v>3.0129999999999999</v>
      </c>
      <c r="AV96" s="220">
        <v>3.9409999999999998</v>
      </c>
      <c r="AW96" s="220">
        <v>7.9059999999999997</v>
      </c>
      <c r="AX96" s="220">
        <v>8.9309999999999992</v>
      </c>
      <c r="AY96" s="220">
        <v>0.04</v>
      </c>
      <c r="AZ96" s="220">
        <v>1.8320000000000001</v>
      </c>
      <c r="BA96" s="220">
        <v>1574.194</v>
      </c>
      <c r="BB96" s="220">
        <v>6.085</v>
      </c>
      <c r="BC96" s="220">
        <v>114.291</v>
      </c>
      <c r="BD96" s="220">
        <v>4.6909999999999998</v>
      </c>
      <c r="BE96" s="220">
        <v>8.1199999999999992</v>
      </c>
      <c r="BF96" s="220">
        <v>9.702</v>
      </c>
      <c r="BG96" s="220">
        <v>1.28</v>
      </c>
      <c r="BH96" s="220">
        <v>2.5089999999999999</v>
      </c>
      <c r="BI96" s="220">
        <v>0.442</v>
      </c>
      <c r="BJ96" s="220">
        <v>0</v>
      </c>
      <c r="BK96" s="220">
        <v>0</v>
      </c>
      <c r="BL96" s="266">
        <v>0</v>
      </c>
      <c r="BM96" s="267">
        <f t="shared" si="5"/>
        <v>2024.1299999999999</v>
      </c>
      <c r="BN96" s="222"/>
      <c r="BO96" s="219">
        <v>0</v>
      </c>
      <c r="BP96" s="268">
        <f t="shared" si="6"/>
        <v>24590.074999999997</v>
      </c>
      <c r="BQ96" s="221">
        <f t="shared" si="7"/>
        <v>24590.074999999997</v>
      </c>
      <c r="BR96" s="269">
        <v>1.762</v>
      </c>
      <c r="BS96" s="219">
        <v>24588.312999999998</v>
      </c>
      <c r="BT96" s="270">
        <v>0</v>
      </c>
      <c r="BU96" s="270">
        <v>0</v>
      </c>
      <c r="BV96" s="219">
        <v>0</v>
      </c>
      <c r="BW96" s="271">
        <v>0</v>
      </c>
      <c r="BX96" s="222">
        <v>0</v>
      </c>
      <c r="BY96" s="192"/>
      <c r="BZ96" s="192"/>
    </row>
    <row r="97" spans="1:78">
      <c r="A97" s="244" t="s">
        <v>44</v>
      </c>
      <c r="B97" s="222" t="s">
        <v>207</v>
      </c>
      <c r="C97" s="220">
        <f t="shared" si="4"/>
        <v>11909.415000000001</v>
      </c>
      <c r="D97" s="219"/>
      <c r="E97" s="219"/>
      <c r="F97" s="219"/>
      <c r="G97" s="219"/>
      <c r="H97" s="219"/>
      <c r="I97" s="219"/>
      <c r="J97" s="219"/>
      <c r="K97" s="219"/>
      <c r="L97" s="221">
        <v>0.95399999999999996</v>
      </c>
      <c r="M97" s="220">
        <v>56.978999999999999</v>
      </c>
      <c r="N97" s="220">
        <v>0.377</v>
      </c>
      <c r="O97" s="220">
        <v>10.779</v>
      </c>
      <c r="P97" s="220">
        <v>0.52100000000000002</v>
      </c>
      <c r="Q97" s="220">
        <v>3.0000000000000001E-3</v>
      </c>
      <c r="R97" s="220">
        <v>0.86199999999999999</v>
      </c>
      <c r="S97" s="220">
        <v>0.223</v>
      </c>
      <c r="T97" s="220">
        <v>0</v>
      </c>
      <c r="U97" s="220">
        <v>1.085</v>
      </c>
      <c r="V97" s="220">
        <v>9.4E-2</v>
      </c>
      <c r="W97" s="220">
        <v>0</v>
      </c>
      <c r="X97" s="220">
        <v>0.45900000000000002</v>
      </c>
      <c r="Y97" s="220">
        <v>2.3439999999999999</v>
      </c>
      <c r="Z97" s="220">
        <v>0.19900000000000001</v>
      </c>
      <c r="AA97" s="220">
        <v>0.156</v>
      </c>
      <c r="AB97" s="220">
        <v>2.1040000000000001</v>
      </c>
      <c r="AC97" s="220">
        <v>1.637</v>
      </c>
      <c r="AD97" s="220">
        <v>0.876</v>
      </c>
      <c r="AE97" s="220">
        <v>6.0839999999999996</v>
      </c>
      <c r="AF97" s="220">
        <v>6.3289999999999997</v>
      </c>
      <c r="AG97" s="220">
        <v>25.148</v>
      </c>
      <c r="AH97" s="220">
        <v>5.7249999999999996</v>
      </c>
      <c r="AI97" s="220">
        <v>292.96600000000001</v>
      </c>
      <c r="AJ97" s="220">
        <v>0.53500000000000003</v>
      </c>
      <c r="AK97" s="220">
        <v>7.923</v>
      </c>
      <c r="AL97" s="220">
        <v>93.272000000000006</v>
      </c>
      <c r="AM97" s="220">
        <v>12.121</v>
      </c>
      <c r="AN97" s="220">
        <v>0.27900000000000003</v>
      </c>
      <c r="AO97" s="220">
        <v>4.5810000000000004</v>
      </c>
      <c r="AP97" s="220">
        <v>41.737000000000002</v>
      </c>
      <c r="AQ97" s="220">
        <v>3.74</v>
      </c>
      <c r="AR97" s="220">
        <v>3.6190000000000002</v>
      </c>
      <c r="AS97" s="220">
        <v>3.149</v>
      </c>
      <c r="AT97" s="220">
        <v>28.785</v>
      </c>
      <c r="AU97" s="220">
        <v>3.8519999999999999</v>
      </c>
      <c r="AV97" s="220">
        <v>1.244</v>
      </c>
      <c r="AW97" s="220">
        <v>0.13100000000000001</v>
      </c>
      <c r="AX97" s="220">
        <v>5.1989999999999998</v>
      </c>
      <c r="AY97" s="220">
        <v>3.3000000000000002E-2</v>
      </c>
      <c r="AZ97" s="220">
        <v>0.93700000000000006</v>
      </c>
      <c r="BA97" s="220">
        <v>12.448</v>
      </c>
      <c r="BB97" s="220">
        <v>1.1479999999999999</v>
      </c>
      <c r="BC97" s="220">
        <v>131.23699999999999</v>
      </c>
      <c r="BD97" s="220">
        <v>4.3120000000000003</v>
      </c>
      <c r="BE97" s="220">
        <v>9.6709999999999994</v>
      </c>
      <c r="BF97" s="220">
        <v>10.731</v>
      </c>
      <c r="BG97" s="220">
        <v>1.23</v>
      </c>
      <c r="BH97" s="220">
        <v>11.754</v>
      </c>
      <c r="BI97" s="220">
        <v>1.3540000000000001</v>
      </c>
      <c r="BJ97" s="220">
        <v>0</v>
      </c>
      <c r="BK97" s="220">
        <v>0</v>
      </c>
      <c r="BL97" s="266">
        <v>0</v>
      </c>
      <c r="BM97" s="267">
        <f t="shared" si="5"/>
        <v>810.92600000000004</v>
      </c>
      <c r="BN97" s="222"/>
      <c r="BO97" s="219">
        <v>2598.89</v>
      </c>
      <c r="BP97" s="268">
        <f t="shared" si="6"/>
        <v>8499.5990000000002</v>
      </c>
      <c r="BQ97" s="221">
        <f t="shared" si="7"/>
        <v>8499.5990000000002</v>
      </c>
      <c r="BR97" s="269">
        <v>0</v>
      </c>
      <c r="BS97" s="219">
        <v>8499.5990000000002</v>
      </c>
      <c r="BT97" s="270">
        <v>0</v>
      </c>
      <c r="BU97" s="270">
        <v>0</v>
      </c>
      <c r="BV97" s="219">
        <v>0</v>
      </c>
      <c r="BW97" s="271">
        <v>0</v>
      </c>
      <c r="BX97" s="222">
        <v>0</v>
      </c>
      <c r="BY97" s="192"/>
      <c r="BZ97" s="192"/>
    </row>
    <row r="98" spans="1:78">
      <c r="A98" s="244" t="s">
        <v>45</v>
      </c>
      <c r="B98" s="222" t="s">
        <v>233</v>
      </c>
      <c r="C98" s="220">
        <f t="shared" si="4"/>
        <v>1676.1919999999998</v>
      </c>
      <c r="D98" s="219"/>
      <c r="E98" s="219"/>
      <c r="F98" s="219"/>
      <c r="G98" s="219"/>
      <c r="H98" s="219"/>
      <c r="I98" s="219"/>
      <c r="J98" s="219"/>
      <c r="K98" s="219"/>
      <c r="L98" s="221">
        <v>0</v>
      </c>
      <c r="M98" s="220">
        <v>2E-3</v>
      </c>
      <c r="N98" s="220">
        <v>1.7000000000000001E-2</v>
      </c>
      <c r="O98" s="220">
        <v>4.2770000000000001</v>
      </c>
      <c r="P98" s="220">
        <v>0.154</v>
      </c>
      <c r="Q98" s="220">
        <v>1E-3</v>
      </c>
      <c r="R98" s="220">
        <v>0</v>
      </c>
      <c r="S98" s="220">
        <v>0.53900000000000003</v>
      </c>
      <c r="T98" s="220">
        <v>0</v>
      </c>
      <c r="U98" s="220">
        <v>4.4999999999999998E-2</v>
      </c>
      <c r="V98" s="220">
        <v>0.159</v>
      </c>
      <c r="W98" s="220">
        <v>1.7999999999999999E-2</v>
      </c>
      <c r="X98" s="220">
        <v>1.0999999999999999E-2</v>
      </c>
      <c r="Y98" s="220">
        <v>8.9999999999999993E-3</v>
      </c>
      <c r="Z98" s="220">
        <v>1E-3</v>
      </c>
      <c r="AA98" s="220">
        <v>2.4E-2</v>
      </c>
      <c r="AB98" s="220">
        <v>0.115</v>
      </c>
      <c r="AC98" s="220">
        <v>0.11600000000000001</v>
      </c>
      <c r="AD98" s="220">
        <v>1.4E-2</v>
      </c>
      <c r="AE98" s="220">
        <v>1.4219999999999999</v>
      </c>
      <c r="AF98" s="220">
        <v>0.56499999999999995</v>
      </c>
      <c r="AG98" s="220">
        <v>0.189</v>
      </c>
      <c r="AH98" s="220">
        <v>2.6909999999999998</v>
      </c>
      <c r="AI98" s="220">
        <v>0.79400000000000004</v>
      </c>
      <c r="AJ98" s="220">
        <v>8.0000000000000002E-3</v>
      </c>
      <c r="AK98" s="220">
        <v>0.86799999999999999</v>
      </c>
      <c r="AL98" s="220">
        <v>17.923999999999999</v>
      </c>
      <c r="AM98" s="220">
        <v>1.0049999999999999</v>
      </c>
      <c r="AN98" s="220">
        <v>0</v>
      </c>
      <c r="AO98" s="220">
        <v>1.7210000000000001</v>
      </c>
      <c r="AP98" s="220">
        <v>0.90200000000000002</v>
      </c>
      <c r="AQ98" s="220">
        <v>74.838999999999999</v>
      </c>
      <c r="AR98" s="220">
        <v>489.56</v>
      </c>
      <c r="AS98" s="220">
        <v>0.02</v>
      </c>
      <c r="AT98" s="220">
        <v>78.233999999999995</v>
      </c>
      <c r="AU98" s="220">
        <v>0.27600000000000002</v>
      </c>
      <c r="AV98" s="220">
        <v>0.20399999999999999</v>
      </c>
      <c r="AW98" s="220">
        <v>3.6999999999999998E-2</v>
      </c>
      <c r="AX98" s="220">
        <v>2.524</v>
      </c>
      <c r="AY98" s="220">
        <v>1.6E-2</v>
      </c>
      <c r="AZ98" s="220">
        <v>0</v>
      </c>
      <c r="BA98" s="220">
        <v>5.7000000000000002E-2</v>
      </c>
      <c r="BB98" s="220">
        <v>0.27900000000000003</v>
      </c>
      <c r="BC98" s="220">
        <v>5.2610000000000001</v>
      </c>
      <c r="BD98" s="220">
        <v>0</v>
      </c>
      <c r="BE98" s="220">
        <v>31.132999999999999</v>
      </c>
      <c r="BF98" s="220">
        <v>0.58299999999999996</v>
      </c>
      <c r="BG98" s="220">
        <v>0.122</v>
      </c>
      <c r="BH98" s="220">
        <v>2.2989999999999999</v>
      </c>
      <c r="BI98" s="220">
        <v>22.216999999999999</v>
      </c>
      <c r="BJ98" s="220">
        <v>0</v>
      </c>
      <c r="BK98" s="220">
        <v>0</v>
      </c>
      <c r="BL98" s="266">
        <v>0</v>
      </c>
      <c r="BM98" s="267">
        <f t="shared" si="5"/>
        <v>741.25199999999984</v>
      </c>
      <c r="BN98" s="222"/>
      <c r="BO98" s="219">
        <v>87.12</v>
      </c>
      <c r="BP98" s="268">
        <f t="shared" si="6"/>
        <v>847.81999999999994</v>
      </c>
      <c r="BQ98" s="221">
        <f t="shared" si="7"/>
        <v>847.81999999999994</v>
      </c>
      <c r="BR98" s="269">
        <v>78.858000000000004</v>
      </c>
      <c r="BS98" s="219">
        <v>768.96199999999999</v>
      </c>
      <c r="BT98" s="270">
        <v>0</v>
      </c>
      <c r="BU98" s="270">
        <v>0</v>
      </c>
      <c r="BV98" s="219">
        <v>0</v>
      </c>
      <c r="BW98" s="271">
        <v>0</v>
      </c>
      <c r="BX98" s="222">
        <v>0</v>
      </c>
      <c r="BY98" s="192"/>
      <c r="BZ98" s="192"/>
    </row>
    <row r="99" spans="1:78">
      <c r="A99" s="244" t="s">
        <v>46</v>
      </c>
      <c r="B99" s="222" t="s">
        <v>47</v>
      </c>
      <c r="C99" s="220">
        <f t="shared" si="4"/>
        <v>9849.4570000000003</v>
      </c>
      <c r="D99" s="219"/>
      <c r="E99" s="219"/>
      <c r="F99" s="219"/>
      <c r="G99" s="219"/>
      <c r="H99" s="219"/>
      <c r="I99" s="219"/>
      <c r="J99" s="219"/>
      <c r="K99" s="219"/>
      <c r="L99" s="221">
        <v>0.30199999999999999</v>
      </c>
      <c r="M99" s="220">
        <v>125.35</v>
      </c>
      <c r="N99" s="220">
        <v>0.11600000000000001</v>
      </c>
      <c r="O99" s="220">
        <v>23.457999999999998</v>
      </c>
      <c r="P99" s="220">
        <v>10.933999999999999</v>
      </c>
      <c r="Q99" s="220">
        <v>6.0000000000000001E-3</v>
      </c>
      <c r="R99" s="220">
        <v>1.145</v>
      </c>
      <c r="S99" s="220">
        <v>0.436</v>
      </c>
      <c r="T99" s="220">
        <v>0</v>
      </c>
      <c r="U99" s="220">
        <v>0.19400000000000001</v>
      </c>
      <c r="V99" s="220">
        <v>0.63500000000000001</v>
      </c>
      <c r="W99" s="220">
        <v>0.748</v>
      </c>
      <c r="X99" s="220">
        <v>1.6839999999999999</v>
      </c>
      <c r="Y99" s="220">
        <v>2.6179999999999999</v>
      </c>
      <c r="Z99" s="220">
        <v>0.29399999999999998</v>
      </c>
      <c r="AA99" s="220">
        <v>0.999</v>
      </c>
      <c r="AB99" s="220">
        <v>1.369</v>
      </c>
      <c r="AC99" s="220">
        <v>41.482999999999997</v>
      </c>
      <c r="AD99" s="220">
        <v>3.306</v>
      </c>
      <c r="AE99" s="220">
        <v>37.433999999999997</v>
      </c>
      <c r="AF99" s="220">
        <v>25.917999999999999</v>
      </c>
      <c r="AG99" s="220">
        <v>25.353999999999999</v>
      </c>
      <c r="AH99" s="220">
        <v>30.620999999999999</v>
      </c>
      <c r="AI99" s="220">
        <v>193.17099999999999</v>
      </c>
      <c r="AJ99" s="220">
        <v>67.941000000000003</v>
      </c>
      <c r="AK99" s="220">
        <v>4.5069999999999997</v>
      </c>
      <c r="AL99" s="220">
        <v>168.196</v>
      </c>
      <c r="AM99" s="220">
        <v>25.338999999999999</v>
      </c>
      <c r="AN99" s="220">
        <v>4.9720000000000004</v>
      </c>
      <c r="AO99" s="220">
        <v>57.287999999999997</v>
      </c>
      <c r="AP99" s="220">
        <v>13.529</v>
      </c>
      <c r="AQ99" s="220">
        <v>22.995999999999999</v>
      </c>
      <c r="AR99" s="220">
        <v>1577.33</v>
      </c>
      <c r="AS99" s="220">
        <v>9.2959999999999994</v>
      </c>
      <c r="AT99" s="220">
        <v>128.17699999999999</v>
      </c>
      <c r="AU99" s="220">
        <v>15.212</v>
      </c>
      <c r="AV99" s="220">
        <v>22.786000000000001</v>
      </c>
      <c r="AW99" s="220">
        <v>1.645</v>
      </c>
      <c r="AX99" s="220">
        <v>94.087000000000003</v>
      </c>
      <c r="AY99" s="220">
        <v>0.218</v>
      </c>
      <c r="AZ99" s="220">
        <v>2.8490000000000002</v>
      </c>
      <c r="BA99" s="220">
        <v>65.933999999999997</v>
      </c>
      <c r="BB99" s="220">
        <v>9.9990000000000006</v>
      </c>
      <c r="BC99" s="220">
        <v>100.453</v>
      </c>
      <c r="BD99" s="220">
        <v>4.5890000000000004</v>
      </c>
      <c r="BE99" s="220">
        <v>22.38</v>
      </c>
      <c r="BF99" s="220">
        <v>10.884</v>
      </c>
      <c r="BG99" s="220">
        <v>1.869</v>
      </c>
      <c r="BH99" s="220">
        <v>8.0830000000000002</v>
      </c>
      <c r="BI99" s="220">
        <v>12.257</v>
      </c>
      <c r="BJ99" s="220">
        <v>0</v>
      </c>
      <c r="BK99" s="220">
        <v>0</v>
      </c>
      <c r="BL99" s="266">
        <v>0</v>
      </c>
      <c r="BM99" s="267">
        <f t="shared" si="5"/>
        <v>2980.3910000000001</v>
      </c>
      <c r="BN99" s="222"/>
      <c r="BO99" s="219">
        <v>968.67</v>
      </c>
      <c r="BP99" s="268">
        <f t="shared" si="6"/>
        <v>5900.3959999999997</v>
      </c>
      <c r="BQ99" s="221">
        <f t="shared" si="7"/>
        <v>5900.3959999999997</v>
      </c>
      <c r="BR99" s="269">
        <v>0</v>
      </c>
      <c r="BS99" s="219">
        <v>5900.3959999999997</v>
      </c>
      <c r="BT99" s="270">
        <v>0</v>
      </c>
      <c r="BU99" s="270">
        <v>0</v>
      </c>
      <c r="BV99" s="219">
        <v>0</v>
      </c>
      <c r="BW99" s="271">
        <v>0</v>
      </c>
      <c r="BX99" s="222">
        <v>0</v>
      </c>
      <c r="BY99" s="192"/>
      <c r="BZ99" s="192"/>
    </row>
    <row r="100" spans="1:78">
      <c r="A100" s="244" t="s">
        <v>48</v>
      </c>
      <c r="B100" s="222" t="s">
        <v>157</v>
      </c>
      <c r="C100" s="220">
        <f t="shared" si="4"/>
        <v>2393.848</v>
      </c>
      <c r="D100" s="219"/>
      <c r="E100" s="219"/>
      <c r="F100" s="219"/>
      <c r="G100" s="219"/>
      <c r="H100" s="219"/>
      <c r="I100" s="219"/>
      <c r="J100" s="219"/>
      <c r="K100" s="219"/>
      <c r="L100" s="221">
        <v>8.9999999999999993E-3</v>
      </c>
      <c r="M100" s="220">
        <v>0</v>
      </c>
      <c r="N100" s="220">
        <v>0.34</v>
      </c>
      <c r="O100" s="220">
        <v>3.0750000000000002</v>
      </c>
      <c r="P100" s="220">
        <v>8.3719999999999999</v>
      </c>
      <c r="Q100" s="220">
        <v>2E-3</v>
      </c>
      <c r="R100" s="220">
        <v>0.75900000000000001</v>
      </c>
      <c r="S100" s="220">
        <v>3.6999999999999998E-2</v>
      </c>
      <c r="T100" s="220">
        <v>0</v>
      </c>
      <c r="U100" s="220">
        <v>3.097</v>
      </c>
      <c r="V100" s="220">
        <v>1.615</v>
      </c>
      <c r="W100" s="220">
        <v>0.15</v>
      </c>
      <c r="X100" s="220">
        <v>1.1850000000000001</v>
      </c>
      <c r="Y100" s="220">
        <v>0.82599999999999996</v>
      </c>
      <c r="Z100" s="220">
        <v>5.0000000000000001E-3</v>
      </c>
      <c r="AA100" s="220">
        <v>0.115</v>
      </c>
      <c r="AB100" s="220">
        <v>0.39300000000000002</v>
      </c>
      <c r="AC100" s="220">
        <v>2.9809999999999999</v>
      </c>
      <c r="AD100" s="220">
        <v>6.4290000000000003</v>
      </c>
      <c r="AE100" s="220">
        <v>28.254999999999999</v>
      </c>
      <c r="AF100" s="220">
        <v>7.7309999999999999</v>
      </c>
      <c r="AG100" s="220">
        <v>10.302</v>
      </c>
      <c r="AH100" s="220">
        <v>21.92</v>
      </c>
      <c r="AI100" s="220">
        <v>27.695</v>
      </c>
      <c r="AJ100" s="220">
        <v>1.83</v>
      </c>
      <c r="AK100" s="220">
        <v>3.63</v>
      </c>
      <c r="AL100" s="220">
        <v>130.53800000000001</v>
      </c>
      <c r="AM100" s="220">
        <v>30.948</v>
      </c>
      <c r="AN100" s="220">
        <v>1.905</v>
      </c>
      <c r="AO100" s="220">
        <v>30.855</v>
      </c>
      <c r="AP100" s="220">
        <v>4.4139999999999997</v>
      </c>
      <c r="AQ100" s="220">
        <v>3.6619999999999999</v>
      </c>
      <c r="AR100" s="220">
        <v>0.378</v>
      </c>
      <c r="AS100" s="220">
        <v>48.569000000000003</v>
      </c>
      <c r="AT100" s="220">
        <v>0</v>
      </c>
      <c r="AU100" s="220">
        <v>0</v>
      </c>
      <c r="AV100" s="220">
        <v>11.593999999999999</v>
      </c>
      <c r="AW100" s="220">
        <v>0.97299999999999998</v>
      </c>
      <c r="AX100" s="220">
        <v>10.696999999999999</v>
      </c>
      <c r="AY100" s="220">
        <v>0.14799999999999999</v>
      </c>
      <c r="AZ100" s="220">
        <v>0</v>
      </c>
      <c r="BA100" s="220">
        <v>11.811</v>
      </c>
      <c r="BB100" s="220">
        <v>2.9590000000000001</v>
      </c>
      <c r="BC100" s="220">
        <v>92.527000000000001</v>
      </c>
      <c r="BD100" s="220">
        <v>0.51900000000000002</v>
      </c>
      <c r="BE100" s="220">
        <v>5.9290000000000003</v>
      </c>
      <c r="BF100" s="220">
        <v>3.2480000000000002</v>
      </c>
      <c r="BG100" s="220">
        <v>1.2769999999999999</v>
      </c>
      <c r="BH100" s="220">
        <v>0</v>
      </c>
      <c r="BI100" s="220">
        <v>7.6999999999999999E-2</v>
      </c>
      <c r="BJ100" s="220">
        <v>0</v>
      </c>
      <c r="BK100" s="220">
        <v>0</v>
      </c>
      <c r="BL100" s="266">
        <v>0</v>
      </c>
      <c r="BM100" s="267">
        <f t="shared" si="5"/>
        <v>523.78100000000006</v>
      </c>
      <c r="BN100" s="222"/>
      <c r="BO100" s="219">
        <v>233.03800000000001</v>
      </c>
      <c r="BP100" s="268">
        <f t="shared" si="6"/>
        <v>0</v>
      </c>
      <c r="BQ100" s="221">
        <f t="shared" si="7"/>
        <v>0</v>
      </c>
      <c r="BR100" s="269">
        <v>0</v>
      </c>
      <c r="BS100" s="219">
        <v>0</v>
      </c>
      <c r="BT100" s="270">
        <v>0</v>
      </c>
      <c r="BU100" s="270">
        <v>0</v>
      </c>
      <c r="BV100" s="219">
        <v>1637.029</v>
      </c>
      <c r="BW100" s="271">
        <v>0</v>
      </c>
      <c r="BX100" s="222">
        <v>0</v>
      </c>
      <c r="BY100" s="192"/>
      <c r="BZ100" s="192"/>
    </row>
    <row r="101" spans="1:78">
      <c r="A101" s="244" t="s">
        <v>49</v>
      </c>
      <c r="B101" s="222" t="s">
        <v>234</v>
      </c>
      <c r="C101" s="220">
        <f t="shared" si="4"/>
        <v>17148.639000000003</v>
      </c>
      <c r="D101" s="219"/>
      <c r="E101" s="219"/>
      <c r="F101" s="219"/>
      <c r="G101" s="219"/>
      <c r="H101" s="219"/>
      <c r="I101" s="219"/>
      <c r="J101" s="219"/>
      <c r="K101" s="219"/>
      <c r="L101" s="221">
        <v>0.69299999999999995</v>
      </c>
      <c r="M101" s="220">
        <v>10.284000000000001</v>
      </c>
      <c r="N101" s="220">
        <v>2.226</v>
      </c>
      <c r="O101" s="220">
        <v>67.546000000000006</v>
      </c>
      <c r="P101" s="220">
        <v>55.526000000000003</v>
      </c>
      <c r="Q101" s="220">
        <v>0.13400000000000001</v>
      </c>
      <c r="R101" s="220">
        <v>1.79</v>
      </c>
      <c r="S101" s="220">
        <v>0.748</v>
      </c>
      <c r="T101" s="220">
        <v>0</v>
      </c>
      <c r="U101" s="220">
        <v>37.122</v>
      </c>
      <c r="V101" s="220">
        <v>17.695</v>
      </c>
      <c r="W101" s="220">
        <v>2.3559999999999999</v>
      </c>
      <c r="X101" s="220">
        <v>11.961</v>
      </c>
      <c r="Y101" s="220">
        <v>21.446999999999999</v>
      </c>
      <c r="Z101" s="220">
        <v>2.3E-2</v>
      </c>
      <c r="AA101" s="220">
        <v>2.988</v>
      </c>
      <c r="AB101" s="220">
        <v>3.3149999999999999</v>
      </c>
      <c r="AC101" s="220">
        <v>471.12700000000001</v>
      </c>
      <c r="AD101" s="220">
        <v>52.484000000000002</v>
      </c>
      <c r="AE101" s="220">
        <v>628.67200000000003</v>
      </c>
      <c r="AF101" s="220">
        <v>81.266999999999996</v>
      </c>
      <c r="AG101" s="220">
        <v>109.943</v>
      </c>
      <c r="AH101" s="220">
        <v>129.28399999999999</v>
      </c>
      <c r="AI101" s="220">
        <v>352.32299999999998</v>
      </c>
      <c r="AJ101" s="220">
        <v>14.71</v>
      </c>
      <c r="AK101" s="220">
        <v>120.315</v>
      </c>
      <c r="AL101" s="220">
        <v>21.173999999999999</v>
      </c>
      <c r="AM101" s="220">
        <v>139.15199999999999</v>
      </c>
      <c r="AN101" s="220">
        <v>8.1959999999999997</v>
      </c>
      <c r="AO101" s="220">
        <v>420.48599999999999</v>
      </c>
      <c r="AP101" s="220">
        <v>58.453000000000003</v>
      </c>
      <c r="AQ101" s="220">
        <v>7.4489999999999998</v>
      </c>
      <c r="AR101" s="220">
        <v>353.137</v>
      </c>
      <c r="AS101" s="220">
        <v>8.9369999999999994</v>
      </c>
      <c r="AT101" s="220">
        <v>936.21</v>
      </c>
      <c r="AU101" s="220">
        <v>36.015999999999998</v>
      </c>
      <c r="AV101" s="220">
        <v>246.71899999999999</v>
      </c>
      <c r="AW101" s="220">
        <v>1288.3820000000001</v>
      </c>
      <c r="AX101" s="220">
        <v>17.178999999999998</v>
      </c>
      <c r="AY101" s="220">
        <v>0.249</v>
      </c>
      <c r="AZ101" s="220">
        <v>16.963999999999999</v>
      </c>
      <c r="BA101" s="220">
        <v>26.588999999999999</v>
      </c>
      <c r="BB101" s="220">
        <v>17.760000000000002</v>
      </c>
      <c r="BC101" s="220">
        <v>562.19100000000003</v>
      </c>
      <c r="BD101" s="220">
        <v>0</v>
      </c>
      <c r="BE101" s="220">
        <v>27.536999999999999</v>
      </c>
      <c r="BF101" s="220">
        <v>1.766</v>
      </c>
      <c r="BG101" s="220">
        <v>2.7959999999999998</v>
      </c>
      <c r="BH101" s="220">
        <v>2.7149999999999999</v>
      </c>
      <c r="BI101" s="220">
        <v>9.9689999999999994</v>
      </c>
      <c r="BJ101" s="220">
        <v>0</v>
      </c>
      <c r="BK101" s="220">
        <v>0</v>
      </c>
      <c r="BL101" s="266">
        <v>0</v>
      </c>
      <c r="BM101" s="267">
        <f t="shared" si="5"/>
        <v>6406.005000000001</v>
      </c>
      <c r="BN101" s="222"/>
      <c r="BO101" s="219">
        <v>4919.5559999999996</v>
      </c>
      <c r="BP101" s="268">
        <f t="shared" si="6"/>
        <v>5823.0779999999995</v>
      </c>
      <c r="BQ101" s="221">
        <f t="shared" si="7"/>
        <v>5327.0749999999998</v>
      </c>
      <c r="BR101" s="269">
        <v>0</v>
      </c>
      <c r="BS101" s="219">
        <v>5327.0749999999998</v>
      </c>
      <c r="BT101" s="270">
        <v>496.00299999999999</v>
      </c>
      <c r="BU101" s="270">
        <v>0</v>
      </c>
      <c r="BV101" s="219">
        <v>0</v>
      </c>
      <c r="BW101" s="271">
        <v>0</v>
      </c>
      <c r="BX101" s="222">
        <v>0</v>
      </c>
      <c r="BY101" s="192"/>
      <c r="BZ101" s="192"/>
    </row>
    <row r="102" spans="1:78">
      <c r="A102" s="244" t="s">
        <v>50</v>
      </c>
      <c r="B102" s="222" t="s">
        <v>235</v>
      </c>
      <c r="C102" s="220">
        <f t="shared" si="4"/>
        <v>2445.625</v>
      </c>
      <c r="D102" s="219"/>
      <c r="E102" s="219"/>
      <c r="F102" s="219"/>
      <c r="G102" s="219"/>
      <c r="H102" s="219"/>
      <c r="I102" s="219"/>
      <c r="J102" s="219"/>
      <c r="K102" s="219"/>
      <c r="L102" s="221">
        <v>0.318</v>
      </c>
      <c r="M102" s="220">
        <v>35.884999999999998</v>
      </c>
      <c r="N102" s="220">
        <v>0.68200000000000005</v>
      </c>
      <c r="O102" s="220">
        <v>18.808</v>
      </c>
      <c r="P102" s="220">
        <v>18.459</v>
      </c>
      <c r="Q102" s="220">
        <v>1.4999999999999999E-2</v>
      </c>
      <c r="R102" s="220">
        <v>1.304</v>
      </c>
      <c r="S102" s="220">
        <v>5.3090000000000002</v>
      </c>
      <c r="T102" s="220">
        <v>0</v>
      </c>
      <c r="U102" s="220">
        <v>7.4160000000000004</v>
      </c>
      <c r="V102" s="220">
        <v>1.171</v>
      </c>
      <c r="W102" s="220">
        <v>0.50800000000000001</v>
      </c>
      <c r="X102" s="220">
        <v>3.2029999999999998</v>
      </c>
      <c r="Y102" s="220">
        <v>1.7769999999999999</v>
      </c>
      <c r="Z102" s="220">
        <v>1.4999999999999999E-2</v>
      </c>
      <c r="AA102" s="220">
        <v>0.875</v>
      </c>
      <c r="AB102" s="220">
        <v>1.425</v>
      </c>
      <c r="AC102" s="220">
        <v>57.499000000000002</v>
      </c>
      <c r="AD102" s="220">
        <v>17.577000000000002</v>
      </c>
      <c r="AE102" s="220">
        <v>157.98400000000001</v>
      </c>
      <c r="AF102" s="220">
        <v>23.518999999999998</v>
      </c>
      <c r="AG102" s="220">
        <v>17.36</v>
      </c>
      <c r="AH102" s="220">
        <v>134.161</v>
      </c>
      <c r="AI102" s="220">
        <v>48.805</v>
      </c>
      <c r="AJ102" s="220">
        <v>54.180999999999997</v>
      </c>
      <c r="AK102" s="220">
        <v>38.704000000000001</v>
      </c>
      <c r="AL102" s="220">
        <v>72.08</v>
      </c>
      <c r="AM102" s="220">
        <v>66.22</v>
      </c>
      <c r="AN102" s="220">
        <v>1.746</v>
      </c>
      <c r="AO102" s="220">
        <v>139.54400000000001</v>
      </c>
      <c r="AP102" s="220">
        <v>4.0720000000000001</v>
      </c>
      <c r="AQ102" s="220">
        <v>6.1749999999999998</v>
      </c>
      <c r="AR102" s="220">
        <v>25.478999999999999</v>
      </c>
      <c r="AS102" s="220">
        <v>11.707000000000001</v>
      </c>
      <c r="AT102" s="220">
        <v>40.439</v>
      </c>
      <c r="AU102" s="220">
        <v>475.80500000000001</v>
      </c>
      <c r="AV102" s="220">
        <v>2.1219999999999999</v>
      </c>
      <c r="AW102" s="220">
        <v>20.2</v>
      </c>
      <c r="AX102" s="220">
        <v>23.893000000000001</v>
      </c>
      <c r="AY102" s="220">
        <v>2E-3</v>
      </c>
      <c r="AZ102" s="220">
        <v>31.390999999999998</v>
      </c>
      <c r="BA102" s="220">
        <v>44.136000000000003</v>
      </c>
      <c r="BB102" s="220">
        <v>5.8659999999999997</v>
      </c>
      <c r="BC102" s="220">
        <v>0.20399999999999999</v>
      </c>
      <c r="BD102" s="220">
        <v>29.251000000000001</v>
      </c>
      <c r="BE102" s="220">
        <v>6.2329999999999997</v>
      </c>
      <c r="BF102" s="220">
        <v>3.4940000000000002</v>
      </c>
      <c r="BG102" s="220">
        <v>2.1120000000000001</v>
      </c>
      <c r="BH102" s="220">
        <v>0</v>
      </c>
      <c r="BI102" s="220">
        <v>5.7670000000000003</v>
      </c>
      <c r="BJ102" s="220">
        <v>0</v>
      </c>
      <c r="BK102" s="220">
        <v>0</v>
      </c>
      <c r="BL102" s="266">
        <v>0</v>
      </c>
      <c r="BM102" s="267">
        <f t="shared" si="5"/>
        <v>1664.8980000000001</v>
      </c>
      <c r="BN102" s="222"/>
      <c r="BO102" s="219">
        <v>0</v>
      </c>
      <c r="BP102" s="268">
        <f t="shared" si="6"/>
        <v>780.72699999999998</v>
      </c>
      <c r="BQ102" s="221">
        <f t="shared" si="7"/>
        <v>780.72699999999998</v>
      </c>
      <c r="BR102" s="269">
        <v>0</v>
      </c>
      <c r="BS102" s="219">
        <v>780.72699999999998</v>
      </c>
      <c r="BT102" s="270">
        <v>0</v>
      </c>
      <c r="BU102" s="270">
        <v>0</v>
      </c>
      <c r="BV102" s="219">
        <v>0</v>
      </c>
      <c r="BW102" s="271">
        <v>0</v>
      </c>
      <c r="BX102" s="222">
        <v>0</v>
      </c>
      <c r="BY102" s="192"/>
      <c r="BZ102" s="192"/>
    </row>
    <row r="103" spans="1:78">
      <c r="A103" s="244" t="s">
        <v>51</v>
      </c>
      <c r="B103" s="222" t="s">
        <v>158</v>
      </c>
      <c r="C103" s="220">
        <f t="shared" si="4"/>
        <v>1297.7660000000003</v>
      </c>
      <c r="D103" s="219"/>
      <c r="E103" s="219"/>
      <c r="F103" s="219"/>
      <c r="G103" s="219"/>
      <c r="H103" s="219"/>
      <c r="I103" s="219"/>
      <c r="J103" s="219"/>
      <c r="K103" s="219"/>
      <c r="L103" s="221">
        <v>1.046</v>
      </c>
      <c r="M103" s="220">
        <v>0</v>
      </c>
      <c r="N103" s="220">
        <v>0.122</v>
      </c>
      <c r="O103" s="220">
        <v>1.107</v>
      </c>
      <c r="P103" s="220">
        <v>0</v>
      </c>
      <c r="Q103" s="220">
        <v>7.0000000000000001E-3</v>
      </c>
      <c r="R103" s="220">
        <v>0</v>
      </c>
      <c r="S103" s="220">
        <v>4.8689999999999998</v>
      </c>
      <c r="T103" s="220">
        <v>0</v>
      </c>
      <c r="U103" s="220">
        <v>0</v>
      </c>
      <c r="V103" s="220">
        <v>0</v>
      </c>
      <c r="W103" s="220">
        <v>0</v>
      </c>
      <c r="X103" s="220">
        <v>1.393</v>
      </c>
      <c r="Y103" s="220">
        <v>0.16200000000000001</v>
      </c>
      <c r="Z103" s="220">
        <v>0</v>
      </c>
      <c r="AA103" s="220">
        <v>0.41799999999999998</v>
      </c>
      <c r="AB103" s="220">
        <v>8.5999999999999993E-2</v>
      </c>
      <c r="AC103" s="220">
        <v>0</v>
      </c>
      <c r="AD103" s="220">
        <v>0</v>
      </c>
      <c r="AE103" s="220">
        <v>0</v>
      </c>
      <c r="AF103" s="220">
        <v>0</v>
      </c>
      <c r="AG103" s="220">
        <v>0</v>
      </c>
      <c r="AH103" s="220">
        <v>44.213000000000001</v>
      </c>
      <c r="AI103" s="220">
        <v>64.213999999999999</v>
      </c>
      <c r="AJ103" s="220">
        <v>0.311</v>
      </c>
      <c r="AK103" s="220">
        <v>0</v>
      </c>
      <c r="AL103" s="220">
        <v>14.994</v>
      </c>
      <c r="AM103" s="220">
        <v>5.218</v>
      </c>
      <c r="AN103" s="220">
        <v>0</v>
      </c>
      <c r="AO103" s="220">
        <v>0</v>
      </c>
      <c r="AP103" s="220">
        <v>0</v>
      </c>
      <c r="AQ103" s="220">
        <v>3.2290000000000001</v>
      </c>
      <c r="AR103" s="220">
        <v>4.665</v>
      </c>
      <c r="AS103" s="220">
        <v>0.65700000000000003</v>
      </c>
      <c r="AT103" s="220">
        <v>531.21400000000006</v>
      </c>
      <c r="AU103" s="220">
        <v>68.326999999999998</v>
      </c>
      <c r="AV103" s="220">
        <v>-13.382</v>
      </c>
      <c r="AW103" s="220">
        <v>0</v>
      </c>
      <c r="AX103" s="220">
        <v>6.7910000000000004</v>
      </c>
      <c r="AY103" s="220">
        <v>0</v>
      </c>
      <c r="AZ103" s="220">
        <v>0</v>
      </c>
      <c r="BA103" s="220">
        <v>2.9590000000000001</v>
      </c>
      <c r="BB103" s="220">
        <v>0</v>
      </c>
      <c r="BC103" s="220">
        <v>198.74299999999999</v>
      </c>
      <c r="BD103" s="220">
        <v>16.436</v>
      </c>
      <c r="BE103" s="220">
        <v>143.84700000000001</v>
      </c>
      <c r="BF103" s="220">
        <v>109.80800000000001</v>
      </c>
      <c r="BG103" s="220">
        <v>0.255</v>
      </c>
      <c r="BH103" s="220">
        <v>0</v>
      </c>
      <c r="BI103" s="220">
        <v>3.9049999999999998</v>
      </c>
      <c r="BJ103" s="220">
        <v>0</v>
      </c>
      <c r="BK103" s="220">
        <v>0</v>
      </c>
      <c r="BL103" s="266">
        <v>0</v>
      </c>
      <c r="BM103" s="267">
        <f t="shared" si="5"/>
        <v>1215.6140000000003</v>
      </c>
      <c r="BN103" s="222"/>
      <c r="BO103" s="219">
        <v>0</v>
      </c>
      <c r="BP103" s="268">
        <f t="shared" si="6"/>
        <v>82.152000000000001</v>
      </c>
      <c r="BQ103" s="221">
        <f t="shared" si="7"/>
        <v>82.152000000000001</v>
      </c>
      <c r="BR103" s="269">
        <v>0</v>
      </c>
      <c r="BS103" s="219">
        <v>82.152000000000001</v>
      </c>
      <c r="BT103" s="270">
        <v>0</v>
      </c>
      <c r="BU103" s="270">
        <v>0</v>
      </c>
      <c r="BV103" s="219">
        <v>0</v>
      </c>
      <c r="BW103" s="271">
        <v>0</v>
      </c>
      <c r="BX103" s="222">
        <v>0</v>
      </c>
      <c r="BY103" s="192"/>
      <c r="BZ103" s="192"/>
    </row>
    <row r="104" spans="1:78">
      <c r="A104" s="244" t="s">
        <v>52</v>
      </c>
      <c r="B104" s="222" t="s">
        <v>145</v>
      </c>
      <c r="C104" s="220">
        <f t="shared" si="4"/>
        <v>18363.909</v>
      </c>
      <c r="D104" s="219"/>
      <c r="E104" s="219"/>
      <c r="F104" s="219"/>
      <c r="G104" s="219"/>
      <c r="H104" s="219"/>
      <c r="I104" s="219"/>
      <c r="J104" s="219"/>
      <c r="K104" s="219"/>
      <c r="L104" s="221">
        <v>0</v>
      </c>
      <c r="M104" s="220">
        <v>8.8999999999999996E-2</v>
      </c>
      <c r="N104" s="220">
        <v>0.98099999999999998</v>
      </c>
      <c r="O104" s="220">
        <v>32.195</v>
      </c>
      <c r="P104" s="220">
        <v>26.939</v>
      </c>
      <c r="Q104" s="220">
        <v>6.0000000000000001E-3</v>
      </c>
      <c r="R104" s="220">
        <v>3.5019999999999998</v>
      </c>
      <c r="S104" s="220">
        <v>0.80700000000000005</v>
      </c>
      <c r="T104" s="220">
        <v>0</v>
      </c>
      <c r="U104" s="220">
        <v>7.3010000000000002</v>
      </c>
      <c r="V104" s="220">
        <v>0</v>
      </c>
      <c r="W104" s="220">
        <v>0</v>
      </c>
      <c r="X104" s="220">
        <v>3.1320000000000001</v>
      </c>
      <c r="Y104" s="220">
        <v>4.0519999999999996</v>
      </c>
      <c r="Z104" s="220">
        <v>0.28299999999999997</v>
      </c>
      <c r="AA104" s="220">
        <v>0.53700000000000003</v>
      </c>
      <c r="AB104" s="220">
        <v>0.6</v>
      </c>
      <c r="AC104" s="220">
        <v>13.95</v>
      </c>
      <c r="AD104" s="220">
        <v>2.9460000000000002</v>
      </c>
      <c r="AE104" s="220">
        <v>136.87299999999999</v>
      </c>
      <c r="AF104" s="220">
        <v>72.192999999999998</v>
      </c>
      <c r="AG104" s="220">
        <v>75.924999999999997</v>
      </c>
      <c r="AH104" s="220">
        <v>34.701000000000001</v>
      </c>
      <c r="AI104" s="220">
        <v>233.08699999999999</v>
      </c>
      <c r="AJ104" s="220">
        <v>23.86</v>
      </c>
      <c r="AK104" s="220">
        <v>9.6389999999999993</v>
      </c>
      <c r="AL104" s="220">
        <v>12.653</v>
      </c>
      <c r="AM104" s="220">
        <v>30.436</v>
      </c>
      <c r="AN104" s="220">
        <v>0.88</v>
      </c>
      <c r="AO104" s="220">
        <v>353.67399999999998</v>
      </c>
      <c r="AP104" s="220">
        <v>70.308999999999997</v>
      </c>
      <c r="AQ104" s="220">
        <v>10.271000000000001</v>
      </c>
      <c r="AR104" s="220">
        <v>51.344000000000001</v>
      </c>
      <c r="AS104" s="220">
        <v>8.6940000000000008</v>
      </c>
      <c r="AT104" s="220">
        <v>142.89699999999999</v>
      </c>
      <c r="AU104" s="220">
        <v>5.6950000000000003</v>
      </c>
      <c r="AV104" s="220">
        <v>3.45</v>
      </c>
      <c r="AW104" s="220">
        <v>104.908</v>
      </c>
      <c r="AX104" s="220">
        <v>14.321</v>
      </c>
      <c r="AY104" s="220">
        <v>0.57799999999999996</v>
      </c>
      <c r="AZ104" s="220">
        <v>6.649</v>
      </c>
      <c r="BA104" s="220">
        <v>40.247999999999998</v>
      </c>
      <c r="BB104" s="220">
        <v>9.02</v>
      </c>
      <c r="BC104" s="220">
        <v>68.311999999999998</v>
      </c>
      <c r="BD104" s="220">
        <v>0.88600000000000001</v>
      </c>
      <c r="BE104" s="220">
        <v>40.704000000000001</v>
      </c>
      <c r="BF104" s="220">
        <v>13.731</v>
      </c>
      <c r="BG104" s="220">
        <v>23.117000000000001</v>
      </c>
      <c r="BH104" s="220">
        <v>10.348000000000001</v>
      </c>
      <c r="BI104" s="220">
        <v>62.994</v>
      </c>
      <c r="BJ104" s="220">
        <v>0</v>
      </c>
      <c r="BK104" s="220">
        <v>0</v>
      </c>
      <c r="BL104" s="266">
        <v>0</v>
      </c>
      <c r="BM104" s="267">
        <f t="shared" si="5"/>
        <v>1769.7169999999992</v>
      </c>
      <c r="BN104" s="222"/>
      <c r="BO104" s="219">
        <v>0</v>
      </c>
      <c r="BP104" s="268">
        <f t="shared" si="6"/>
        <v>16594.191999999999</v>
      </c>
      <c r="BQ104" s="221">
        <f t="shared" si="7"/>
        <v>16594.191999999999</v>
      </c>
      <c r="BR104" s="269">
        <v>12927.653</v>
      </c>
      <c r="BS104" s="219">
        <v>3666.5390000000002</v>
      </c>
      <c r="BT104" s="270">
        <v>0</v>
      </c>
      <c r="BU104" s="270">
        <v>0</v>
      </c>
      <c r="BV104" s="219">
        <v>0</v>
      </c>
      <c r="BW104" s="271">
        <v>0</v>
      </c>
      <c r="BX104" s="222">
        <v>0</v>
      </c>
      <c r="BY104" s="192"/>
      <c r="BZ104" s="192"/>
    </row>
    <row r="105" spans="1:78">
      <c r="A105" s="244" t="s">
        <v>53</v>
      </c>
      <c r="B105" s="222" t="s">
        <v>236</v>
      </c>
      <c r="C105" s="220">
        <f t="shared" si="4"/>
        <v>10139.867</v>
      </c>
      <c r="D105" s="219"/>
      <c r="E105" s="219"/>
      <c r="F105" s="219"/>
      <c r="G105" s="219"/>
      <c r="H105" s="219"/>
      <c r="I105" s="219"/>
      <c r="J105" s="219"/>
      <c r="K105" s="219"/>
      <c r="L105" s="221">
        <v>2.762</v>
      </c>
      <c r="M105" s="220">
        <v>16.457999999999998</v>
      </c>
      <c r="N105" s="220">
        <v>9.2080000000000002</v>
      </c>
      <c r="O105" s="220">
        <v>81.113</v>
      </c>
      <c r="P105" s="220">
        <v>46.436999999999998</v>
      </c>
      <c r="Q105" s="220">
        <v>4.4999999999999998E-2</v>
      </c>
      <c r="R105" s="220">
        <v>6.6139999999999999</v>
      </c>
      <c r="S105" s="220">
        <v>1.921</v>
      </c>
      <c r="T105" s="220">
        <v>0</v>
      </c>
      <c r="U105" s="220">
        <v>24.413</v>
      </c>
      <c r="V105" s="220">
        <v>1.274</v>
      </c>
      <c r="W105" s="220">
        <v>3.18</v>
      </c>
      <c r="X105" s="220">
        <v>9.8059999999999992</v>
      </c>
      <c r="Y105" s="220">
        <v>4.0389999999999997</v>
      </c>
      <c r="Z105" s="220">
        <v>0.14299999999999999</v>
      </c>
      <c r="AA105" s="220">
        <v>3.1760000000000002</v>
      </c>
      <c r="AB105" s="220">
        <v>6.0830000000000002</v>
      </c>
      <c r="AC105" s="220">
        <v>102.539</v>
      </c>
      <c r="AD105" s="220">
        <v>96.123999999999995</v>
      </c>
      <c r="AE105" s="220">
        <v>478.33499999999998</v>
      </c>
      <c r="AF105" s="220">
        <v>106.74</v>
      </c>
      <c r="AG105" s="220">
        <v>141.38399999999999</v>
      </c>
      <c r="AH105" s="220">
        <v>222.03</v>
      </c>
      <c r="AI105" s="220">
        <v>48.726999999999997</v>
      </c>
      <c r="AJ105" s="220">
        <v>19.155000000000001</v>
      </c>
      <c r="AK105" s="220">
        <v>146.77600000000001</v>
      </c>
      <c r="AL105" s="220">
        <v>126.35299999999999</v>
      </c>
      <c r="AM105" s="220">
        <v>151.64099999999999</v>
      </c>
      <c r="AN105" s="220">
        <v>18.042000000000002</v>
      </c>
      <c r="AO105" s="220">
        <v>278.89999999999998</v>
      </c>
      <c r="AP105" s="220">
        <v>25.047000000000001</v>
      </c>
      <c r="AQ105" s="220">
        <v>127.45099999999999</v>
      </c>
      <c r="AR105" s="220">
        <v>667.08399999999995</v>
      </c>
      <c r="AS105" s="220">
        <v>73.406000000000006</v>
      </c>
      <c r="AT105" s="220">
        <v>168.429</v>
      </c>
      <c r="AU105" s="220">
        <v>90.91</v>
      </c>
      <c r="AV105" s="220">
        <v>57.744</v>
      </c>
      <c r="AW105" s="220">
        <v>18.03</v>
      </c>
      <c r="AX105" s="220">
        <v>365.66300000000001</v>
      </c>
      <c r="AY105" s="220">
        <v>0.52</v>
      </c>
      <c r="AZ105" s="220">
        <v>9.3919999999999995</v>
      </c>
      <c r="BA105" s="220">
        <v>243.631</v>
      </c>
      <c r="BB105" s="220">
        <v>25.347999999999999</v>
      </c>
      <c r="BC105" s="220">
        <v>1212.6289999999999</v>
      </c>
      <c r="BD105" s="220">
        <v>48.146999999999998</v>
      </c>
      <c r="BE105" s="220">
        <v>301.786</v>
      </c>
      <c r="BF105" s="220">
        <v>133.32300000000001</v>
      </c>
      <c r="BG105" s="220">
        <v>9.5020000000000007</v>
      </c>
      <c r="BH105" s="220">
        <v>3.3690000000000002</v>
      </c>
      <c r="BI105" s="220">
        <v>12.882999999999999</v>
      </c>
      <c r="BJ105" s="220">
        <v>0</v>
      </c>
      <c r="BK105" s="220">
        <v>0</v>
      </c>
      <c r="BL105" s="266">
        <v>0</v>
      </c>
      <c r="BM105" s="267">
        <f t="shared" si="5"/>
        <v>5747.7119999999995</v>
      </c>
      <c r="BN105" s="222"/>
      <c r="BO105" s="219">
        <v>2866.8939999999998</v>
      </c>
      <c r="BP105" s="268">
        <f t="shared" si="6"/>
        <v>644.06200000000001</v>
      </c>
      <c r="BQ105" s="221">
        <f t="shared" si="7"/>
        <v>644.06200000000001</v>
      </c>
      <c r="BR105" s="269">
        <v>0</v>
      </c>
      <c r="BS105" s="219">
        <v>644.06200000000001</v>
      </c>
      <c r="BT105" s="270">
        <v>0</v>
      </c>
      <c r="BU105" s="270">
        <v>0</v>
      </c>
      <c r="BV105" s="219">
        <v>881.19899999999996</v>
      </c>
      <c r="BW105" s="271">
        <v>0</v>
      </c>
      <c r="BX105" s="222">
        <v>0</v>
      </c>
      <c r="BY105" s="192"/>
      <c r="BZ105" s="192"/>
    </row>
    <row r="106" spans="1:78">
      <c r="A106" s="244" t="s">
        <v>54</v>
      </c>
      <c r="B106" s="222" t="s">
        <v>159</v>
      </c>
      <c r="C106" s="220">
        <f t="shared" si="4"/>
        <v>15.8</v>
      </c>
      <c r="D106" s="219"/>
      <c r="E106" s="219"/>
      <c r="F106" s="219"/>
      <c r="G106" s="219"/>
      <c r="H106" s="219"/>
      <c r="I106" s="219"/>
      <c r="J106" s="219"/>
      <c r="K106" s="219"/>
      <c r="L106" s="221">
        <v>10.788</v>
      </c>
      <c r="M106" s="220">
        <v>0</v>
      </c>
      <c r="N106" s="220">
        <v>0</v>
      </c>
      <c r="O106" s="220">
        <v>0</v>
      </c>
      <c r="P106" s="220">
        <v>0</v>
      </c>
      <c r="Q106" s="220">
        <v>0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  <c r="X106" s="220">
        <v>1.0129999999999999</v>
      </c>
      <c r="Y106" s="220">
        <v>0</v>
      </c>
      <c r="Z106" s="220">
        <v>0</v>
      </c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v>0</v>
      </c>
      <c r="AH106" s="220">
        <v>0</v>
      </c>
      <c r="AI106" s="220">
        <v>0</v>
      </c>
      <c r="AJ106" s="220">
        <v>0</v>
      </c>
      <c r="AK106" s="220">
        <v>0</v>
      </c>
      <c r="AL106" s="220">
        <v>0</v>
      </c>
      <c r="AM106" s="220">
        <v>0</v>
      </c>
      <c r="AN106" s="220">
        <v>0</v>
      </c>
      <c r="AO106" s="220">
        <v>0</v>
      </c>
      <c r="AP106" s="220">
        <v>0</v>
      </c>
      <c r="AQ106" s="220">
        <v>0</v>
      </c>
      <c r="AR106" s="220">
        <v>0</v>
      </c>
      <c r="AS106" s="220">
        <v>0</v>
      </c>
      <c r="AT106" s="220">
        <v>0</v>
      </c>
      <c r="AU106" s="220">
        <v>0</v>
      </c>
      <c r="AV106" s="220">
        <v>0</v>
      </c>
      <c r="AW106" s="220">
        <v>0</v>
      </c>
      <c r="AX106" s="220">
        <v>0</v>
      </c>
      <c r="AY106" s="220">
        <v>0</v>
      </c>
      <c r="AZ106" s="220">
        <v>0</v>
      </c>
      <c r="BA106" s="220">
        <v>0</v>
      </c>
      <c r="BB106" s="220">
        <v>0</v>
      </c>
      <c r="BC106" s="220">
        <v>0</v>
      </c>
      <c r="BD106" s="220">
        <v>0</v>
      </c>
      <c r="BE106" s="220">
        <v>0</v>
      </c>
      <c r="BF106" s="220">
        <v>0</v>
      </c>
      <c r="BG106" s="220">
        <v>0</v>
      </c>
      <c r="BH106" s="220">
        <v>0</v>
      </c>
      <c r="BI106" s="220">
        <v>0</v>
      </c>
      <c r="BJ106" s="220">
        <v>0</v>
      </c>
      <c r="BK106" s="220">
        <v>0</v>
      </c>
      <c r="BL106" s="266">
        <v>0</v>
      </c>
      <c r="BM106" s="267">
        <f t="shared" si="5"/>
        <v>11.801</v>
      </c>
      <c r="BN106" s="222"/>
      <c r="BO106" s="219">
        <v>0</v>
      </c>
      <c r="BP106" s="268">
        <f t="shared" si="6"/>
        <v>3.9990000000000001</v>
      </c>
      <c r="BQ106" s="221">
        <f t="shared" si="7"/>
        <v>3.9990000000000001</v>
      </c>
      <c r="BR106" s="269">
        <v>0</v>
      </c>
      <c r="BS106" s="219">
        <v>3.9990000000000001</v>
      </c>
      <c r="BT106" s="270">
        <v>0</v>
      </c>
      <c r="BU106" s="270">
        <v>0</v>
      </c>
      <c r="BV106" s="219">
        <v>0</v>
      </c>
      <c r="BW106" s="271">
        <v>0</v>
      </c>
      <c r="BX106" s="222">
        <v>0</v>
      </c>
      <c r="BY106" s="192"/>
      <c r="BZ106" s="192"/>
    </row>
    <row r="107" spans="1:78">
      <c r="A107" s="244" t="s">
        <v>55</v>
      </c>
      <c r="B107" s="222" t="s">
        <v>160</v>
      </c>
      <c r="C107" s="220">
        <f t="shared" si="4"/>
        <v>5446.5</v>
      </c>
      <c r="D107" s="219"/>
      <c r="E107" s="219"/>
      <c r="F107" s="219"/>
      <c r="G107" s="219"/>
      <c r="H107" s="219"/>
      <c r="I107" s="219"/>
      <c r="J107" s="219"/>
      <c r="K107" s="219"/>
      <c r="L107" s="221">
        <v>1.0940000000000001</v>
      </c>
      <c r="M107" s="220">
        <v>547.072</v>
      </c>
      <c r="N107" s="220">
        <v>8.6319999999999997</v>
      </c>
      <c r="O107" s="220">
        <v>12.699</v>
      </c>
      <c r="P107" s="220">
        <v>19.550999999999998</v>
      </c>
      <c r="Q107" s="220">
        <v>0.36199999999999999</v>
      </c>
      <c r="R107" s="220">
        <v>2.1000000000000001E-2</v>
      </c>
      <c r="S107" s="220">
        <v>0.22800000000000001</v>
      </c>
      <c r="T107" s="220">
        <v>0</v>
      </c>
      <c r="U107" s="220">
        <v>0.74299999999999999</v>
      </c>
      <c r="V107" s="220">
        <v>3.0000000000000001E-3</v>
      </c>
      <c r="W107" s="220">
        <v>0.04</v>
      </c>
      <c r="X107" s="220">
        <v>2.8210000000000002</v>
      </c>
      <c r="Y107" s="220">
        <v>1.4810000000000001</v>
      </c>
      <c r="Z107" s="220">
        <v>0.61799999999999999</v>
      </c>
      <c r="AA107" s="220">
        <v>1.6E-2</v>
      </c>
      <c r="AB107" s="220">
        <v>0.63500000000000001</v>
      </c>
      <c r="AC107" s="220">
        <v>24.552</v>
      </c>
      <c r="AD107" s="220">
        <v>25.771000000000001</v>
      </c>
      <c r="AE107" s="220">
        <v>459.30900000000003</v>
      </c>
      <c r="AF107" s="220">
        <v>60.781999999999996</v>
      </c>
      <c r="AG107" s="220">
        <v>5.41</v>
      </c>
      <c r="AH107" s="220">
        <v>48.387999999999998</v>
      </c>
      <c r="AI107" s="220">
        <v>292.36099999999999</v>
      </c>
      <c r="AJ107" s="220">
        <v>336.488</v>
      </c>
      <c r="AK107" s="220">
        <v>20.555</v>
      </c>
      <c r="AL107" s="220">
        <v>1195.3879999999999</v>
      </c>
      <c r="AM107" s="220">
        <v>7.2439999999999998</v>
      </c>
      <c r="AN107" s="220">
        <v>0</v>
      </c>
      <c r="AO107" s="220">
        <v>167.988</v>
      </c>
      <c r="AP107" s="220">
        <v>8.0039999999999996</v>
      </c>
      <c r="AQ107" s="220">
        <v>7.1710000000000003</v>
      </c>
      <c r="AR107" s="220">
        <v>23.108000000000001</v>
      </c>
      <c r="AS107" s="220">
        <v>1.4950000000000001</v>
      </c>
      <c r="AT107" s="220">
        <v>0</v>
      </c>
      <c r="AU107" s="220">
        <v>0.79600000000000004</v>
      </c>
      <c r="AV107" s="220">
        <v>2.1999999999999999E-2</v>
      </c>
      <c r="AW107" s="220">
        <v>21.05</v>
      </c>
      <c r="AX107" s="220">
        <v>29.407</v>
      </c>
      <c r="AY107" s="220">
        <v>0</v>
      </c>
      <c r="AZ107" s="220">
        <v>8.9329999999999998</v>
      </c>
      <c r="BA107" s="220">
        <v>24.951000000000001</v>
      </c>
      <c r="BB107" s="220">
        <v>15.823</v>
      </c>
      <c r="BC107" s="220">
        <v>144.595</v>
      </c>
      <c r="BD107" s="220">
        <v>8.5419999999999998</v>
      </c>
      <c r="BE107" s="220">
        <v>8.7970000000000006</v>
      </c>
      <c r="BF107" s="220">
        <v>5.1059999999999999</v>
      </c>
      <c r="BG107" s="220">
        <v>33.155999999999999</v>
      </c>
      <c r="BH107" s="220">
        <v>2.0619999999999998</v>
      </c>
      <c r="BI107" s="220">
        <v>5.5410000000000004</v>
      </c>
      <c r="BJ107" s="220">
        <v>0</v>
      </c>
      <c r="BK107" s="220">
        <v>0</v>
      </c>
      <c r="BL107" s="266">
        <v>0</v>
      </c>
      <c r="BM107" s="267">
        <f t="shared" si="5"/>
        <v>3588.8109999999997</v>
      </c>
      <c r="BN107" s="222"/>
      <c r="BO107" s="219">
        <v>164.46700000000001</v>
      </c>
      <c r="BP107" s="268">
        <f t="shared" si="6"/>
        <v>1682.021</v>
      </c>
      <c r="BQ107" s="221">
        <f t="shared" si="7"/>
        <v>1682.021</v>
      </c>
      <c r="BR107" s="269">
        <v>0</v>
      </c>
      <c r="BS107" s="219">
        <v>1682.021</v>
      </c>
      <c r="BT107" s="270">
        <v>0</v>
      </c>
      <c r="BU107" s="270">
        <v>0</v>
      </c>
      <c r="BV107" s="219">
        <v>11.201000000000001</v>
      </c>
      <c r="BW107" s="271">
        <v>0</v>
      </c>
      <c r="BX107" s="222">
        <v>0</v>
      </c>
      <c r="BY107" s="192"/>
      <c r="BZ107" s="192"/>
    </row>
    <row r="108" spans="1:78">
      <c r="A108" s="244" t="s">
        <v>56</v>
      </c>
      <c r="B108" s="222" t="s">
        <v>161</v>
      </c>
      <c r="C108" s="220">
        <f t="shared" si="4"/>
        <v>7014.866</v>
      </c>
      <c r="D108" s="219"/>
      <c r="E108" s="219"/>
      <c r="F108" s="219"/>
      <c r="G108" s="219"/>
      <c r="H108" s="219"/>
      <c r="I108" s="219"/>
      <c r="J108" s="219"/>
      <c r="K108" s="219"/>
      <c r="L108" s="221">
        <v>0</v>
      </c>
      <c r="M108" s="220">
        <v>0</v>
      </c>
      <c r="N108" s="220">
        <v>0</v>
      </c>
      <c r="O108" s="220">
        <v>0</v>
      </c>
      <c r="P108" s="220"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4.4790000000000001</v>
      </c>
      <c r="AG108" s="220">
        <v>3.1890000000000001</v>
      </c>
      <c r="AH108" s="220">
        <v>21.768999999999998</v>
      </c>
      <c r="AI108" s="220">
        <v>33.207999999999998</v>
      </c>
      <c r="AJ108" s="220">
        <v>0</v>
      </c>
      <c r="AK108" s="220">
        <v>0</v>
      </c>
      <c r="AL108" s="220">
        <v>43.622999999999998</v>
      </c>
      <c r="AM108" s="220">
        <v>0</v>
      </c>
      <c r="AN108" s="220">
        <v>0</v>
      </c>
      <c r="AO108" s="220">
        <v>690.91200000000003</v>
      </c>
      <c r="AP108" s="220">
        <v>0</v>
      </c>
      <c r="AQ108" s="220">
        <v>0.89300000000000002</v>
      </c>
      <c r="AR108" s="220">
        <v>0</v>
      </c>
      <c r="AS108" s="220">
        <v>0</v>
      </c>
      <c r="AT108" s="220">
        <v>0</v>
      </c>
      <c r="AU108" s="220">
        <v>0</v>
      </c>
      <c r="AV108" s="220">
        <v>0</v>
      </c>
      <c r="AW108" s="220">
        <v>0</v>
      </c>
      <c r="AX108" s="220">
        <v>0</v>
      </c>
      <c r="AY108" s="220">
        <v>0</v>
      </c>
      <c r="AZ108" s="220">
        <v>0</v>
      </c>
      <c r="BA108" s="220">
        <v>1531.297</v>
      </c>
      <c r="BB108" s="220">
        <v>0</v>
      </c>
      <c r="BC108" s="220">
        <v>0</v>
      </c>
      <c r="BD108" s="220">
        <v>0</v>
      </c>
      <c r="BE108" s="220">
        <v>0</v>
      </c>
      <c r="BF108" s="220">
        <v>0</v>
      </c>
      <c r="BG108" s="220">
        <v>0</v>
      </c>
      <c r="BH108" s="220">
        <v>0</v>
      </c>
      <c r="BI108" s="220">
        <v>0</v>
      </c>
      <c r="BJ108" s="220">
        <v>0</v>
      </c>
      <c r="BK108" s="220">
        <v>0</v>
      </c>
      <c r="BL108" s="266">
        <v>0</v>
      </c>
      <c r="BM108" s="267">
        <f t="shared" si="5"/>
        <v>2329.37</v>
      </c>
      <c r="BN108" s="222"/>
      <c r="BO108" s="219">
        <v>0</v>
      </c>
      <c r="BP108" s="268">
        <f t="shared" si="6"/>
        <v>4685.4960000000001</v>
      </c>
      <c r="BQ108" s="221">
        <f t="shared" si="7"/>
        <v>4685.4960000000001</v>
      </c>
      <c r="BR108" s="269">
        <v>0</v>
      </c>
      <c r="BS108" s="219">
        <v>4685.4960000000001</v>
      </c>
      <c r="BT108" s="270">
        <v>0</v>
      </c>
      <c r="BU108" s="270">
        <v>0</v>
      </c>
      <c r="BV108" s="219">
        <v>0</v>
      </c>
      <c r="BW108" s="271">
        <v>0</v>
      </c>
      <c r="BX108" s="222">
        <v>0</v>
      </c>
      <c r="BY108" s="192"/>
      <c r="BZ108" s="192"/>
    </row>
    <row r="109" spans="1:78">
      <c r="A109" s="244" t="s">
        <v>57</v>
      </c>
      <c r="B109" s="222" t="s">
        <v>237</v>
      </c>
      <c r="C109" s="220">
        <f t="shared" si="4"/>
        <v>2750.2709999999993</v>
      </c>
      <c r="D109" s="219"/>
      <c r="E109" s="219"/>
      <c r="F109" s="219"/>
      <c r="G109" s="219"/>
      <c r="H109" s="219"/>
      <c r="I109" s="219"/>
      <c r="J109" s="219"/>
      <c r="K109" s="219"/>
      <c r="L109" s="221">
        <v>0.28100000000000003</v>
      </c>
      <c r="M109" s="220">
        <v>0.02</v>
      </c>
      <c r="N109" s="220">
        <v>0</v>
      </c>
      <c r="O109" s="220">
        <v>19.443000000000001</v>
      </c>
      <c r="P109" s="220">
        <v>23.524000000000001</v>
      </c>
      <c r="Q109" s="220">
        <v>3.3000000000000002E-2</v>
      </c>
      <c r="R109" s="220">
        <v>1.1240000000000001</v>
      </c>
      <c r="S109" s="220">
        <v>0.126</v>
      </c>
      <c r="T109" s="220">
        <v>0</v>
      </c>
      <c r="U109" s="220">
        <v>13.497999999999999</v>
      </c>
      <c r="V109" s="220">
        <v>3.5529999999999999</v>
      </c>
      <c r="W109" s="220">
        <v>0.127</v>
      </c>
      <c r="X109" s="220">
        <v>8.3160000000000007</v>
      </c>
      <c r="Y109" s="220">
        <v>5.7640000000000002</v>
      </c>
      <c r="Z109" s="220">
        <v>5.7000000000000002E-2</v>
      </c>
      <c r="AA109" s="220">
        <v>0.35299999999999998</v>
      </c>
      <c r="AB109" s="220">
        <v>1.1259999999999999</v>
      </c>
      <c r="AC109" s="220">
        <v>90.045000000000002</v>
      </c>
      <c r="AD109" s="220">
        <v>8.3000000000000007</v>
      </c>
      <c r="AE109" s="220">
        <v>571.82299999999998</v>
      </c>
      <c r="AF109" s="220">
        <v>19.292999999999999</v>
      </c>
      <c r="AG109" s="220">
        <v>10.403</v>
      </c>
      <c r="AH109" s="220">
        <v>102.754</v>
      </c>
      <c r="AI109" s="220">
        <v>103.557</v>
      </c>
      <c r="AJ109" s="220">
        <v>2.597</v>
      </c>
      <c r="AK109" s="220">
        <v>21.917000000000002</v>
      </c>
      <c r="AL109" s="220">
        <v>6.5960000000000001</v>
      </c>
      <c r="AM109" s="220">
        <v>222.47900000000001</v>
      </c>
      <c r="AN109" s="220">
        <v>7.7030000000000003</v>
      </c>
      <c r="AO109" s="220">
        <v>417.01900000000001</v>
      </c>
      <c r="AP109" s="220">
        <v>33.082000000000001</v>
      </c>
      <c r="AQ109" s="220">
        <v>10.657999999999999</v>
      </c>
      <c r="AR109" s="220">
        <v>132.68899999999999</v>
      </c>
      <c r="AS109" s="220">
        <v>13.481999999999999</v>
      </c>
      <c r="AT109" s="220">
        <v>109.34399999999999</v>
      </c>
      <c r="AU109" s="220">
        <v>22.78</v>
      </c>
      <c r="AV109" s="220">
        <v>10.098000000000001</v>
      </c>
      <c r="AW109" s="220">
        <v>48.396000000000001</v>
      </c>
      <c r="AX109" s="220">
        <v>42.354999999999997</v>
      </c>
      <c r="AY109" s="220">
        <v>0</v>
      </c>
      <c r="AZ109" s="220">
        <v>82.72</v>
      </c>
      <c r="BA109" s="220">
        <v>26.986999999999998</v>
      </c>
      <c r="BB109" s="220">
        <v>6.9790000000000001</v>
      </c>
      <c r="BC109" s="220">
        <v>143.08000000000001</v>
      </c>
      <c r="BD109" s="220">
        <v>29.8</v>
      </c>
      <c r="BE109" s="220">
        <v>58.707000000000001</v>
      </c>
      <c r="BF109" s="220">
        <v>14.03</v>
      </c>
      <c r="BG109" s="220">
        <v>20.53</v>
      </c>
      <c r="BH109" s="220">
        <v>13.711</v>
      </c>
      <c r="BI109" s="220">
        <v>6.423</v>
      </c>
      <c r="BJ109" s="220">
        <v>0</v>
      </c>
      <c r="BK109" s="220">
        <v>0</v>
      </c>
      <c r="BL109" s="266">
        <v>0</v>
      </c>
      <c r="BM109" s="267">
        <f t="shared" si="5"/>
        <v>2487.6819999999993</v>
      </c>
      <c r="BN109" s="222"/>
      <c r="BO109" s="219">
        <v>0</v>
      </c>
      <c r="BP109" s="268">
        <f t="shared" si="6"/>
        <v>262.589</v>
      </c>
      <c r="BQ109" s="221">
        <f t="shared" si="7"/>
        <v>262.589</v>
      </c>
      <c r="BR109" s="269">
        <v>0</v>
      </c>
      <c r="BS109" s="219">
        <v>262.589</v>
      </c>
      <c r="BT109" s="270">
        <v>0</v>
      </c>
      <c r="BU109" s="270">
        <v>0</v>
      </c>
      <c r="BV109" s="219">
        <v>0</v>
      </c>
      <c r="BW109" s="271">
        <v>0</v>
      </c>
      <c r="BX109" s="222">
        <v>0</v>
      </c>
      <c r="BY109" s="192"/>
      <c r="BZ109" s="192"/>
    </row>
    <row r="110" spans="1:78">
      <c r="A110" s="244" t="s">
        <v>58</v>
      </c>
      <c r="B110" s="222" t="s">
        <v>59</v>
      </c>
      <c r="C110" s="220">
        <f t="shared" si="4"/>
        <v>25610.683999999997</v>
      </c>
      <c r="D110" s="219"/>
      <c r="E110" s="219"/>
      <c r="F110" s="219"/>
      <c r="G110" s="219"/>
      <c r="H110" s="219"/>
      <c r="I110" s="219"/>
      <c r="J110" s="219"/>
      <c r="K110" s="219"/>
      <c r="L110" s="221">
        <v>0</v>
      </c>
      <c r="M110" s="220">
        <v>0</v>
      </c>
      <c r="N110" s="220">
        <v>0</v>
      </c>
      <c r="O110" s="220">
        <v>0</v>
      </c>
      <c r="P110" s="220">
        <v>0</v>
      </c>
      <c r="Q110" s="220">
        <v>0</v>
      </c>
      <c r="R110" s="220">
        <v>0</v>
      </c>
      <c r="S110" s="220">
        <v>0</v>
      </c>
      <c r="T110" s="220">
        <v>0</v>
      </c>
      <c r="U110" s="220">
        <v>0</v>
      </c>
      <c r="V110" s="220">
        <v>0</v>
      </c>
      <c r="W110" s="220">
        <v>0</v>
      </c>
      <c r="X110" s="220">
        <v>0</v>
      </c>
      <c r="Y110" s="220">
        <v>0</v>
      </c>
      <c r="Z110" s="220">
        <v>0</v>
      </c>
      <c r="AA110" s="220">
        <v>0</v>
      </c>
      <c r="AB110" s="220">
        <v>0</v>
      </c>
      <c r="AC110" s="220">
        <v>0</v>
      </c>
      <c r="AD110" s="220">
        <v>0</v>
      </c>
      <c r="AE110" s="220">
        <v>0</v>
      </c>
      <c r="AF110" s="220">
        <v>0</v>
      </c>
      <c r="AG110" s="220">
        <v>0</v>
      </c>
      <c r="AH110" s="220">
        <v>0</v>
      </c>
      <c r="AI110" s="220">
        <v>0</v>
      </c>
      <c r="AJ110" s="220">
        <v>0</v>
      </c>
      <c r="AK110" s="220">
        <v>0</v>
      </c>
      <c r="AL110" s="220">
        <v>0</v>
      </c>
      <c r="AM110" s="220">
        <v>0</v>
      </c>
      <c r="AN110" s="220">
        <v>0</v>
      </c>
      <c r="AO110" s="220">
        <v>0</v>
      </c>
      <c r="AP110" s="220">
        <v>0</v>
      </c>
      <c r="AQ110" s="220">
        <v>0</v>
      </c>
      <c r="AR110" s="220">
        <v>0</v>
      </c>
      <c r="AS110" s="220">
        <v>0</v>
      </c>
      <c r="AT110" s="220">
        <v>0</v>
      </c>
      <c r="AU110" s="220">
        <v>0</v>
      </c>
      <c r="AV110" s="220">
        <v>0</v>
      </c>
      <c r="AW110" s="220">
        <v>0</v>
      </c>
      <c r="AX110" s="220">
        <v>0</v>
      </c>
      <c r="AY110" s="220">
        <v>0</v>
      </c>
      <c r="AZ110" s="220">
        <v>0</v>
      </c>
      <c r="BA110" s="220">
        <v>0</v>
      </c>
      <c r="BB110" s="220">
        <v>0</v>
      </c>
      <c r="BC110" s="220">
        <v>0</v>
      </c>
      <c r="BD110" s="220">
        <v>0</v>
      </c>
      <c r="BE110" s="220">
        <v>0</v>
      </c>
      <c r="BF110" s="220">
        <v>0</v>
      </c>
      <c r="BG110" s="220">
        <v>0</v>
      </c>
      <c r="BH110" s="220">
        <v>0</v>
      </c>
      <c r="BI110" s="220">
        <v>0</v>
      </c>
      <c r="BJ110" s="220">
        <v>0</v>
      </c>
      <c r="BK110" s="220">
        <v>0</v>
      </c>
      <c r="BL110" s="266">
        <v>0</v>
      </c>
      <c r="BM110" s="267">
        <f t="shared" si="5"/>
        <v>0</v>
      </c>
      <c r="BN110" s="222"/>
      <c r="BO110" s="219">
        <v>0</v>
      </c>
      <c r="BP110" s="268">
        <f t="shared" si="6"/>
        <v>25610.683999999997</v>
      </c>
      <c r="BQ110" s="221">
        <f t="shared" si="7"/>
        <v>3506.3150000000001</v>
      </c>
      <c r="BR110" s="269">
        <v>3506.3150000000001</v>
      </c>
      <c r="BS110" s="219">
        <v>0</v>
      </c>
      <c r="BT110" s="270">
        <v>22104.368999999999</v>
      </c>
      <c r="BU110" s="270">
        <v>0</v>
      </c>
      <c r="BV110" s="219">
        <v>0</v>
      </c>
      <c r="BW110" s="271">
        <v>0</v>
      </c>
      <c r="BX110" s="222">
        <v>0</v>
      </c>
      <c r="BY110" s="192"/>
      <c r="BZ110" s="192"/>
    </row>
    <row r="111" spans="1:78">
      <c r="A111" s="244" t="s">
        <v>60</v>
      </c>
      <c r="B111" s="222" t="s">
        <v>168</v>
      </c>
      <c r="C111" s="220">
        <f t="shared" si="4"/>
        <v>725.69500000000005</v>
      </c>
      <c r="D111" s="219"/>
      <c r="E111" s="219"/>
      <c r="F111" s="219"/>
      <c r="G111" s="219"/>
      <c r="H111" s="219"/>
      <c r="I111" s="219"/>
      <c r="J111" s="219"/>
      <c r="K111" s="219"/>
      <c r="L111" s="221">
        <v>0</v>
      </c>
      <c r="M111" s="220">
        <v>0</v>
      </c>
      <c r="N111" s="220">
        <v>0</v>
      </c>
      <c r="O111" s="220">
        <v>0</v>
      </c>
      <c r="P111" s="220">
        <v>0</v>
      </c>
      <c r="Q111" s="220">
        <v>0</v>
      </c>
      <c r="R111" s="220">
        <v>0</v>
      </c>
      <c r="S111" s="220">
        <v>0</v>
      </c>
      <c r="T111" s="220">
        <v>0</v>
      </c>
      <c r="U111" s="220">
        <v>0</v>
      </c>
      <c r="V111" s="220">
        <v>0</v>
      </c>
      <c r="W111" s="220">
        <v>0</v>
      </c>
      <c r="X111" s="220">
        <v>0</v>
      </c>
      <c r="Y111" s="220">
        <v>0</v>
      </c>
      <c r="Z111" s="220">
        <v>0</v>
      </c>
      <c r="AA111" s="220">
        <v>0</v>
      </c>
      <c r="AB111" s="220">
        <v>0</v>
      </c>
      <c r="AC111" s="220">
        <v>0</v>
      </c>
      <c r="AD111" s="220">
        <v>0</v>
      </c>
      <c r="AE111" s="220">
        <v>0</v>
      </c>
      <c r="AF111" s="220">
        <v>0</v>
      </c>
      <c r="AG111" s="220">
        <v>0</v>
      </c>
      <c r="AH111" s="220">
        <v>0</v>
      </c>
      <c r="AI111" s="220">
        <v>0</v>
      </c>
      <c r="AJ111" s="220">
        <v>0</v>
      </c>
      <c r="AK111" s="220">
        <v>0</v>
      </c>
      <c r="AL111" s="220">
        <v>0</v>
      </c>
      <c r="AM111" s="220">
        <v>0</v>
      </c>
      <c r="AN111" s="220">
        <v>0</v>
      </c>
      <c r="AO111" s="220">
        <v>0</v>
      </c>
      <c r="AP111" s="220">
        <v>0</v>
      </c>
      <c r="AQ111" s="220">
        <v>0</v>
      </c>
      <c r="AR111" s="220">
        <v>0</v>
      </c>
      <c r="AS111" s="220">
        <v>0</v>
      </c>
      <c r="AT111" s="220">
        <v>0</v>
      </c>
      <c r="AU111" s="220">
        <v>0</v>
      </c>
      <c r="AV111" s="220">
        <v>0</v>
      </c>
      <c r="AW111" s="220">
        <v>0</v>
      </c>
      <c r="AX111" s="220">
        <v>0</v>
      </c>
      <c r="AY111" s="220">
        <v>0</v>
      </c>
      <c r="AZ111" s="220">
        <v>0</v>
      </c>
      <c r="BA111" s="220">
        <v>0</v>
      </c>
      <c r="BB111" s="220">
        <v>0</v>
      </c>
      <c r="BC111" s="220">
        <v>0</v>
      </c>
      <c r="BD111" s="220">
        <v>0</v>
      </c>
      <c r="BE111" s="220">
        <v>0</v>
      </c>
      <c r="BF111" s="220">
        <v>0</v>
      </c>
      <c r="BG111" s="220">
        <v>0</v>
      </c>
      <c r="BH111" s="220">
        <v>0</v>
      </c>
      <c r="BI111" s="220">
        <v>0</v>
      </c>
      <c r="BJ111" s="220">
        <v>0</v>
      </c>
      <c r="BK111" s="220">
        <v>0</v>
      </c>
      <c r="BL111" s="266">
        <v>0</v>
      </c>
      <c r="BM111" s="267">
        <f t="shared" si="5"/>
        <v>0</v>
      </c>
      <c r="BN111" s="222"/>
      <c r="BO111" s="219">
        <v>0</v>
      </c>
      <c r="BP111" s="268">
        <f t="shared" si="6"/>
        <v>725.69500000000005</v>
      </c>
      <c r="BQ111" s="221">
        <f t="shared" si="7"/>
        <v>0</v>
      </c>
      <c r="BR111" s="269">
        <v>0</v>
      </c>
      <c r="BS111" s="219">
        <v>0</v>
      </c>
      <c r="BT111" s="270">
        <v>725.69500000000005</v>
      </c>
      <c r="BU111" s="270">
        <v>0</v>
      </c>
      <c r="BV111" s="219">
        <v>0</v>
      </c>
      <c r="BW111" s="271">
        <v>0</v>
      </c>
      <c r="BX111" s="222">
        <v>0</v>
      </c>
      <c r="BY111" s="192"/>
      <c r="BZ111" s="192"/>
    </row>
    <row r="112" spans="1:78">
      <c r="A112" s="244" t="s">
        <v>61</v>
      </c>
      <c r="B112" s="222" t="s">
        <v>69</v>
      </c>
      <c r="C112" s="220">
        <f t="shared" si="4"/>
        <v>11014.419999999998</v>
      </c>
      <c r="D112" s="219"/>
      <c r="E112" s="219"/>
      <c r="F112" s="219"/>
      <c r="G112" s="219"/>
      <c r="H112" s="219"/>
      <c r="I112" s="219"/>
      <c r="J112" s="219"/>
      <c r="K112" s="219"/>
      <c r="L112" s="221">
        <v>0</v>
      </c>
      <c r="M112" s="220">
        <v>0</v>
      </c>
      <c r="N112" s="220">
        <v>0</v>
      </c>
      <c r="O112" s="220">
        <v>0</v>
      </c>
      <c r="P112" s="220">
        <v>0</v>
      </c>
      <c r="Q112" s="220">
        <v>0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v>0</v>
      </c>
      <c r="AH112" s="220">
        <v>0</v>
      </c>
      <c r="AI112" s="220">
        <v>0</v>
      </c>
      <c r="AJ112" s="220">
        <v>0</v>
      </c>
      <c r="AK112" s="220">
        <v>0</v>
      </c>
      <c r="AL112" s="220">
        <v>0</v>
      </c>
      <c r="AM112" s="220">
        <v>0</v>
      </c>
      <c r="AN112" s="220">
        <v>0</v>
      </c>
      <c r="AO112" s="220">
        <v>0</v>
      </c>
      <c r="AP112" s="220">
        <v>0</v>
      </c>
      <c r="AQ112" s="220">
        <v>0</v>
      </c>
      <c r="AR112" s="220">
        <v>0</v>
      </c>
      <c r="AS112" s="220">
        <v>0</v>
      </c>
      <c r="AT112" s="220">
        <v>0</v>
      </c>
      <c r="AU112" s="220">
        <v>10.454000000000001</v>
      </c>
      <c r="AV112" s="220">
        <v>0</v>
      </c>
      <c r="AW112" s="220">
        <v>0</v>
      </c>
      <c r="AX112" s="220">
        <v>8.91</v>
      </c>
      <c r="AY112" s="220">
        <v>0</v>
      </c>
      <c r="AZ112" s="220">
        <v>0</v>
      </c>
      <c r="BA112" s="220">
        <v>0</v>
      </c>
      <c r="BB112" s="220">
        <v>0</v>
      </c>
      <c r="BC112" s="220">
        <v>97.403999999999996</v>
      </c>
      <c r="BD112" s="220">
        <v>4.6289999999999996</v>
      </c>
      <c r="BE112" s="220">
        <v>9.1780000000000008</v>
      </c>
      <c r="BF112" s="220">
        <v>4.992</v>
      </c>
      <c r="BG112" s="220">
        <v>0</v>
      </c>
      <c r="BH112" s="220">
        <v>0</v>
      </c>
      <c r="BI112" s="220">
        <v>0.18</v>
      </c>
      <c r="BJ112" s="220">
        <v>0</v>
      </c>
      <c r="BK112" s="220">
        <v>0</v>
      </c>
      <c r="BL112" s="266">
        <v>0</v>
      </c>
      <c r="BM112" s="267">
        <f t="shared" si="5"/>
        <v>135.74700000000001</v>
      </c>
      <c r="BN112" s="222"/>
      <c r="BO112" s="219">
        <v>0</v>
      </c>
      <c r="BP112" s="268">
        <f t="shared" si="6"/>
        <v>10878.672999999999</v>
      </c>
      <c r="BQ112" s="221">
        <f t="shared" si="7"/>
        <v>1337.9560000000001</v>
      </c>
      <c r="BR112" s="269">
        <v>0.73699999999999999</v>
      </c>
      <c r="BS112" s="219">
        <v>1337.2190000000001</v>
      </c>
      <c r="BT112" s="270">
        <v>9535.2289999999994</v>
      </c>
      <c r="BU112" s="270">
        <v>5.4880000000000004</v>
      </c>
      <c r="BV112" s="219">
        <v>0</v>
      </c>
      <c r="BW112" s="271">
        <v>0</v>
      </c>
      <c r="BX112" s="222">
        <v>0</v>
      </c>
      <c r="BY112" s="192"/>
      <c r="BZ112" s="192"/>
    </row>
    <row r="113" spans="1:79">
      <c r="A113" s="244" t="s">
        <v>62</v>
      </c>
      <c r="B113" s="222" t="s">
        <v>148</v>
      </c>
      <c r="C113" s="220">
        <f t="shared" si="4"/>
        <v>6069.3660000000009</v>
      </c>
      <c r="D113" s="219"/>
      <c r="E113" s="219"/>
      <c r="F113" s="219"/>
      <c r="G113" s="219"/>
      <c r="H113" s="219"/>
      <c r="I113" s="219"/>
      <c r="J113" s="219"/>
      <c r="K113" s="219"/>
      <c r="L113" s="221">
        <v>0</v>
      </c>
      <c r="M113" s="220">
        <v>0</v>
      </c>
      <c r="N113" s="220">
        <v>0</v>
      </c>
      <c r="O113" s="220">
        <v>0</v>
      </c>
      <c r="P113" s="220">
        <v>0</v>
      </c>
      <c r="Q113" s="220">
        <v>0</v>
      </c>
      <c r="R113" s="220">
        <v>2.69</v>
      </c>
      <c r="S113" s="220">
        <v>0</v>
      </c>
      <c r="T113" s="220">
        <v>0</v>
      </c>
      <c r="U113" s="220">
        <v>0</v>
      </c>
      <c r="V113" s="220">
        <v>0</v>
      </c>
      <c r="W113" s="220">
        <v>0</v>
      </c>
      <c r="X113" s="220">
        <v>0</v>
      </c>
      <c r="Y113" s="220">
        <v>0.17799999999999999</v>
      </c>
      <c r="Z113" s="220">
        <v>0</v>
      </c>
      <c r="AA113" s="220"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v>0</v>
      </c>
      <c r="AH113" s="220">
        <v>0</v>
      </c>
      <c r="AI113" s="220">
        <v>0</v>
      </c>
      <c r="AJ113" s="220">
        <v>0</v>
      </c>
      <c r="AK113" s="220">
        <v>0</v>
      </c>
      <c r="AL113" s="220">
        <v>0</v>
      </c>
      <c r="AM113" s="220">
        <v>0</v>
      </c>
      <c r="AN113" s="220">
        <v>0</v>
      </c>
      <c r="AO113" s="220">
        <v>7.3109999999999999</v>
      </c>
      <c r="AP113" s="220">
        <v>6.9790000000000001</v>
      </c>
      <c r="AQ113" s="220">
        <v>2.2400000000000002</v>
      </c>
      <c r="AR113" s="220">
        <v>0</v>
      </c>
      <c r="AS113" s="220">
        <v>0</v>
      </c>
      <c r="AT113" s="220">
        <v>0</v>
      </c>
      <c r="AU113" s="220">
        <v>0</v>
      </c>
      <c r="AV113" s="220">
        <v>0</v>
      </c>
      <c r="AW113" s="220">
        <v>0</v>
      </c>
      <c r="AX113" s="220">
        <v>1.4999999999999999E-2</v>
      </c>
      <c r="AY113" s="220">
        <v>0</v>
      </c>
      <c r="AZ113" s="220">
        <v>0</v>
      </c>
      <c r="BA113" s="220">
        <v>0</v>
      </c>
      <c r="BB113" s="220">
        <v>0</v>
      </c>
      <c r="BC113" s="220">
        <v>0</v>
      </c>
      <c r="BD113" s="220">
        <v>0</v>
      </c>
      <c r="BE113" s="220">
        <v>0</v>
      </c>
      <c r="BF113" s="220">
        <v>276.19099999999997</v>
      </c>
      <c r="BG113" s="220">
        <v>0</v>
      </c>
      <c r="BH113" s="220">
        <v>0</v>
      </c>
      <c r="BI113" s="220">
        <v>0</v>
      </c>
      <c r="BJ113" s="220">
        <v>0</v>
      </c>
      <c r="BK113" s="220">
        <v>0</v>
      </c>
      <c r="BL113" s="266">
        <v>0</v>
      </c>
      <c r="BM113" s="267">
        <f t="shared" si="5"/>
        <v>295.60399999999998</v>
      </c>
      <c r="BN113" s="222"/>
      <c r="BO113" s="219">
        <v>0</v>
      </c>
      <c r="BP113" s="268">
        <f t="shared" si="6"/>
        <v>5773.7620000000006</v>
      </c>
      <c r="BQ113" s="221">
        <f t="shared" si="7"/>
        <v>2000.7940000000001</v>
      </c>
      <c r="BR113" s="269">
        <v>764.99800000000005</v>
      </c>
      <c r="BS113" s="219">
        <v>1235.796</v>
      </c>
      <c r="BT113" s="270">
        <v>3766.0610000000001</v>
      </c>
      <c r="BU113" s="270">
        <v>6.907</v>
      </c>
      <c r="BV113" s="219">
        <v>0</v>
      </c>
      <c r="BW113" s="271">
        <v>0</v>
      </c>
      <c r="BX113" s="222">
        <v>0</v>
      </c>
      <c r="BY113" s="192"/>
      <c r="BZ113" s="192"/>
    </row>
    <row r="114" spans="1:79">
      <c r="A114" s="244" t="s">
        <v>63</v>
      </c>
      <c r="B114" s="222" t="s">
        <v>238</v>
      </c>
      <c r="C114" s="220">
        <f t="shared" si="4"/>
        <v>2840.3330000000001</v>
      </c>
      <c r="D114" s="219"/>
      <c r="E114" s="219"/>
      <c r="F114" s="219"/>
      <c r="G114" s="219"/>
      <c r="H114" s="219"/>
      <c r="I114" s="219"/>
      <c r="J114" s="219"/>
      <c r="K114" s="219"/>
      <c r="L114" s="221">
        <v>0</v>
      </c>
      <c r="M114" s="220">
        <v>0</v>
      </c>
      <c r="N114" s="220">
        <v>0</v>
      </c>
      <c r="O114" s="220">
        <v>0</v>
      </c>
      <c r="P114" s="220">
        <v>0</v>
      </c>
      <c r="Q114" s="220">
        <v>0</v>
      </c>
      <c r="R114" s="220">
        <v>0</v>
      </c>
      <c r="S114" s="220">
        <v>0</v>
      </c>
      <c r="T114" s="220">
        <v>0</v>
      </c>
      <c r="U114" s="220">
        <v>0</v>
      </c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  <c r="AB114" s="220">
        <v>0</v>
      </c>
      <c r="AC114" s="220">
        <v>0</v>
      </c>
      <c r="AD114" s="220">
        <v>0</v>
      </c>
      <c r="AE114" s="220">
        <v>0</v>
      </c>
      <c r="AF114" s="220">
        <v>0</v>
      </c>
      <c r="AG114" s="220">
        <v>0</v>
      </c>
      <c r="AH114" s="220">
        <v>0</v>
      </c>
      <c r="AI114" s="220">
        <v>0</v>
      </c>
      <c r="AJ114" s="220">
        <v>0</v>
      </c>
      <c r="AK114" s="220">
        <v>0</v>
      </c>
      <c r="AL114" s="220">
        <v>0</v>
      </c>
      <c r="AM114" s="220">
        <v>0</v>
      </c>
      <c r="AN114" s="220">
        <v>0</v>
      </c>
      <c r="AO114" s="220">
        <v>54.3</v>
      </c>
      <c r="AP114" s="220">
        <v>3.677</v>
      </c>
      <c r="AQ114" s="220">
        <v>0</v>
      </c>
      <c r="AR114" s="220">
        <v>0</v>
      </c>
      <c r="AS114" s="220">
        <v>0</v>
      </c>
      <c r="AT114" s="220">
        <v>0</v>
      </c>
      <c r="AU114" s="220">
        <v>0</v>
      </c>
      <c r="AV114" s="220">
        <v>0</v>
      </c>
      <c r="AW114" s="220">
        <v>0</v>
      </c>
      <c r="AX114" s="220">
        <v>0</v>
      </c>
      <c r="AY114" s="220">
        <v>0</v>
      </c>
      <c r="AZ114" s="220">
        <v>0</v>
      </c>
      <c r="BA114" s="220">
        <v>0</v>
      </c>
      <c r="BB114" s="220">
        <v>0</v>
      </c>
      <c r="BC114" s="220">
        <v>17.710999999999999</v>
      </c>
      <c r="BD114" s="220">
        <v>0</v>
      </c>
      <c r="BE114" s="220">
        <v>8.4469999999999992</v>
      </c>
      <c r="BF114" s="220">
        <v>1.7999999999999999E-2</v>
      </c>
      <c r="BG114" s="220">
        <v>7.8209999999999997</v>
      </c>
      <c r="BH114" s="220">
        <v>0</v>
      </c>
      <c r="BI114" s="220">
        <v>0.16500000000000001</v>
      </c>
      <c r="BJ114" s="220">
        <v>0</v>
      </c>
      <c r="BK114" s="220">
        <v>0</v>
      </c>
      <c r="BL114" s="266">
        <v>0</v>
      </c>
      <c r="BM114" s="267">
        <f t="shared" si="5"/>
        <v>92.138999999999996</v>
      </c>
      <c r="BN114" s="222"/>
      <c r="BO114" s="219">
        <v>0</v>
      </c>
      <c r="BP114" s="268">
        <f t="shared" si="6"/>
        <v>2748.194</v>
      </c>
      <c r="BQ114" s="221">
        <f t="shared" si="7"/>
        <v>2593.2109999999998</v>
      </c>
      <c r="BR114" s="269">
        <v>0</v>
      </c>
      <c r="BS114" s="219">
        <v>2593.2109999999998</v>
      </c>
      <c r="BT114" s="270">
        <v>0</v>
      </c>
      <c r="BU114" s="270">
        <v>154.983</v>
      </c>
      <c r="BV114" s="219">
        <v>0</v>
      </c>
      <c r="BW114" s="271">
        <v>0</v>
      </c>
      <c r="BX114" s="222">
        <v>0</v>
      </c>
      <c r="BY114" s="192"/>
      <c r="BZ114" s="192"/>
    </row>
    <row r="115" spans="1:79">
      <c r="A115" s="244" t="s">
        <v>64</v>
      </c>
      <c r="B115" s="222" t="s">
        <v>162</v>
      </c>
      <c r="C115" s="220">
        <f t="shared" si="4"/>
        <v>820.31700000000001</v>
      </c>
      <c r="D115" s="219"/>
      <c r="E115" s="219"/>
      <c r="F115" s="219"/>
      <c r="G115" s="219"/>
      <c r="H115" s="219"/>
      <c r="I115" s="219"/>
      <c r="J115" s="219"/>
      <c r="K115" s="219"/>
      <c r="L115" s="221">
        <v>0</v>
      </c>
      <c r="M115" s="220">
        <v>0</v>
      </c>
      <c r="N115" s="220">
        <v>0</v>
      </c>
      <c r="O115" s="220">
        <v>0</v>
      </c>
      <c r="P115" s="220">
        <v>0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0.81299999999999994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220">
        <v>0</v>
      </c>
      <c r="AG115" s="220">
        <v>0</v>
      </c>
      <c r="AH115" s="220">
        <v>0</v>
      </c>
      <c r="AI115" s="220">
        <v>0</v>
      </c>
      <c r="AJ115" s="220">
        <v>0</v>
      </c>
      <c r="AK115" s="220">
        <v>0</v>
      </c>
      <c r="AL115" s="220">
        <v>0</v>
      </c>
      <c r="AM115" s="220">
        <v>0</v>
      </c>
      <c r="AN115" s="220">
        <v>0</v>
      </c>
      <c r="AO115" s="220">
        <v>0</v>
      </c>
      <c r="AP115" s="220">
        <v>0</v>
      </c>
      <c r="AQ115" s="220">
        <v>0</v>
      </c>
      <c r="AR115" s="220">
        <v>0</v>
      </c>
      <c r="AS115" s="220">
        <v>0</v>
      </c>
      <c r="AT115" s="220">
        <v>0</v>
      </c>
      <c r="AU115" s="220">
        <v>1.5069999999999999</v>
      </c>
      <c r="AV115" s="220">
        <v>0.13100000000000001</v>
      </c>
      <c r="AW115" s="220">
        <v>0</v>
      </c>
      <c r="AX115" s="220">
        <v>15.769</v>
      </c>
      <c r="AY115" s="220">
        <v>0</v>
      </c>
      <c r="AZ115" s="220">
        <v>0</v>
      </c>
      <c r="BA115" s="220">
        <v>0</v>
      </c>
      <c r="BB115" s="220">
        <v>0</v>
      </c>
      <c r="BC115" s="220">
        <v>0</v>
      </c>
      <c r="BD115" s="220">
        <v>0</v>
      </c>
      <c r="BE115" s="220">
        <v>0</v>
      </c>
      <c r="BF115" s="220">
        <v>0</v>
      </c>
      <c r="BG115" s="220">
        <v>0</v>
      </c>
      <c r="BH115" s="220">
        <v>0</v>
      </c>
      <c r="BI115" s="220">
        <v>0</v>
      </c>
      <c r="BJ115" s="220">
        <v>0</v>
      </c>
      <c r="BK115" s="220">
        <v>0</v>
      </c>
      <c r="BL115" s="266">
        <v>0</v>
      </c>
      <c r="BM115" s="267">
        <f t="shared" si="5"/>
        <v>18.22</v>
      </c>
      <c r="BN115" s="222"/>
      <c r="BO115" s="219">
        <v>0</v>
      </c>
      <c r="BP115" s="268">
        <f t="shared" si="6"/>
        <v>802.09699999999998</v>
      </c>
      <c r="BQ115" s="221">
        <f t="shared" si="7"/>
        <v>226.02199999999999</v>
      </c>
      <c r="BR115" s="269">
        <v>0</v>
      </c>
      <c r="BS115" s="219">
        <v>226.02199999999999</v>
      </c>
      <c r="BT115" s="270">
        <v>0</v>
      </c>
      <c r="BU115" s="270">
        <v>576.07500000000005</v>
      </c>
      <c r="BV115" s="219">
        <v>0</v>
      </c>
      <c r="BW115" s="271">
        <v>0</v>
      </c>
      <c r="BX115" s="222">
        <v>0</v>
      </c>
      <c r="BY115" s="192"/>
      <c r="BZ115" s="192"/>
    </row>
    <row r="116" spans="1:79">
      <c r="A116" s="244" t="s">
        <v>65</v>
      </c>
      <c r="B116" s="222" t="s">
        <v>164</v>
      </c>
      <c r="C116" s="220">
        <f t="shared" si="4"/>
        <v>2442.0509999999999</v>
      </c>
      <c r="D116" s="219"/>
      <c r="E116" s="219"/>
      <c r="F116" s="219"/>
      <c r="G116" s="219"/>
      <c r="H116" s="219"/>
      <c r="I116" s="219"/>
      <c r="J116" s="219"/>
      <c r="K116" s="219"/>
      <c r="L116" s="221">
        <v>2.1739999999999999</v>
      </c>
      <c r="M116" s="220">
        <v>0</v>
      </c>
      <c r="N116" s="220">
        <v>16.826000000000001</v>
      </c>
      <c r="O116" s="220">
        <v>38.293999999999997</v>
      </c>
      <c r="P116" s="220">
        <v>43.323</v>
      </c>
      <c r="Q116" s="220">
        <v>2.4E-2</v>
      </c>
      <c r="R116" s="220">
        <v>1.52</v>
      </c>
      <c r="S116" s="220">
        <v>1.1930000000000001</v>
      </c>
      <c r="T116" s="220">
        <v>0</v>
      </c>
      <c r="U116" s="220">
        <v>2.8380000000000001</v>
      </c>
      <c r="V116" s="220">
        <v>1.6E-2</v>
      </c>
      <c r="W116" s="220">
        <v>0.44600000000000001</v>
      </c>
      <c r="X116" s="220">
        <v>1.0449999999999999</v>
      </c>
      <c r="Y116" s="220">
        <v>0.95799999999999996</v>
      </c>
      <c r="Z116" s="220">
        <v>1.1930000000000001</v>
      </c>
      <c r="AA116" s="220">
        <v>4.6589999999999998</v>
      </c>
      <c r="AB116" s="220">
        <v>5.9749999999999996</v>
      </c>
      <c r="AC116" s="220">
        <v>8.6419999999999995</v>
      </c>
      <c r="AD116" s="220">
        <v>19.122</v>
      </c>
      <c r="AE116" s="220">
        <v>29.37</v>
      </c>
      <c r="AF116" s="220">
        <v>7.657</v>
      </c>
      <c r="AG116" s="220">
        <v>17.228000000000002</v>
      </c>
      <c r="AH116" s="220">
        <v>10.475</v>
      </c>
      <c r="AI116" s="220">
        <v>12.763999999999999</v>
      </c>
      <c r="AJ116" s="220">
        <v>36.070999999999998</v>
      </c>
      <c r="AK116" s="220">
        <v>12.176</v>
      </c>
      <c r="AL116" s="220">
        <v>29.545999999999999</v>
      </c>
      <c r="AM116" s="220">
        <v>32.360999999999997</v>
      </c>
      <c r="AN116" s="220">
        <v>6.8120000000000003</v>
      </c>
      <c r="AO116" s="220">
        <v>129.16200000000001</v>
      </c>
      <c r="AP116" s="220">
        <v>32.497</v>
      </c>
      <c r="AQ116" s="220">
        <v>10.474</v>
      </c>
      <c r="AR116" s="220">
        <v>44.94</v>
      </c>
      <c r="AS116" s="220">
        <v>7.3520000000000003</v>
      </c>
      <c r="AT116" s="220">
        <v>57.994999999999997</v>
      </c>
      <c r="AU116" s="220">
        <v>3.77</v>
      </c>
      <c r="AV116" s="220">
        <v>47.555</v>
      </c>
      <c r="AW116" s="220">
        <v>7.2110000000000003</v>
      </c>
      <c r="AX116" s="220">
        <v>17.428000000000001</v>
      </c>
      <c r="AY116" s="220">
        <v>1.542</v>
      </c>
      <c r="AZ116" s="220">
        <v>13.26</v>
      </c>
      <c r="BA116" s="220">
        <v>12.002000000000001</v>
      </c>
      <c r="BB116" s="220">
        <v>36.116999999999997</v>
      </c>
      <c r="BC116" s="220">
        <v>0.80100000000000005</v>
      </c>
      <c r="BD116" s="220">
        <v>17.709</v>
      </c>
      <c r="BE116" s="220">
        <v>6.9020000000000001</v>
      </c>
      <c r="BF116" s="220">
        <v>17.259</v>
      </c>
      <c r="BG116" s="220">
        <v>4.9020000000000001</v>
      </c>
      <c r="BH116" s="220">
        <v>21.808</v>
      </c>
      <c r="BI116" s="220">
        <v>48.317</v>
      </c>
      <c r="BJ116" s="220">
        <v>0</v>
      </c>
      <c r="BK116" s="220">
        <v>0</v>
      </c>
      <c r="BL116" s="266">
        <v>0</v>
      </c>
      <c r="BM116" s="267">
        <f t="shared" si="5"/>
        <v>881.7109999999999</v>
      </c>
      <c r="BN116" s="222"/>
      <c r="BO116" s="219">
        <v>0</v>
      </c>
      <c r="BP116" s="268">
        <f t="shared" si="6"/>
        <v>1560.34</v>
      </c>
      <c r="BQ116" s="221">
        <f t="shared" si="7"/>
        <v>1560.34</v>
      </c>
      <c r="BR116" s="269">
        <v>0</v>
      </c>
      <c r="BS116" s="219">
        <v>1560.34</v>
      </c>
      <c r="BT116" s="270">
        <v>0</v>
      </c>
      <c r="BU116" s="270">
        <v>0</v>
      </c>
      <c r="BV116" s="219">
        <v>0</v>
      </c>
      <c r="BW116" s="271">
        <v>0</v>
      </c>
      <c r="BX116" s="222">
        <v>0</v>
      </c>
      <c r="BY116" s="192"/>
      <c r="BZ116" s="192"/>
    </row>
    <row r="117" spans="1:79">
      <c r="A117" s="244" t="s">
        <v>66</v>
      </c>
      <c r="B117" s="222" t="s">
        <v>239</v>
      </c>
      <c r="C117" s="220">
        <f t="shared" si="4"/>
        <v>1016.23</v>
      </c>
      <c r="D117" s="219"/>
      <c r="E117" s="219"/>
      <c r="F117" s="219"/>
      <c r="G117" s="219"/>
      <c r="H117" s="219"/>
      <c r="I117" s="219"/>
      <c r="J117" s="219"/>
      <c r="K117" s="219"/>
      <c r="L117" s="221">
        <v>0</v>
      </c>
      <c r="M117" s="220">
        <v>0</v>
      </c>
      <c r="N117" s="220">
        <v>0</v>
      </c>
      <c r="O117" s="220">
        <v>0</v>
      </c>
      <c r="P117" s="220">
        <v>0</v>
      </c>
      <c r="Q117" s="220">
        <v>0</v>
      </c>
      <c r="R117" s="220">
        <v>0</v>
      </c>
      <c r="S117" s="220">
        <v>0</v>
      </c>
      <c r="T117" s="220">
        <v>0</v>
      </c>
      <c r="U117" s="220">
        <v>0</v>
      </c>
      <c r="V117" s="220">
        <v>0</v>
      </c>
      <c r="W117" s="220">
        <v>0</v>
      </c>
      <c r="X117" s="220">
        <v>0</v>
      </c>
      <c r="Y117" s="220">
        <v>0</v>
      </c>
      <c r="Z117" s="220">
        <v>0</v>
      </c>
      <c r="AA117" s="220">
        <v>0</v>
      </c>
      <c r="AB117" s="220">
        <v>0</v>
      </c>
      <c r="AC117" s="220">
        <v>0</v>
      </c>
      <c r="AD117" s="220">
        <v>0</v>
      </c>
      <c r="AE117" s="220">
        <v>0</v>
      </c>
      <c r="AF117" s="220">
        <v>0</v>
      </c>
      <c r="AG117" s="220">
        <v>0</v>
      </c>
      <c r="AH117" s="220">
        <v>0</v>
      </c>
      <c r="AI117" s="220">
        <v>0</v>
      </c>
      <c r="AJ117" s="220">
        <v>0</v>
      </c>
      <c r="AK117" s="220">
        <v>0</v>
      </c>
      <c r="AL117" s="220">
        <v>0</v>
      </c>
      <c r="AM117" s="220">
        <v>0</v>
      </c>
      <c r="AN117" s="220">
        <v>0</v>
      </c>
      <c r="AO117" s="220">
        <v>0</v>
      </c>
      <c r="AP117" s="220">
        <v>0</v>
      </c>
      <c r="AQ117" s="220">
        <v>0</v>
      </c>
      <c r="AR117" s="220">
        <v>0</v>
      </c>
      <c r="AS117" s="220">
        <v>0</v>
      </c>
      <c r="AT117" s="220">
        <v>0</v>
      </c>
      <c r="AU117" s="220">
        <v>0</v>
      </c>
      <c r="AV117" s="220">
        <v>0</v>
      </c>
      <c r="AW117" s="220">
        <v>0</v>
      </c>
      <c r="AX117" s="220">
        <v>0</v>
      </c>
      <c r="AY117" s="220">
        <v>0</v>
      </c>
      <c r="AZ117" s="220">
        <v>0</v>
      </c>
      <c r="BA117" s="220">
        <v>0</v>
      </c>
      <c r="BB117" s="220">
        <v>0</v>
      </c>
      <c r="BC117" s="220">
        <v>0</v>
      </c>
      <c r="BD117" s="220">
        <v>0</v>
      </c>
      <c r="BE117" s="220">
        <v>0</v>
      </c>
      <c r="BF117" s="220">
        <v>0</v>
      </c>
      <c r="BG117" s="220">
        <v>0</v>
      </c>
      <c r="BH117" s="220">
        <v>0</v>
      </c>
      <c r="BI117" s="220">
        <v>0</v>
      </c>
      <c r="BJ117" s="220">
        <v>0</v>
      </c>
      <c r="BK117" s="220">
        <v>0</v>
      </c>
      <c r="BL117" s="266">
        <v>0</v>
      </c>
      <c r="BM117" s="267">
        <f t="shared" si="5"/>
        <v>0</v>
      </c>
      <c r="BN117" s="222"/>
      <c r="BO117" s="219">
        <v>0</v>
      </c>
      <c r="BP117" s="268">
        <f t="shared" si="6"/>
        <v>1016.23</v>
      </c>
      <c r="BQ117" s="221">
        <f t="shared" si="7"/>
        <v>1016.23</v>
      </c>
      <c r="BR117" s="269">
        <v>1016.23</v>
      </c>
      <c r="BS117" s="219">
        <v>0</v>
      </c>
      <c r="BT117" s="270">
        <v>0</v>
      </c>
      <c r="BU117" s="270">
        <v>0</v>
      </c>
      <c r="BV117" s="219">
        <v>0</v>
      </c>
      <c r="BW117" s="271">
        <v>0</v>
      </c>
      <c r="BX117" s="222">
        <v>0</v>
      </c>
      <c r="BY117" s="192"/>
      <c r="BZ117" s="192"/>
    </row>
    <row r="118" spans="1:79">
      <c r="A118" s="244" t="s">
        <v>70</v>
      </c>
      <c r="B118" s="222" t="s">
        <v>240</v>
      </c>
      <c r="C118" s="220">
        <f t="shared" si="4"/>
        <v>9232.3509999999951</v>
      </c>
      <c r="D118" s="219"/>
      <c r="E118" s="219"/>
      <c r="F118" s="219"/>
      <c r="G118" s="219"/>
      <c r="H118" s="219"/>
      <c r="I118" s="219"/>
      <c r="J118" s="219"/>
      <c r="K118" s="219"/>
      <c r="L118" s="221">
        <v>0</v>
      </c>
      <c r="M118" s="220">
        <v>0</v>
      </c>
      <c r="N118" s="220">
        <v>0</v>
      </c>
      <c r="O118" s="220">
        <v>0</v>
      </c>
      <c r="P118" s="220">
        <v>0</v>
      </c>
      <c r="Q118" s="220">
        <v>0</v>
      </c>
      <c r="R118" s="220">
        <v>0</v>
      </c>
      <c r="S118" s="220">
        <v>0</v>
      </c>
      <c r="T118" s="220">
        <v>0</v>
      </c>
      <c r="U118" s="220">
        <v>0</v>
      </c>
      <c r="V118" s="220">
        <v>0</v>
      </c>
      <c r="W118" s="220">
        <v>0</v>
      </c>
      <c r="X118" s="220">
        <v>0</v>
      </c>
      <c r="Y118" s="220">
        <v>0</v>
      </c>
      <c r="Z118" s="220">
        <v>0</v>
      </c>
      <c r="AA118" s="220">
        <v>0</v>
      </c>
      <c r="AB118" s="220"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v>0</v>
      </c>
      <c r="AH118" s="220">
        <v>0</v>
      </c>
      <c r="AI118" s="220">
        <v>0</v>
      </c>
      <c r="AJ118" s="220">
        <v>0</v>
      </c>
      <c r="AK118" s="220">
        <v>0</v>
      </c>
      <c r="AL118" s="220">
        <v>0</v>
      </c>
      <c r="AM118" s="220">
        <v>0</v>
      </c>
      <c r="AN118" s="220">
        <v>0</v>
      </c>
      <c r="AO118" s="220">
        <v>0</v>
      </c>
      <c r="AP118" s="220">
        <v>0</v>
      </c>
      <c r="AQ118" s="220">
        <v>0</v>
      </c>
      <c r="AR118" s="220">
        <v>0</v>
      </c>
      <c r="AS118" s="220">
        <v>0</v>
      </c>
      <c r="AT118" s="220">
        <v>0</v>
      </c>
      <c r="AU118" s="220">
        <v>0</v>
      </c>
      <c r="AV118" s="220">
        <v>0</v>
      </c>
      <c r="AW118" s="220">
        <v>0</v>
      </c>
      <c r="AX118" s="220">
        <v>0</v>
      </c>
      <c r="AY118" s="220">
        <v>0</v>
      </c>
      <c r="AZ118" s="220">
        <v>0</v>
      </c>
      <c r="BA118" s="220">
        <v>0</v>
      </c>
      <c r="BB118" s="220">
        <v>0</v>
      </c>
      <c r="BC118" s="220">
        <v>0</v>
      </c>
      <c r="BD118" s="220">
        <v>0</v>
      </c>
      <c r="BE118" s="220">
        <v>0</v>
      </c>
      <c r="BF118" s="220">
        <v>0</v>
      </c>
      <c r="BG118" s="220">
        <v>0</v>
      </c>
      <c r="BH118" s="220">
        <v>0</v>
      </c>
      <c r="BI118" s="220">
        <v>0</v>
      </c>
      <c r="BJ118" s="220">
        <v>0</v>
      </c>
      <c r="BK118" s="220">
        <v>0</v>
      </c>
      <c r="BL118" s="266">
        <v>0</v>
      </c>
      <c r="BM118" s="267">
        <f t="shared" si="5"/>
        <v>0</v>
      </c>
      <c r="BN118" s="222"/>
      <c r="BO118" s="219">
        <v>47645.027999999998</v>
      </c>
      <c r="BP118" s="268">
        <f t="shared" si="6"/>
        <v>-38412.677000000003</v>
      </c>
      <c r="BQ118" s="221">
        <f t="shared" si="7"/>
        <v>-38412.677000000003</v>
      </c>
      <c r="BR118" s="269">
        <v>0</v>
      </c>
      <c r="BS118" s="219">
        <v>-38412.677000000003</v>
      </c>
      <c r="BT118" s="270">
        <v>0</v>
      </c>
      <c r="BU118" s="270">
        <v>0</v>
      </c>
      <c r="BV118" s="219">
        <v>0</v>
      </c>
      <c r="BW118" s="271">
        <v>0</v>
      </c>
      <c r="BX118" s="222">
        <v>0</v>
      </c>
      <c r="BY118" s="192"/>
      <c r="BZ118" s="192"/>
    </row>
    <row r="119" spans="1:79" ht="13.5" thickBot="1">
      <c r="A119" s="257" t="s">
        <v>71</v>
      </c>
      <c r="B119" s="222" t="s">
        <v>126</v>
      </c>
      <c r="C119" s="220">
        <f t="shared" si="4"/>
        <v>0</v>
      </c>
      <c r="D119" s="219"/>
      <c r="E119" s="219"/>
      <c r="F119" s="219"/>
      <c r="G119" s="219"/>
      <c r="H119" s="219"/>
      <c r="I119" s="219"/>
      <c r="J119" s="219"/>
      <c r="K119" s="219"/>
      <c r="L119" s="221">
        <v>0</v>
      </c>
      <c r="M119" s="220">
        <v>0</v>
      </c>
      <c r="N119" s="220">
        <v>0</v>
      </c>
      <c r="O119" s="220">
        <v>0</v>
      </c>
      <c r="P119" s="220">
        <v>0</v>
      </c>
      <c r="Q119" s="220">
        <v>0</v>
      </c>
      <c r="R119" s="220">
        <v>0</v>
      </c>
      <c r="S119" s="220">
        <v>0</v>
      </c>
      <c r="T119" s="220">
        <v>0</v>
      </c>
      <c r="U119" s="220">
        <v>0</v>
      </c>
      <c r="V119" s="220">
        <v>0</v>
      </c>
      <c r="W119" s="220">
        <v>0</v>
      </c>
      <c r="X119" s="220">
        <v>0</v>
      </c>
      <c r="Y119" s="220">
        <v>0</v>
      </c>
      <c r="Z119" s="220">
        <v>0</v>
      </c>
      <c r="AA119" s="220">
        <v>0</v>
      </c>
      <c r="AB119" s="220"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v>0</v>
      </c>
      <c r="AH119" s="220">
        <v>0</v>
      </c>
      <c r="AI119" s="220">
        <v>0</v>
      </c>
      <c r="AJ119" s="220">
        <v>0</v>
      </c>
      <c r="AK119" s="220">
        <v>0</v>
      </c>
      <c r="AL119" s="220">
        <v>0</v>
      </c>
      <c r="AM119" s="220">
        <v>0</v>
      </c>
      <c r="AN119" s="220">
        <v>0</v>
      </c>
      <c r="AO119" s="220">
        <v>0</v>
      </c>
      <c r="AP119" s="220">
        <v>0</v>
      </c>
      <c r="AQ119" s="220">
        <v>0</v>
      </c>
      <c r="AR119" s="220">
        <v>0</v>
      </c>
      <c r="AS119" s="220">
        <v>0</v>
      </c>
      <c r="AT119" s="220">
        <v>0</v>
      </c>
      <c r="AU119" s="220">
        <v>0</v>
      </c>
      <c r="AV119" s="220">
        <v>0</v>
      </c>
      <c r="AW119" s="220">
        <v>0</v>
      </c>
      <c r="AX119" s="220">
        <v>0</v>
      </c>
      <c r="AY119" s="220">
        <v>0</v>
      </c>
      <c r="AZ119" s="220">
        <v>0</v>
      </c>
      <c r="BA119" s="220">
        <v>0</v>
      </c>
      <c r="BB119" s="220">
        <v>0</v>
      </c>
      <c r="BC119" s="220">
        <v>0</v>
      </c>
      <c r="BD119" s="220">
        <v>0</v>
      </c>
      <c r="BE119" s="220">
        <v>0</v>
      </c>
      <c r="BF119" s="220">
        <v>0</v>
      </c>
      <c r="BG119" s="220">
        <v>0</v>
      </c>
      <c r="BH119" s="220">
        <v>0</v>
      </c>
      <c r="BI119" s="220">
        <v>0</v>
      </c>
      <c r="BJ119" s="220">
        <v>0</v>
      </c>
      <c r="BK119" s="220">
        <v>0</v>
      </c>
      <c r="BL119" s="220">
        <v>0</v>
      </c>
      <c r="BM119" s="267">
        <f t="shared" si="5"/>
        <v>0</v>
      </c>
      <c r="BN119" s="222"/>
      <c r="BO119" s="219">
        <v>0</v>
      </c>
      <c r="BP119" s="268">
        <f t="shared" si="6"/>
        <v>0</v>
      </c>
      <c r="BQ119" s="221">
        <f t="shared" si="7"/>
        <v>0</v>
      </c>
      <c r="BR119" s="269">
        <v>0</v>
      </c>
      <c r="BS119" s="219">
        <v>0</v>
      </c>
      <c r="BT119" s="270">
        <v>0</v>
      </c>
      <c r="BU119" s="270">
        <v>0</v>
      </c>
      <c r="BV119" s="219">
        <v>0</v>
      </c>
      <c r="BW119" s="271">
        <v>0</v>
      </c>
      <c r="BX119" s="222">
        <v>0</v>
      </c>
      <c r="BY119" s="192"/>
      <c r="BZ119" s="192"/>
    </row>
    <row r="120" spans="1:79" ht="14.25" thickTop="1" thickBot="1">
      <c r="B120" s="272" t="s">
        <v>75</v>
      </c>
      <c r="C120" s="230">
        <f>SUM(C67:C119)</f>
        <v>472416.28699999989</v>
      </c>
      <c r="D120" s="230">
        <f t="shared" ref="D120:BR120" si="8">SUM(D67:D119)</f>
        <v>0</v>
      </c>
      <c r="E120" s="230">
        <f t="shared" si="8"/>
        <v>0</v>
      </c>
      <c r="F120" s="230">
        <f t="shared" si="8"/>
        <v>0</v>
      </c>
      <c r="G120" s="230">
        <f t="shared" si="8"/>
        <v>0</v>
      </c>
      <c r="H120" s="230">
        <f t="shared" si="8"/>
        <v>0</v>
      </c>
      <c r="I120" s="230">
        <f t="shared" si="8"/>
        <v>0</v>
      </c>
      <c r="J120" s="230">
        <f t="shared" si="8"/>
        <v>0</v>
      </c>
      <c r="K120" s="273">
        <f t="shared" si="8"/>
        <v>0</v>
      </c>
      <c r="L120" s="230">
        <f t="shared" si="8"/>
        <v>4096.0520000000015</v>
      </c>
      <c r="M120" s="230">
        <f t="shared" si="8"/>
        <v>3241.2249999999995</v>
      </c>
      <c r="N120" s="230">
        <f t="shared" si="8"/>
        <v>290.45800000000003</v>
      </c>
      <c r="O120" s="230">
        <f t="shared" si="8"/>
        <v>9062.4189999999981</v>
      </c>
      <c r="P120" s="230">
        <f t="shared" si="8"/>
        <v>3155.5909999999994</v>
      </c>
      <c r="Q120" s="230">
        <f t="shared" si="8"/>
        <v>241.57599999999994</v>
      </c>
      <c r="R120" s="230">
        <f t="shared" si="8"/>
        <v>729.20399999999984</v>
      </c>
      <c r="S120" s="230">
        <f t="shared" si="8"/>
        <v>482.15899999999999</v>
      </c>
      <c r="T120" s="230">
        <f t="shared" si="8"/>
        <v>0</v>
      </c>
      <c r="U120" s="230">
        <f t="shared" si="8"/>
        <v>793.58400000000029</v>
      </c>
      <c r="V120" s="230">
        <f t="shared" si="8"/>
        <v>174.65399999999997</v>
      </c>
      <c r="W120" s="230">
        <f t="shared" si="8"/>
        <v>229.27500000000003</v>
      </c>
      <c r="X120" s="230">
        <f t="shared" si="8"/>
        <v>631.279</v>
      </c>
      <c r="Y120" s="230">
        <f t="shared" si="8"/>
        <v>760.83200000000011</v>
      </c>
      <c r="Z120" s="230">
        <f t="shared" si="8"/>
        <v>390.25599999999991</v>
      </c>
      <c r="AA120" s="230">
        <f t="shared" si="8"/>
        <v>410.85900000000004</v>
      </c>
      <c r="AB120" s="230">
        <f t="shared" si="8"/>
        <v>391.40700000000004</v>
      </c>
      <c r="AC120" s="230">
        <f t="shared" si="8"/>
        <v>6660.5849999999982</v>
      </c>
      <c r="AD120" s="230">
        <f t="shared" si="8"/>
        <v>1528.7570000000001</v>
      </c>
      <c r="AE120" s="230">
        <f t="shared" si="8"/>
        <v>26464.289999999994</v>
      </c>
      <c r="AF120" s="230">
        <f t="shared" si="8"/>
        <v>1017.7930000000002</v>
      </c>
      <c r="AG120" s="230">
        <f t="shared" si="8"/>
        <v>886.71699999999998</v>
      </c>
      <c r="AH120" s="230">
        <f t="shared" si="8"/>
        <v>4582.6009999999997</v>
      </c>
      <c r="AI120" s="230">
        <f t="shared" si="8"/>
        <v>4765.2399999999989</v>
      </c>
      <c r="AJ120" s="230">
        <f t="shared" si="8"/>
        <v>7718.7349999999997</v>
      </c>
      <c r="AK120" s="230">
        <f t="shared" si="8"/>
        <v>1919.0169999999998</v>
      </c>
      <c r="AL120" s="230">
        <f t="shared" si="8"/>
        <v>7182.6739999999991</v>
      </c>
      <c r="AM120" s="230">
        <f t="shared" si="8"/>
        <v>2645.7289999999998</v>
      </c>
      <c r="AN120" s="230">
        <f t="shared" si="8"/>
        <v>121.00099999999999</v>
      </c>
      <c r="AO120" s="230">
        <f t="shared" si="8"/>
        <v>15629.500000000002</v>
      </c>
      <c r="AP120" s="230">
        <f t="shared" si="8"/>
        <v>3940.0030000000002</v>
      </c>
      <c r="AQ120" s="230">
        <f t="shared" si="8"/>
        <v>471.89999999999992</v>
      </c>
      <c r="AR120" s="230">
        <f t="shared" si="8"/>
        <v>4921.3220000000001</v>
      </c>
      <c r="AS120" s="230">
        <f t="shared" si="8"/>
        <v>692.04099999999994</v>
      </c>
      <c r="AT120" s="230">
        <f t="shared" si="8"/>
        <v>3492.846</v>
      </c>
      <c r="AU120" s="230">
        <f t="shared" si="8"/>
        <v>817.27399999999989</v>
      </c>
      <c r="AV120" s="230">
        <f t="shared" si="8"/>
        <v>452.29899999999992</v>
      </c>
      <c r="AW120" s="230">
        <f t="shared" si="8"/>
        <v>2298.6019999999999</v>
      </c>
      <c r="AX120" s="230">
        <f t="shared" si="8"/>
        <v>1696.5989999999999</v>
      </c>
      <c r="AY120" s="230">
        <f t="shared" si="8"/>
        <v>8.1159999999999997</v>
      </c>
      <c r="AZ120" s="230">
        <f t="shared" si="8"/>
        <v>545.88299999999992</v>
      </c>
      <c r="BA120" s="230">
        <f t="shared" si="8"/>
        <v>4970.9430000000002</v>
      </c>
      <c r="BB120" s="230">
        <f t="shared" si="8"/>
        <v>645.19799999999998</v>
      </c>
      <c r="BC120" s="230">
        <f t="shared" si="8"/>
        <v>6050.9920000000002</v>
      </c>
      <c r="BD120" s="230">
        <f t="shared" si="8"/>
        <v>232.172</v>
      </c>
      <c r="BE120" s="230">
        <f t="shared" si="8"/>
        <v>1257.0600000000002</v>
      </c>
      <c r="BF120" s="230">
        <f t="shared" si="8"/>
        <v>1830.2740000000003</v>
      </c>
      <c r="BG120" s="230">
        <f t="shared" si="8"/>
        <v>1310.9770000000003</v>
      </c>
      <c r="BH120" s="230">
        <f t="shared" si="8"/>
        <v>298.59500000000003</v>
      </c>
      <c r="BI120" s="230">
        <f t="shared" si="8"/>
        <v>720.84199999999998</v>
      </c>
      <c r="BJ120" s="230">
        <f t="shared" si="8"/>
        <v>0</v>
      </c>
      <c r="BK120" s="230">
        <f t="shared" si="8"/>
        <v>0</v>
      </c>
      <c r="BL120" s="230">
        <f t="shared" si="8"/>
        <v>0</v>
      </c>
      <c r="BM120" s="230">
        <f t="shared" si="8"/>
        <v>142857.40699999998</v>
      </c>
      <c r="BN120" s="272">
        <f t="shared" si="8"/>
        <v>0</v>
      </c>
      <c r="BO120" s="273">
        <f t="shared" si="8"/>
        <v>93168.459000000003</v>
      </c>
      <c r="BP120" s="273">
        <f t="shared" si="8"/>
        <v>176895.28500000012</v>
      </c>
      <c r="BQ120" s="230">
        <f t="shared" si="8"/>
        <v>139524.47500000012</v>
      </c>
      <c r="BR120" s="230">
        <f t="shared" si="8"/>
        <v>19598.845000000001</v>
      </c>
      <c r="BS120" s="274">
        <f t="shared" ref="BS120:BX120" si="9">SUM(BS67:BS119)</f>
        <v>119925.63000000009</v>
      </c>
      <c r="BT120" s="274">
        <f t="shared" si="9"/>
        <v>36627.357000000004</v>
      </c>
      <c r="BU120" s="274">
        <f t="shared" si="9"/>
        <v>743.45300000000009</v>
      </c>
      <c r="BV120" s="230">
        <f t="shared" si="9"/>
        <v>60055.66</v>
      </c>
      <c r="BW120" s="230">
        <f t="shared" si="9"/>
        <v>-560.52400000000034</v>
      </c>
      <c r="BX120" s="275">
        <f t="shared" si="9"/>
        <v>0</v>
      </c>
      <c r="BY120" s="192"/>
      <c r="BZ120" s="192"/>
    </row>
    <row r="121" spans="1:79" ht="13.5" thickTop="1">
      <c r="B121" s="276" t="s">
        <v>102</v>
      </c>
      <c r="C121" s="277"/>
      <c r="D121" s="278"/>
      <c r="E121" s="278"/>
      <c r="F121" s="278">
        <f>F61</f>
        <v>15168.536</v>
      </c>
      <c r="G121" s="278">
        <f>G61</f>
        <v>0</v>
      </c>
      <c r="H121" s="278">
        <f>H61</f>
        <v>2051.8090000000002</v>
      </c>
      <c r="I121" s="278">
        <f>I61</f>
        <v>0</v>
      </c>
      <c r="J121" s="278">
        <f>J61</f>
        <v>10527.277999999998</v>
      </c>
      <c r="K121" s="278"/>
      <c r="L121" s="277">
        <v>6614.1959999999999</v>
      </c>
      <c r="M121" s="279">
        <v>2481.5549999999998</v>
      </c>
      <c r="N121" s="279">
        <v>506.38299999999998</v>
      </c>
      <c r="O121" s="279">
        <v>4079.9780000000001</v>
      </c>
      <c r="P121" s="279">
        <v>1737.2439999999999</v>
      </c>
      <c r="Q121" s="279">
        <v>374.07100000000003</v>
      </c>
      <c r="R121" s="279">
        <v>597.17600000000004</v>
      </c>
      <c r="S121" s="279">
        <v>333.38299999999998</v>
      </c>
      <c r="T121" s="279">
        <v>0</v>
      </c>
      <c r="U121" s="279">
        <v>505.68400000000003</v>
      </c>
      <c r="V121" s="279">
        <v>283.755</v>
      </c>
      <c r="W121" s="279">
        <v>82.24</v>
      </c>
      <c r="X121" s="279">
        <v>301.298</v>
      </c>
      <c r="Y121" s="279">
        <v>320.13499999999999</v>
      </c>
      <c r="Z121" s="279">
        <v>258.767</v>
      </c>
      <c r="AA121" s="279">
        <v>487.39400000000001</v>
      </c>
      <c r="AB121" s="279">
        <v>429.096</v>
      </c>
      <c r="AC121" s="279">
        <v>2168.7510000000002</v>
      </c>
      <c r="AD121" s="279">
        <v>2345.9029999999998</v>
      </c>
      <c r="AE121" s="279">
        <v>10424.566999999999</v>
      </c>
      <c r="AF121" s="279">
        <v>2237.2849999999999</v>
      </c>
      <c r="AG121" s="279">
        <v>1400.6849999999999</v>
      </c>
      <c r="AH121" s="279">
        <v>4987.0240000000003</v>
      </c>
      <c r="AI121" s="279">
        <v>12961.946</v>
      </c>
      <c r="AJ121" s="279">
        <v>10912.55</v>
      </c>
      <c r="AK121" s="279">
        <v>1237.261</v>
      </c>
      <c r="AL121" s="279">
        <v>-1202.096</v>
      </c>
      <c r="AM121" s="279">
        <v>11429.418</v>
      </c>
      <c r="AN121" s="279">
        <v>261.91300000000001</v>
      </c>
      <c r="AO121" s="279">
        <v>9552.1229999999996</v>
      </c>
      <c r="AP121" s="279">
        <v>4734.4949999999999</v>
      </c>
      <c r="AQ121" s="279">
        <v>625.42700000000002</v>
      </c>
      <c r="AR121" s="279">
        <v>3802.502</v>
      </c>
      <c r="AS121" s="279">
        <v>337.30500000000001</v>
      </c>
      <c r="AT121" s="279">
        <v>12571.736999999999</v>
      </c>
      <c r="AU121" s="279">
        <v>860.46600000000001</v>
      </c>
      <c r="AV121" s="279">
        <v>807.58600000000001</v>
      </c>
      <c r="AW121" s="279">
        <v>17659.713</v>
      </c>
      <c r="AX121" s="279">
        <v>2222.5</v>
      </c>
      <c r="AY121" s="279">
        <v>6.3259999999999996</v>
      </c>
      <c r="AZ121" s="279">
        <v>576.34900000000005</v>
      </c>
      <c r="BA121" s="279">
        <v>1457.8710000000001</v>
      </c>
      <c r="BB121" s="279">
        <v>1967.9570000000001</v>
      </c>
      <c r="BC121" s="279">
        <v>20372.554</v>
      </c>
      <c r="BD121" s="279">
        <v>497.92899999999997</v>
      </c>
      <c r="BE121" s="279">
        <v>9727.5</v>
      </c>
      <c r="BF121" s="279">
        <v>4240.2139999999999</v>
      </c>
      <c r="BG121" s="279">
        <v>1510.8979999999999</v>
      </c>
      <c r="BH121" s="279">
        <v>521.72199999999998</v>
      </c>
      <c r="BI121" s="279">
        <v>1160.1099999999999</v>
      </c>
      <c r="BJ121" s="279">
        <v>1016.23</v>
      </c>
      <c r="BK121" s="279">
        <v>0</v>
      </c>
      <c r="BL121" s="279">
        <v>0</v>
      </c>
      <c r="BM121" s="280">
        <f>SUM(L121:BL121)</f>
        <v>174787.07599999997</v>
      </c>
      <c r="BN121" s="280">
        <f>SUM(C121:BL121)</f>
        <v>202534.69899999999</v>
      </c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</row>
    <row r="122" spans="1:79" ht="13.5" thickBot="1">
      <c r="B122" s="276" t="s">
        <v>9</v>
      </c>
      <c r="C122" s="221"/>
      <c r="D122" s="219"/>
      <c r="E122" s="219"/>
      <c r="F122" s="219"/>
      <c r="G122" s="219"/>
      <c r="H122" s="219"/>
      <c r="I122" s="219"/>
      <c r="J122" s="219"/>
      <c r="K122" s="219"/>
      <c r="L122" s="221">
        <v>997.32600000000002</v>
      </c>
      <c r="M122" s="220">
        <v>234.06399999999999</v>
      </c>
      <c r="N122" s="220">
        <v>87.831000000000003</v>
      </c>
      <c r="O122" s="220">
        <v>1478.096</v>
      </c>
      <c r="P122" s="220">
        <v>320.589</v>
      </c>
      <c r="Q122" s="220">
        <v>68.61</v>
      </c>
      <c r="R122" s="220">
        <v>0</v>
      </c>
      <c r="S122" s="220">
        <v>138.155</v>
      </c>
      <c r="T122" s="220">
        <v>0</v>
      </c>
      <c r="U122" s="220">
        <v>254.136</v>
      </c>
      <c r="V122" s="220">
        <v>74.325000000000003</v>
      </c>
      <c r="W122" s="220">
        <v>42.064999999999998</v>
      </c>
      <c r="X122" s="220">
        <v>167.84899999999999</v>
      </c>
      <c r="Y122" s="220">
        <v>222.58099999999999</v>
      </c>
      <c r="Z122" s="220">
        <v>106.52500000000001</v>
      </c>
      <c r="AA122" s="220">
        <v>151.65899999999999</v>
      </c>
      <c r="AB122" s="220">
        <v>457.577</v>
      </c>
      <c r="AC122" s="220">
        <v>1127.0139999999999</v>
      </c>
      <c r="AD122" s="220">
        <v>604.43100000000004</v>
      </c>
      <c r="AE122" s="220">
        <v>2643.049</v>
      </c>
      <c r="AF122" s="220">
        <v>631.245</v>
      </c>
      <c r="AG122" s="220">
        <v>794.97</v>
      </c>
      <c r="AH122" s="220">
        <v>1666.164</v>
      </c>
      <c r="AI122" s="220">
        <v>3326.81</v>
      </c>
      <c r="AJ122" s="220">
        <v>1303.5340000000001</v>
      </c>
      <c r="AK122" s="220">
        <v>658.57399999999996</v>
      </c>
      <c r="AL122" s="220">
        <v>1241.1510000000001</v>
      </c>
      <c r="AM122" s="220">
        <v>4572.277</v>
      </c>
      <c r="AN122" s="220">
        <v>206.29</v>
      </c>
      <c r="AO122" s="220">
        <v>4113.8440000000001</v>
      </c>
      <c r="AP122" s="220">
        <v>1151.0260000000001</v>
      </c>
      <c r="AQ122" s="220">
        <v>534.70799999999997</v>
      </c>
      <c r="AR122" s="220">
        <v>1679.6489999999999</v>
      </c>
      <c r="AS122" s="220">
        <v>455.75200000000001</v>
      </c>
      <c r="AT122" s="220">
        <v>3923.8760000000002</v>
      </c>
      <c r="AU122" s="220">
        <v>360.37099999999998</v>
      </c>
      <c r="AV122" s="220">
        <v>184.834</v>
      </c>
      <c r="AW122" s="220">
        <v>690.44799999999998</v>
      </c>
      <c r="AX122" s="220">
        <v>1118.194</v>
      </c>
      <c r="AY122" s="220">
        <v>3.6669999999999998</v>
      </c>
      <c r="AZ122" s="220">
        <v>165.59</v>
      </c>
      <c r="BA122" s="220">
        <v>309.91300000000001</v>
      </c>
      <c r="BB122" s="220">
        <v>1562.8050000000001</v>
      </c>
      <c r="BC122" s="220">
        <v>17452.402999999998</v>
      </c>
      <c r="BD122" s="220">
        <v>369.39100000000002</v>
      </c>
      <c r="BE122" s="220">
        <v>7998.8609999999999</v>
      </c>
      <c r="BF122" s="220">
        <v>2774.3589999999999</v>
      </c>
      <c r="BG122" s="220">
        <v>0</v>
      </c>
      <c r="BH122" s="220">
        <v>481.97500000000002</v>
      </c>
      <c r="BI122" s="220">
        <v>301.721</v>
      </c>
      <c r="BJ122" s="220">
        <v>1016.23</v>
      </c>
      <c r="BK122" s="220">
        <v>0</v>
      </c>
      <c r="BL122" s="220">
        <v>0</v>
      </c>
      <c r="BM122" s="222">
        <f t="shared" ref="BM122:BM129" si="10">SUM(L122:BL122)</f>
        <v>70226.51400000001</v>
      </c>
      <c r="BN122" s="222">
        <f t="shared" ref="BN122:BN129" si="11">SUM(C122:BL122)</f>
        <v>70226.51400000001</v>
      </c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</row>
    <row r="123" spans="1:79" ht="13.5" thickTop="1">
      <c r="B123" s="276" t="s">
        <v>101</v>
      </c>
      <c r="C123" s="221"/>
      <c r="D123" s="219"/>
      <c r="E123" s="219"/>
      <c r="F123" s="219"/>
      <c r="G123" s="219"/>
      <c r="H123" s="219"/>
      <c r="I123" s="219"/>
      <c r="J123" s="219"/>
      <c r="K123" s="219"/>
      <c r="L123" s="221">
        <v>985.45</v>
      </c>
      <c r="M123" s="220">
        <v>231.12799999999999</v>
      </c>
      <c r="N123" s="220">
        <v>78.742999999999995</v>
      </c>
      <c r="O123" s="220">
        <v>1202.6980000000001</v>
      </c>
      <c r="P123" s="220">
        <v>272.57499999999999</v>
      </c>
      <c r="Q123" s="220">
        <v>61.603999999999999</v>
      </c>
      <c r="R123" s="220">
        <v>0</v>
      </c>
      <c r="S123" s="220">
        <v>132.26300000000001</v>
      </c>
      <c r="T123" s="220">
        <v>0</v>
      </c>
      <c r="U123" s="220">
        <v>228.392</v>
      </c>
      <c r="V123" s="220">
        <v>65.316000000000003</v>
      </c>
      <c r="W123" s="220">
        <v>38.075000000000003</v>
      </c>
      <c r="X123" s="220">
        <v>152.87799999999999</v>
      </c>
      <c r="Y123" s="220">
        <v>194.28899999999999</v>
      </c>
      <c r="Z123" s="220">
        <v>103.196</v>
      </c>
      <c r="AA123" s="220">
        <v>131.995</v>
      </c>
      <c r="AB123" s="220">
        <v>403.62599999999998</v>
      </c>
      <c r="AC123" s="220">
        <v>975.45799999999997</v>
      </c>
      <c r="AD123" s="220">
        <v>531.10199999999998</v>
      </c>
      <c r="AE123" s="220">
        <v>2466.4479999999999</v>
      </c>
      <c r="AF123" s="220">
        <v>586.71900000000005</v>
      </c>
      <c r="AG123" s="220">
        <v>712.29700000000003</v>
      </c>
      <c r="AH123" s="220">
        <v>1465.5160000000001</v>
      </c>
      <c r="AI123" s="220">
        <v>2978.1819999999998</v>
      </c>
      <c r="AJ123" s="220">
        <v>1182.1600000000001</v>
      </c>
      <c r="AK123" s="220">
        <v>581.779</v>
      </c>
      <c r="AL123" s="220">
        <v>1082.4280000000001</v>
      </c>
      <c r="AM123" s="220">
        <v>4005.9839999999999</v>
      </c>
      <c r="AN123" s="220">
        <v>177.87799999999999</v>
      </c>
      <c r="AO123" s="220">
        <v>3658.444</v>
      </c>
      <c r="AP123" s="220">
        <v>1044.3710000000001</v>
      </c>
      <c r="AQ123" s="220">
        <v>471.82900000000001</v>
      </c>
      <c r="AR123" s="220">
        <v>1502.8</v>
      </c>
      <c r="AS123" s="220">
        <v>405.834</v>
      </c>
      <c r="AT123" s="220">
        <v>3069.7530000000002</v>
      </c>
      <c r="AU123" s="220">
        <v>310.76100000000002</v>
      </c>
      <c r="AV123" s="220">
        <v>166.57599999999999</v>
      </c>
      <c r="AW123" s="220">
        <v>623.38900000000001</v>
      </c>
      <c r="AX123" s="220">
        <v>1010.592</v>
      </c>
      <c r="AY123" s="220">
        <v>3.3130000000000002</v>
      </c>
      <c r="AZ123" s="220">
        <v>128.27600000000001</v>
      </c>
      <c r="BA123" s="220">
        <v>278.67399999999998</v>
      </c>
      <c r="BB123" s="220">
        <v>1383.49</v>
      </c>
      <c r="BC123" s="220">
        <v>11901.329</v>
      </c>
      <c r="BD123" s="220">
        <v>331.07499999999999</v>
      </c>
      <c r="BE123" s="220">
        <v>7861.9260000000004</v>
      </c>
      <c r="BF123" s="220">
        <v>2650.3249999999998</v>
      </c>
      <c r="BG123" s="220">
        <v>0</v>
      </c>
      <c r="BH123" s="220">
        <v>418.32100000000003</v>
      </c>
      <c r="BI123" s="220">
        <v>284.75900000000001</v>
      </c>
      <c r="BJ123" s="220">
        <v>947.43499999999995</v>
      </c>
      <c r="BK123" s="220">
        <v>0</v>
      </c>
      <c r="BL123" s="220">
        <v>0</v>
      </c>
      <c r="BM123" s="222">
        <f t="shared" si="10"/>
        <v>59481.450999999986</v>
      </c>
      <c r="BN123" s="222">
        <f t="shared" si="11"/>
        <v>59481.450999999986</v>
      </c>
      <c r="BO123" s="192"/>
      <c r="BP123" s="281" t="s">
        <v>105</v>
      </c>
      <c r="BQ123" s="282"/>
      <c r="BR123" s="282"/>
      <c r="BS123" s="282"/>
      <c r="BT123" s="283">
        <f>BM121</f>
        <v>174787.07599999997</v>
      </c>
      <c r="BU123" s="192"/>
      <c r="BV123" s="281" t="s">
        <v>110</v>
      </c>
      <c r="BW123" s="282"/>
      <c r="BX123" s="282"/>
      <c r="BY123" s="282"/>
      <c r="BZ123" s="283">
        <f>BP120</f>
        <v>176895.28500000012</v>
      </c>
    </row>
    <row r="124" spans="1:79">
      <c r="B124" s="276" t="s">
        <v>241</v>
      </c>
      <c r="C124" s="221"/>
      <c r="D124" s="219"/>
      <c r="E124" s="219"/>
      <c r="F124" s="219"/>
      <c r="G124" s="219"/>
      <c r="H124" s="219"/>
      <c r="I124" s="219"/>
      <c r="J124" s="219"/>
      <c r="K124" s="219"/>
      <c r="L124" s="221">
        <v>11.016</v>
      </c>
      <c r="M124" s="220">
        <v>2.306</v>
      </c>
      <c r="N124" s="220">
        <v>8.3260000000000005</v>
      </c>
      <c r="O124" s="220">
        <v>174.24799999999999</v>
      </c>
      <c r="P124" s="220">
        <v>45.557000000000002</v>
      </c>
      <c r="Q124" s="220">
        <v>6.7480000000000002</v>
      </c>
      <c r="R124" s="220">
        <v>0</v>
      </c>
      <c r="S124" s="220">
        <v>5.4649999999999999</v>
      </c>
      <c r="T124" s="220">
        <v>0</v>
      </c>
      <c r="U124" s="220">
        <v>24.382999999999999</v>
      </c>
      <c r="V124" s="220">
        <v>7.7530000000000001</v>
      </c>
      <c r="W124" s="220">
        <v>3.5550000000000002</v>
      </c>
      <c r="X124" s="220">
        <v>13.781000000000001</v>
      </c>
      <c r="Y124" s="220">
        <v>26.161999999999999</v>
      </c>
      <c r="Z124" s="220">
        <v>3.2029999999999998</v>
      </c>
      <c r="AA124" s="220">
        <v>19.035</v>
      </c>
      <c r="AB124" s="220">
        <v>50.167000000000002</v>
      </c>
      <c r="AC124" s="220">
        <v>146.12299999999999</v>
      </c>
      <c r="AD124" s="220">
        <v>70.731999999999999</v>
      </c>
      <c r="AE124" s="220">
        <v>160.51300000000001</v>
      </c>
      <c r="AF124" s="220">
        <v>42.41</v>
      </c>
      <c r="AG124" s="220">
        <v>78.734999999999999</v>
      </c>
      <c r="AH124" s="220">
        <v>192.36799999999999</v>
      </c>
      <c r="AI124" s="220">
        <v>332.45800000000003</v>
      </c>
      <c r="AJ124" s="220">
        <v>117.489</v>
      </c>
      <c r="AK124" s="220">
        <v>72.117000000000004</v>
      </c>
      <c r="AL124" s="220">
        <v>145.91</v>
      </c>
      <c r="AM124" s="220">
        <v>555.29700000000003</v>
      </c>
      <c r="AN124" s="220">
        <v>27.928000000000001</v>
      </c>
      <c r="AO124" s="220">
        <v>444.91</v>
      </c>
      <c r="AP124" s="220">
        <v>101.703</v>
      </c>
      <c r="AQ124" s="220">
        <v>62.482999999999997</v>
      </c>
      <c r="AR124" s="220">
        <v>173.91399999999999</v>
      </c>
      <c r="AS124" s="220">
        <v>49.582000000000001</v>
      </c>
      <c r="AT124" s="220">
        <v>847.25199999999995</v>
      </c>
      <c r="AU124" s="220">
        <v>41.286999999999999</v>
      </c>
      <c r="AV124" s="220">
        <v>17.989999999999998</v>
      </c>
      <c r="AW124" s="220">
        <v>66.478999999999999</v>
      </c>
      <c r="AX124" s="220">
        <v>104.691</v>
      </c>
      <c r="AY124" s="220">
        <v>0.35399999999999998</v>
      </c>
      <c r="AZ124" s="220">
        <v>28.202999999999999</v>
      </c>
      <c r="BA124" s="220">
        <v>30.041</v>
      </c>
      <c r="BB124" s="220">
        <v>169.42599999999999</v>
      </c>
      <c r="BC124" s="220">
        <v>1163.1880000000001</v>
      </c>
      <c r="BD124" s="220">
        <v>38.316000000000003</v>
      </c>
      <c r="BE124" s="220">
        <v>126.497</v>
      </c>
      <c r="BF124" s="220">
        <v>113.791</v>
      </c>
      <c r="BG124" s="220">
        <v>0</v>
      </c>
      <c r="BH124" s="220">
        <v>63.621000000000002</v>
      </c>
      <c r="BI124" s="220">
        <v>16.434000000000001</v>
      </c>
      <c r="BJ124" s="220">
        <v>49.893999999999998</v>
      </c>
      <c r="BK124" s="220">
        <v>0</v>
      </c>
      <c r="BL124" s="220">
        <v>0</v>
      </c>
      <c r="BM124" s="222">
        <f t="shared" si="10"/>
        <v>6053.8410000000013</v>
      </c>
      <c r="BN124" s="222">
        <f t="shared" si="11"/>
        <v>6053.8410000000013</v>
      </c>
      <c r="BO124" s="192"/>
      <c r="BP124" s="284" t="s">
        <v>109</v>
      </c>
      <c r="BQ124" s="192"/>
      <c r="BR124" s="192"/>
      <c r="BS124" s="192"/>
      <c r="BT124" s="268">
        <f>J121</f>
        <v>10527.277999999998</v>
      </c>
      <c r="BU124" s="192"/>
      <c r="BV124" s="284" t="s">
        <v>76</v>
      </c>
      <c r="BW124" s="192"/>
      <c r="BX124" s="192"/>
      <c r="BY124" s="192"/>
      <c r="BZ124" s="268">
        <f>BV120</f>
        <v>60055.66</v>
      </c>
    </row>
    <row r="125" spans="1:79" s="235" customFormat="1" ht="11.25" customHeight="1">
      <c r="B125" s="276" t="s">
        <v>242</v>
      </c>
      <c r="C125" s="285"/>
      <c r="D125" s="286"/>
      <c r="E125" s="286"/>
      <c r="F125" s="286"/>
      <c r="G125" s="286"/>
      <c r="H125" s="286"/>
      <c r="I125" s="286"/>
      <c r="J125" s="286"/>
      <c r="K125" s="286"/>
      <c r="L125" s="285">
        <v>0.86</v>
      </c>
      <c r="M125" s="287">
        <v>0.63</v>
      </c>
      <c r="N125" s="287">
        <v>0.76200000000000001</v>
      </c>
      <c r="O125" s="287">
        <v>101.15</v>
      </c>
      <c r="P125" s="287">
        <v>2.4569999999999999</v>
      </c>
      <c r="Q125" s="287">
        <v>0.25800000000000001</v>
      </c>
      <c r="R125" s="287">
        <v>0</v>
      </c>
      <c r="S125" s="287">
        <v>0.42699999999999999</v>
      </c>
      <c r="T125" s="287">
        <v>0</v>
      </c>
      <c r="U125" s="287">
        <v>1.361</v>
      </c>
      <c r="V125" s="287">
        <v>1.256</v>
      </c>
      <c r="W125" s="287">
        <v>0.435</v>
      </c>
      <c r="X125" s="287">
        <v>1.19</v>
      </c>
      <c r="Y125" s="287">
        <v>2.13</v>
      </c>
      <c r="Z125" s="287">
        <v>0.126</v>
      </c>
      <c r="AA125" s="287">
        <v>0.629</v>
      </c>
      <c r="AB125" s="287">
        <v>3.7839999999999998</v>
      </c>
      <c r="AC125" s="287">
        <v>5.4329999999999998</v>
      </c>
      <c r="AD125" s="287">
        <v>2.597</v>
      </c>
      <c r="AE125" s="287">
        <v>16.088000000000001</v>
      </c>
      <c r="AF125" s="287">
        <v>2.1160000000000001</v>
      </c>
      <c r="AG125" s="287">
        <v>3.9380000000000002</v>
      </c>
      <c r="AH125" s="287">
        <v>8.2799999999999994</v>
      </c>
      <c r="AI125" s="287">
        <v>16.170000000000002</v>
      </c>
      <c r="AJ125" s="287">
        <v>3.8849999999999998</v>
      </c>
      <c r="AK125" s="287">
        <v>4.6779999999999999</v>
      </c>
      <c r="AL125" s="287">
        <v>12.813000000000001</v>
      </c>
      <c r="AM125" s="287">
        <v>10.996</v>
      </c>
      <c r="AN125" s="287">
        <v>0.48399999999999999</v>
      </c>
      <c r="AO125" s="287">
        <v>10.49</v>
      </c>
      <c r="AP125" s="287">
        <v>4.952</v>
      </c>
      <c r="AQ125" s="287">
        <v>0.39600000000000002</v>
      </c>
      <c r="AR125" s="287">
        <v>2.9350000000000001</v>
      </c>
      <c r="AS125" s="287">
        <v>0.33600000000000002</v>
      </c>
      <c r="AT125" s="287">
        <v>6.8710000000000004</v>
      </c>
      <c r="AU125" s="287">
        <v>8.3230000000000004</v>
      </c>
      <c r="AV125" s="287">
        <v>0.26800000000000002</v>
      </c>
      <c r="AW125" s="287">
        <v>0.57999999999999996</v>
      </c>
      <c r="AX125" s="287">
        <v>2.911</v>
      </c>
      <c r="AY125" s="287">
        <v>0</v>
      </c>
      <c r="AZ125" s="287">
        <v>9.1110000000000007</v>
      </c>
      <c r="BA125" s="287">
        <v>1.198</v>
      </c>
      <c r="BB125" s="287">
        <v>9.8889999999999993</v>
      </c>
      <c r="BC125" s="287">
        <v>4387.8860000000004</v>
      </c>
      <c r="BD125" s="287">
        <v>0</v>
      </c>
      <c r="BE125" s="287">
        <v>10.438000000000001</v>
      </c>
      <c r="BF125" s="287">
        <v>10.243</v>
      </c>
      <c r="BG125" s="287">
        <v>0</v>
      </c>
      <c r="BH125" s="287">
        <v>3.3000000000000002E-2</v>
      </c>
      <c r="BI125" s="287">
        <v>0.52800000000000002</v>
      </c>
      <c r="BJ125" s="287">
        <v>18.901</v>
      </c>
      <c r="BK125" s="287">
        <v>0</v>
      </c>
      <c r="BL125" s="287">
        <v>0</v>
      </c>
      <c r="BM125" s="222">
        <f t="shared" si="10"/>
        <v>4691.2220000000016</v>
      </c>
      <c r="BN125" s="222">
        <f t="shared" si="11"/>
        <v>4691.2220000000016</v>
      </c>
      <c r="BO125" s="192"/>
      <c r="BP125" s="284" t="s">
        <v>106</v>
      </c>
      <c r="BQ125" s="234"/>
      <c r="BR125" s="234"/>
      <c r="BS125" s="234"/>
      <c r="BT125" s="288">
        <f>I121</f>
        <v>0</v>
      </c>
      <c r="BU125" s="234"/>
      <c r="BV125" s="284" t="s">
        <v>111</v>
      </c>
      <c r="BW125" s="192"/>
      <c r="BX125" s="192"/>
      <c r="BY125" s="192"/>
      <c r="BZ125" s="268">
        <f>BW120</f>
        <v>-560.52400000000034</v>
      </c>
      <c r="CA125" s="289"/>
    </row>
    <row r="126" spans="1:79">
      <c r="B126" s="276" t="s">
        <v>103</v>
      </c>
      <c r="C126" s="221"/>
      <c r="D126" s="219"/>
      <c r="E126" s="219"/>
      <c r="F126" s="219"/>
      <c r="G126" s="219"/>
      <c r="H126" s="219"/>
      <c r="I126" s="219"/>
      <c r="J126" s="219"/>
      <c r="K126" s="219"/>
      <c r="L126" s="221">
        <v>0</v>
      </c>
      <c r="M126" s="220">
        <v>0</v>
      </c>
      <c r="N126" s="220">
        <v>5.4690000000000003</v>
      </c>
      <c r="O126" s="220">
        <v>2.3650000000000002</v>
      </c>
      <c r="P126" s="220">
        <v>2.548</v>
      </c>
      <c r="Q126" s="220">
        <v>4.4359999999999999</v>
      </c>
      <c r="R126" s="220">
        <v>0</v>
      </c>
      <c r="S126" s="220">
        <v>0.13100000000000001</v>
      </c>
      <c r="T126" s="220">
        <v>0</v>
      </c>
      <c r="U126" s="220">
        <v>29.202000000000002</v>
      </c>
      <c r="V126" s="220">
        <v>0.23400000000000001</v>
      </c>
      <c r="W126" s="220">
        <v>0.52900000000000003</v>
      </c>
      <c r="X126" s="220">
        <v>2.3239999999999998</v>
      </c>
      <c r="Y126" s="220">
        <v>0.93400000000000005</v>
      </c>
      <c r="Z126" s="220">
        <v>6.3E-2</v>
      </c>
      <c r="AA126" s="220">
        <v>1.764</v>
      </c>
      <c r="AB126" s="220">
        <v>0.99099999999999999</v>
      </c>
      <c r="AC126" s="220">
        <v>4.9260000000000002</v>
      </c>
      <c r="AD126" s="220">
        <v>30.158000000000001</v>
      </c>
      <c r="AE126" s="220">
        <v>56.302999999999997</v>
      </c>
      <c r="AF126" s="220">
        <v>9.2810000000000006</v>
      </c>
      <c r="AG126" s="220">
        <v>17.193999999999999</v>
      </c>
      <c r="AH126" s="220">
        <v>27.558</v>
      </c>
      <c r="AI126" s="220">
        <v>96.328000000000003</v>
      </c>
      <c r="AJ126" s="220">
        <v>2.258</v>
      </c>
      <c r="AK126" s="220">
        <v>0.48799999999999999</v>
      </c>
      <c r="AL126" s="220">
        <v>0</v>
      </c>
      <c r="AM126" s="220">
        <v>14.656000000000001</v>
      </c>
      <c r="AN126" s="220">
        <v>0.63200000000000001</v>
      </c>
      <c r="AO126" s="220">
        <v>156.47800000000001</v>
      </c>
      <c r="AP126" s="220">
        <v>2.4E-2</v>
      </c>
      <c r="AQ126" s="220">
        <v>4.9000000000000002E-2</v>
      </c>
      <c r="AR126" s="220">
        <v>0.19600000000000001</v>
      </c>
      <c r="AS126" s="220">
        <v>0.11700000000000001</v>
      </c>
      <c r="AT126" s="220">
        <v>20.768000000000001</v>
      </c>
      <c r="AU126" s="220">
        <v>4.327</v>
      </c>
      <c r="AV126" s="220">
        <v>3.8889999999999998</v>
      </c>
      <c r="AW126" s="220">
        <v>64.131</v>
      </c>
      <c r="AX126" s="220">
        <v>11.855</v>
      </c>
      <c r="AY126" s="220">
        <v>3.3000000000000002E-2</v>
      </c>
      <c r="AZ126" s="220">
        <v>3.492</v>
      </c>
      <c r="BA126" s="220">
        <v>0</v>
      </c>
      <c r="BB126" s="220">
        <v>2.2290000000000001</v>
      </c>
      <c r="BC126" s="220">
        <v>0</v>
      </c>
      <c r="BD126" s="220">
        <v>0</v>
      </c>
      <c r="BE126" s="220">
        <v>0</v>
      </c>
      <c r="BF126" s="220">
        <v>0</v>
      </c>
      <c r="BG126" s="220">
        <v>0</v>
      </c>
      <c r="BH126" s="220">
        <v>0</v>
      </c>
      <c r="BI126" s="220">
        <v>0.65200000000000002</v>
      </c>
      <c r="BJ126" s="220">
        <v>0</v>
      </c>
      <c r="BK126" s="220">
        <v>0</v>
      </c>
      <c r="BL126" s="220">
        <v>0</v>
      </c>
      <c r="BM126" s="222">
        <f t="shared" si="10"/>
        <v>579.01200000000006</v>
      </c>
      <c r="BN126" s="222">
        <f t="shared" si="11"/>
        <v>579.01200000000006</v>
      </c>
      <c r="BO126" s="192"/>
      <c r="BP126" s="284" t="s">
        <v>107</v>
      </c>
      <c r="BQ126" s="192"/>
      <c r="BR126" s="192"/>
      <c r="BS126" s="192"/>
      <c r="BT126" s="268">
        <f>H121+F121</f>
        <v>17220.345000000001</v>
      </c>
      <c r="BU126" s="192"/>
      <c r="BV126" s="284" t="s">
        <v>112</v>
      </c>
      <c r="BW126" s="192"/>
      <c r="BX126" s="192"/>
      <c r="BY126" s="192"/>
      <c r="BZ126" s="268">
        <f>BX120</f>
        <v>0</v>
      </c>
      <c r="CA126" s="290"/>
    </row>
    <row r="127" spans="1:79">
      <c r="B127" s="276" t="s">
        <v>170</v>
      </c>
      <c r="C127" s="221"/>
      <c r="D127" s="219"/>
      <c r="E127" s="219"/>
      <c r="F127" s="219"/>
      <c r="G127" s="219"/>
      <c r="H127" s="219"/>
      <c r="I127" s="219"/>
      <c r="J127" s="219"/>
      <c r="K127" s="219"/>
      <c r="L127" s="221">
        <v>0</v>
      </c>
      <c r="M127" s="220">
        <v>0</v>
      </c>
      <c r="N127" s="220">
        <v>0</v>
      </c>
      <c r="O127" s="220">
        <v>0</v>
      </c>
      <c r="P127" s="220">
        <v>0</v>
      </c>
      <c r="Q127" s="220">
        <v>0</v>
      </c>
      <c r="R127" s="220">
        <v>0</v>
      </c>
      <c r="S127" s="220">
        <v>0</v>
      </c>
      <c r="T127" s="220">
        <v>0</v>
      </c>
      <c r="U127" s="220">
        <v>0</v>
      </c>
      <c r="V127" s="220">
        <v>0</v>
      </c>
      <c r="W127" s="220">
        <v>0</v>
      </c>
      <c r="X127" s="220">
        <v>0</v>
      </c>
      <c r="Y127" s="220">
        <v>0</v>
      </c>
      <c r="Z127" s="220">
        <v>0</v>
      </c>
      <c r="AA127" s="220">
        <v>0</v>
      </c>
      <c r="AB127" s="220">
        <v>0</v>
      </c>
      <c r="AC127" s="220">
        <v>0</v>
      </c>
      <c r="AD127" s="220">
        <v>0</v>
      </c>
      <c r="AE127" s="220">
        <v>0</v>
      </c>
      <c r="AF127" s="220">
        <v>0</v>
      </c>
      <c r="AG127" s="220">
        <v>0</v>
      </c>
      <c r="AH127" s="220">
        <v>0</v>
      </c>
      <c r="AI127" s="220">
        <v>0</v>
      </c>
      <c r="AJ127" s="220">
        <v>0</v>
      </c>
      <c r="AK127" s="220">
        <v>-122.849</v>
      </c>
      <c r="AL127" s="220">
        <v>0</v>
      </c>
      <c r="AM127" s="220">
        <v>0</v>
      </c>
      <c r="AN127" s="220">
        <v>0</v>
      </c>
      <c r="AO127" s="220">
        <v>0</v>
      </c>
      <c r="AP127" s="220">
        <v>0</v>
      </c>
      <c r="AQ127" s="220">
        <v>-73.236000000000004</v>
      </c>
      <c r="AR127" s="220">
        <v>0</v>
      </c>
      <c r="AS127" s="220">
        <v>-392.41300000000001</v>
      </c>
      <c r="AT127" s="220">
        <v>0</v>
      </c>
      <c r="AU127" s="220">
        <v>0</v>
      </c>
      <c r="AV127" s="220">
        <v>0</v>
      </c>
      <c r="AW127" s="220">
        <v>0</v>
      </c>
      <c r="AX127" s="220">
        <v>-4.4210000000000003</v>
      </c>
      <c r="AY127" s="220">
        <v>0</v>
      </c>
      <c r="AZ127" s="220">
        <v>0</v>
      </c>
      <c r="BA127" s="220">
        <v>0</v>
      </c>
      <c r="BB127" s="220">
        <v>0</v>
      </c>
      <c r="BC127" s="220">
        <v>0</v>
      </c>
      <c r="BD127" s="220">
        <v>0</v>
      </c>
      <c r="BE127" s="220">
        <v>0</v>
      </c>
      <c r="BF127" s="220">
        <v>0</v>
      </c>
      <c r="BG127" s="220">
        <v>0</v>
      </c>
      <c r="BH127" s="220">
        <v>0</v>
      </c>
      <c r="BI127" s="220">
        <v>0</v>
      </c>
      <c r="BJ127" s="220">
        <v>0</v>
      </c>
      <c r="BK127" s="220">
        <v>0</v>
      </c>
      <c r="BL127" s="220">
        <v>0</v>
      </c>
      <c r="BM127" s="222">
        <f t="shared" si="10"/>
        <v>-592.9190000000001</v>
      </c>
      <c r="BN127" s="222">
        <f t="shared" si="11"/>
        <v>-592.9190000000001</v>
      </c>
      <c r="BO127" s="192"/>
      <c r="BP127" s="284" t="s">
        <v>108</v>
      </c>
      <c r="BQ127" s="192"/>
      <c r="BR127" s="192"/>
      <c r="BS127" s="192"/>
      <c r="BT127" s="268">
        <f>G121</f>
        <v>0</v>
      </c>
      <c r="BU127" s="192"/>
      <c r="BV127" s="284" t="s">
        <v>189</v>
      </c>
      <c r="BW127" s="192"/>
      <c r="BX127" s="192"/>
      <c r="BY127" s="192"/>
      <c r="BZ127" s="268">
        <f>BO120</f>
        <v>93168.459000000003</v>
      </c>
      <c r="CA127" s="290"/>
    </row>
    <row r="128" spans="1:79" ht="13.5" thickBot="1">
      <c r="B128" s="276" t="s">
        <v>104</v>
      </c>
      <c r="C128" s="291"/>
      <c r="D128" s="292"/>
      <c r="E128" s="292"/>
      <c r="F128" s="292"/>
      <c r="G128" s="292"/>
      <c r="H128" s="292"/>
      <c r="I128" s="292"/>
      <c r="J128" s="292"/>
      <c r="K128" s="292"/>
      <c r="L128" s="291">
        <v>5616.87</v>
      </c>
      <c r="M128" s="293">
        <v>2247.491</v>
      </c>
      <c r="N128" s="293">
        <v>413.08300000000003</v>
      </c>
      <c r="O128" s="293">
        <v>2599.5169999999998</v>
      </c>
      <c r="P128" s="293">
        <v>1414.107</v>
      </c>
      <c r="Q128" s="293">
        <v>301.02499999999998</v>
      </c>
      <c r="R128" s="293">
        <v>597.17600000000004</v>
      </c>
      <c r="S128" s="293">
        <v>195.09700000000001</v>
      </c>
      <c r="T128" s="293">
        <v>0</v>
      </c>
      <c r="U128" s="293">
        <v>222.346</v>
      </c>
      <c r="V128" s="293">
        <v>209.196</v>
      </c>
      <c r="W128" s="293">
        <v>39.646000000000001</v>
      </c>
      <c r="X128" s="293">
        <v>131.125</v>
      </c>
      <c r="Y128" s="293">
        <v>96.62</v>
      </c>
      <c r="Z128" s="293">
        <v>152.179</v>
      </c>
      <c r="AA128" s="293">
        <v>333.971</v>
      </c>
      <c r="AB128" s="293">
        <v>-29.472000000000001</v>
      </c>
      <c r="AC128" s="293">
        <v>1036.8109999999999</v>
      </c>
      <c r="AD128" s="293">
        <v>1711.3140000000001</v>
      </c>
      <c r="AE128" s="293">
        <v>7725.2150000000001</v>
      </c>
      <c r="AF128" s="293">
        <v>1596.759</v>
      </c>
      <c r="AG128" s="293">
        <v>588.52099999999996</v>
      </c>
      <c r="AH128" s="293">
        <v>3293.3020000000001</v>
      </c>
      <c r="AI128" s="293">
        <v>9538.8080000000009</v>
      </c>
      <c r="AJ128" s="293">
        <v>9606.7579999999998</v>
      </c>
      <c r="AK128" s="293">
        <v>701.048</v>
      </c>
      <c r="AL128" s="293">
        <v>-2443.2469999999998</v>
      </c>
      <c r="AM128" s="293">
        <v>6842.4849999999997</v>
      </c>
      <c r="AN128" s="293">
        <v>54.991</v>
      </c>
      <c r="AO128" s="293">
        <v>5281.8010000000004</v>
      </c>
      <c r="AP128" s="293">
        <v>3583.4450000000002</v>
      </c>
      <c r="AQ128" s="293">
        <v>163.90600000000001</v>
      </c>
      <c r="AR128" s="293">
        <v>2122.6570000000002</v>
      </c>
      <c r="AS128" s="293">
        <v>273.84899999999999</v>
      </c>
      <c r="AT128" s="293">
        <v>8627.0930000000008</v>
      </c>
      <c r="AU128" s="293">
        <v>495.76799999999997</v>
      </c>
      <c r="AV128" s="293">
        <v>618.86300000000006</v>
      </c>
      <c r="AW128" s="293">
        <v>16905.133999999998</v>
      </c>
      <c r="AX128" s="293">
        <v>1096.8720000000001</v>
      </c>
      <c r="AY128" s="293">
        <v>2.6259999999999999</v>
      </c>
      <c r="AZ128" s="293">
        <v>407.267</v>
      </c>
      <c r="BA128" s="293">
        <v>1147.9580000000001</v>
      </c>
      <c r="BB128" s="293">
        <v>402.923</v>
      </c>
      <c r="BC128" s="293">
        <v>2920.1509999999998</v>
      </c>
      <c r="BD128" s="293">
        <v>128.53800000000001</v>
      </c>
      <c r="BE128" s="293">
        <v>1728.6389999999999</v>
      </c>
      <c r="BF128" s="293">
        <v>1465.855</v>
      </c>
      <c r="BG128" s="293">
        <v>1510.8979999999999</v>
      </c>
      <c r="BH128" s="293">
        <v>39.747</v>
      </c>
      <c r="BI128" s="293">
        <v>857.73699999999997</v>
      </c>
      <c r="BJ128" s="293">
        <v>0</v>
      </c>
      <c r="BK128" s="293">
        <v>0</v>
      </c>
      <c r="BL128" s="293">
        <v>0</v>
      </c>
      <c r="BM128" s="294">
        <f t="shared" si="10"/>
        <v>104574.469</v>
      </c>
      <c r="BN128" s="294">
        <f t="shared" si="11"/>
        <v>104574.469</v>
      </c>
      <c r="BO128" s="192"/>
      <c r="BP128" s="284"/>
      <c r="BQ128" s="192"/>
      <c r="BR128" s="192"/>
      <c r="BS128" s="192"/>
      <c r="BT128" s="268"/>
      <c r="BU128" s="192"/>
      <c r="BV128" s="284" t="s">
        <v>190</v>
      </c>
      <c r="BW128" s="192"/>
      <c r="BX128" s="192"/>
      <c r="BY128" s="192"/>
      <c r="BZ128" s="268">
        <f>BO61</f>
        <v>127024.181</v>
      </c>
      <c r="CA128" s="290"/>
    </row>
    <row r="129" spans="2:79" ht="14.25" thickTop="1" thickBot="1">
      <c r="B129" s="295" t="s">
        <v>243</v>
      </c>
      <c r="C129" s="296"/>
      <c r="D129" s="296"/>
      <c r="E129" s="296"/>
      <c r="F129" s="296"/>
      <c r="G129" s="296"/>
      <c r="H129" s="296"/>
      <c r="I129" s="296"/>
      <c r="J129" s="296"/>
      <c r="K129" s="296"/>
      <c r="L129" s="297">
        <v>19188</v>
      </c>
      <c r="M129" s="298">
        <v>4166</v>
      </c>
      <c r="N129" s="298">
        <v>1331</v>
      </c>
      <c r="O129" s="298">
        <v>8836</v>
      </c>
      <c r="P129" s="298">
        <v>1234</v>
      </c>
      <c r="Q129" s="298">
        <v>49</v>
      </c>
      <c r="R129" s="298">
        <v>2510</v>
      </c>
      <c r="S129" s="298">
        <v>1248</v>
      </c>
      <c r="T129" s="298">
        <v>0</v>
      </c>
      <c r="U129" s="298">
        <v>291</v>
      </c>
      <c r="V129" s="298">
        <v>64</v>
      </c>
      <c r="W129" s="298">
        <v>107</v>
      </c>
      <c r="X129" s="298">
        <v>379</v>
      </c>
      <c r="Y129" s="298">
        <v>1921</v>
      </c>
      <c r="Z129" s="298">
        <v>1556</v>
      </c>
      <c r="AA129" s="298">
        <v>483</v>
      </c>
      <c r="AB129" s="298">
        <v>581</v>
      </c>
      <c r="AC129" s="298">
        <v>905</v>
      </c>
      <c r="AD129" s="298">
        <v>664</v>
      </c>
      <c r="AE129" s="298">
        <v>20469</v>
      </c>
      <c r="AF129" s="298">
        <v>4166</v>
      </c>
      <c r="AG129" s="298">
        <v>1561</v>
      </c>
      <c r="AH129" s="298">
        <v>1478</v>
      </c>
      <c r="AI129" s="298">
        <v>25918</v>
      </c>
      <c r="AJ129" s="298">
        <v>6827</v>
      </c>
      <c r="AK129" s="298">
        <v>464</v>
      </c>
      <c r="AL129" s="298">
        <v>487</v>
      </c>
      <c r="AM129" s="298">
        <v>3147</v>
      </c>
      <c r="AN129" s="298">
        <v>194</v>
      </c>
      <c r="AO129" s="298">
        <v>8164</v>
      </c>
      <c r="AP129" s="298">
        <v>7566</v>
      </c>
      <c r="AQ129" s="298">
        <v>570</v>
      </c>
      <c r="AR129" s="298">
        <v>1272</v>
      </c>
      <c r="AS129" s="298">
        <v>942</v>
      </c>
      <c r="AT129" s="298">
        <v>1523</v>
      </c>
      <c r="AU129" s="298">
        <v>186</v>
      </c>
      <c r="AV129" s="298">
        <v>103</v>
      </c>
      <c r="AW129" s="298">
        <v>764</v>
      </c>
      <c r="AX129" s="298">
        <v>1826</v>
      </c>
      <c r="AY129" s="298">
        <v>11</v>
      </c>
      <c r="AZ129" s="298">
        <v>428</v>
      </c>
      <c r="BA129" s="298">
        <v>877</v>
      </c>
      <c r="BB129" s="298">
        <v>4557</v>
      </c>
      <c r="BC129" s="298">
        <v>20001</v>
      </c>
      <c r="BD129" s="298">
        <v>221</v>
      </c>
      <c r="BE129" s="298">
        <v>12691</v>
      </c>
      <c r="BF129" s="298">
        <v>4345</v>
      </c>
      <c r="BG129" s="298">
        <v>1594</v>
      </c>
      <c r="BH129" s="298">
        <v>1158</v>
      </c>
      <c r="BI129" s="298">
        <v>4243</v>
      </c>
      <c r="BJ129" s="298">
        <v>11544</v>
      </c>
      <c r="BK129" s="298">
        <v>0</v>
      </c>
      <c r="BL129" s="298">
        <v>0</v>
      </c>
      <c r="BM129" s="275">
        <f t="shared" si="10"/>
        <v>194810</v>
      </c>
      <c r="BN129" s="299">
        <f t="shared" si="11"/>
        <v>194810</v>
      </c>
      <c r="BO129" s="192"/>
      <c r="BP129" s="196" t="s">
        <v>77</v>
      </c>
      <c r="BQ129" s="197"/>
      <c r="BR129" s="197"/>
      <c r="BS129" s="197"/>
      <c r="BT129" s="299">
        <f>BT123+BT124+BT125+BT126+BT127</f>
        <v>202534.69899999996</v>
      </c>
      <c r="BU129" s="192"/>
      <c r="BV129" s="196" t="s">
        <v>77</v>
      </c>
      <c r="BW129" s="197"/>
      <c r="BX129" s="197"/>
      <c r="BY129" s="197"/>
      <c r="BZ129" s="299">
        <f>BZ123+BZ124+BZ125+BZ126+BZ127-BZ128</f>
        <v>202534.69900000014</v>
      </c>
      <c r="CA129" s="290"/>
    </row>
    <row r="130" spans="2:79" ht="13.5" thickTop="1"/>
    <row r="131" spans="2:79">
      <c r="BN131" s="345"/>
    </row>
    <row r="132" spans="2:79"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378"/>
      <c r="BB132" s="378"/>
      <c r="BC132" s="378"/>
      <c r="BD132" s="378"/>
      <c r="BE132" s="378"/>
      <c r="BF132" s="378"/>
      <c r="BG132" s="378"/>
      <c r="BH132" s="378"/>
      <c r="BI132" s="378"/>
      <c r="BJ132" s="378"/>
      <c r="BK132" s="378"/>
      <c r="BL132" s="378"/>
      <c r="BM132" s="378"/>
    </row>
    <row r="133" spans="2:79"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378"/>
      <c r="BB133" s="378"/>
      <c r="BC133" s="378"/>
      <c r="BD133" s="378"/>
      <c r="BE133" s="378"/>
      <c r="BF133" s="378"/>
      <c r="BG133" s="378"/>
      <c r="BH133" s="378"/>
      <c r="BI133" s="378"/>
      <c r="BJ133" s="378"/>
      <c r="BK133" s="378"/>
      <c r="BL133" s="378"/>
      <c r="BM133" s="378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A130"/>
  <sheetViews>
    <sheetView showGridLines="0" zoomScale="110" zoomScaleNormal="110" workbookViewId="0">
      <selection activeCell="B1" sqref="B1"/>
    </sheetView>
  </sheetViews>
  <sheetFormatPr defaultColWidth="11.42578125" defaultRowHeight="12.75"/>
  <cols>
    <col min="1" max="1" width="9.140625" style="2" customWidth="1"/>
    <col min="2" max="2" width="42.5703125" style="2" customWidth="1"/>
    <col min="3" max="3" width="10.85546875" style="2" customWidth="1"/>
    <col min="4" max="4" width="11.42578125" style="2" customWidth="1"/>
    <col min="5" max="5" width="9.7109375" style="2" customWidth="1"/>
    <col min="6" max="6" width="11.42578125" style="2" customWidth="1"/>
    <col min="7" max="8" width="9.7109375" style="2" customWidth="1"/>
    <col min="9" max="9" width="11.7109375" style="2" customWidth="1"/>
    <col min="10" max="10" width="11" style="2" customWidth="1"/>
    <col min="11" max="11" width="13.7109375" style="2" customWidth="1"/>
    <col min="12" max="66" width="12.7109375" style="2" customWidth="1"/>
    <col min="67" max="67" width="11.28515625" style="2" customWidth="1"/>
    <col min="68" max="68" width="11.7109375" style="2" customWidth="1"/>
    <col min="69" max="69" width="8.42578125" style="2" bestFit="1" customWidth="1"/>
    <col min="70" max="70" width="9.42578125" style="2" bestFit="1" customWidth="1"/>
    <col min="71" max="71" width="8" style="2" bestFit="1" customWidth="1"/>
    <col min="72" max="72" width="10.28515625" style="2" bestFit="1" customWidth="1"/>
    <col min="73" max="73" width="4.85546875" style="2" bestFit="1" customWidth="1"/>
    <col min="74" max="74" width="16" style="2" customWidth="1"/>
    <col min="75" max="76" width="9.140625" style="2" bestFit="1" customWidth="1"/>
    <col min="77" max="77" width="14.7109375" style="2" customWidth="1"/>
    <col min="78" max="78" width="12" style="5" customWidth="1"/>
    <col min="79" max="256" width="11.42578125" style="2"/>
    <col min="257" max="257" width="9.140625" style="2" customWidth="1"/>
    <col min="258" max="258" width="42.5703125" style="2" customWidth="1"/>
    <col min="259" max="259" width="10.85546875" style="2" customWidth="1"/>
    <col min="260" max="260" width="11.42578125" style="2" customWidth="1"/>
    <col min="261" max="261" width="9.7109375" style="2" customWidth="1"/>
    <col min="262" max="262" width="11.42578125" style="2" customWidth="1"/>
    <col min="263" max="265" width="9.7109375" style="2" customWidth="1"/>
    <col min="266" max="266" width="11" style="2" customWidth="1"/>
    <col min="267" max="267" width="13.7109375" style="2" customWidth="1"/>
    <col min="268" max="322" width="12.7109375" style="2" customWidth="1"/>
    <col min="323" max="323" width="11.28515625" style="2" customWidth="1"/>
    <col min="324" max="324" width="11.7109375" style="2" customWidth="1"/>
    <col min="325" max="325" width="11.5703125" style="2" customWidth="1"/>
    <col min="326" max="326" width="11.7109375" style="2" customWidth="1"/>
    <col min="327" max="327" width="12.140625" style="2" customWidth="1"/>
    <col min="328" max="328" width="12.28515625" style="2" customWidth="1"/>
    <col min="329" max="329" width="9.7109375" style="2" customWidth="1"/>
    <col min="330" max="330" width="11" style="2" customWidth="1"/>
    <col min="331" max="331" width="9.7109375" style="2" customWidth="1"/>
    <col min="332" max="332" width="10.42578125" style="2" customWidth="1"/>
    <col min="333" max="333" width="14.7109375" style="2" customWidth="1"/>
    <col min="334" max="334" width="12" style="2" customWidth="1"/>
    <col min="335" max="512" width="11.42578125" style="2"/>
    <col min="513" max="513" width="9.140625" style="2" customWidth="1"/>
    <col min="514" max="514" width="42.5703125" style="2" customWidth="1"/>
    <col min="515" max="515" width="10.85546875" style="2" customWidth="1"/>
    <col min="516" max="516" width="11.42578125" style="2" customWidth="1"/>
    <col min="517" max="517" width="9.7109375" style="2" customWidth="1"/>
    <col min="518" max="518" width="11.42578125" style="2" customWidth="1"/>
    <col min="519" max="521" width="9.7109375" style="2" customWidth="1"/>
    <col min="522" max="522" width="11" style="2" customWidth="1"/>
    <col min="523" max="523" width="13.7109375" style="2" customWidth="1"/>
    <col min="524" max="578" width="12.7109375" style="2" customWidth="1"/>
    <col min="579" max="579" width="11.28515625" style="2" customWidth="1"/>
    <col min="580" max="580" width="11.7109375" style="2" customWidth="1"/>
    <col min="581" max="581" width="11.5703125" style="2" customWidth="1"/>
    <col min="582" max="582" width="11.7109375" style="2" customWidth="1"/>
    <col min="583" max="583" width="12.140625" style="2" customWidth="1"/>
    <col min="584" max="584" width="12.28515625" style="2" customWidth="1"/>
    <col min="585" max="585" width="9.7109375" style="2" customWidth="1"/>
    <col min="586" max="586" width="11" style="2" customWidth="1"/>
    <col min="587" max="587" width="9.7109375" style="2" customWidth="1"/>
    <col min="588" max="588" width="10.42578125" style="2" customWidth="1"/>
    <col min="589" max="589" width="14.7109375" style="2" customWidth="1"/>
    <col min="590" max="590" width="12" style="2" customWidth="1"/>
    <col min="591" max="768" width="11.42578125" style="2"/>
    <col min="769" max="769" width="9.140625" style="2" customWidth="1"/>
    <col min="770" max="770" width="42.5703125" style="2" customWidth="1"/>
    <col min="771" max="771" width="10.85546875" style="2" customWidth="1"/>
    <col min="772" max="772" width="11.42578125" style="2" customWidth="1"/>
    <col min="773" max="773" width="9.7109375" style="2" customWidth="1"/>
    <col min="774" max="774" width="11.42578125" style="2" customWidth="1"/>
    <col min="775" max="777" width="9.7109375" style="2" customWidth="1"/>
    <col min="778" max="778" width="11" style="2" customWidth="1"/>
    <col min="779" max="779" width="13.7109375" style="2" customWidth="1"/>
    <col min="780" max="834" width="12.7109375" style="2" customWidth="1"/>
    <col min="835" max="835" width="11.28515625" style="2" customWidth="1"/>
    <col min="836" max="836" width="11.7109375" style="2" customWidth="1"/>
    <col min="837" max="837" width="11.5703125" style="2" customWidth="1"/>
    <col min="838" max="838" width="11.7109375" style="2" customWidth="1"/>
    <col min="839" max="839" width="12.140625" style="2" customWidth="1"/>
    <col min="840" max="840" width="12.28515625" style="2" customWidth="1"/>
    <col min="841" max="841" width="9.7109375" style="2" customWidth="1"/>
    <col min="842" max="842" width="11" style="2" customWidth="1"/>
    <col min="843" max="843" width="9.7109375" style="2" customWidth="1"/>
    <col min="844" max="844" width="10.42578125" style="2" customWidth="1"/>
    <col min="845" max="845" width="14.7109375" style="2" customWidth="1"/>
    <col min="846" max="846" width="12" style="2" customWidth="1"/>
    <col min="847" max="1024" width="11.42578125" style="2"/>
    <col min="1025" max="1025" width="9.140625" style="2" customWidth="1"/>
    <col min="1026" max="1026" width="42.5703125" style="2" customWidth="1"/>
    <col min="1027" max="1027" width="10.85546875" style="2" customWidth="1"/>
    <col min="1028" max="1028" width="11.42578125" style="2" customWidth="1"/>
    <col min="1029" max="1029" width="9.7109375" style="2" customWidth="1"/>
    <col min="1030" max="1030" width="11.42578125" style="2" customWidth="1"/>
    <col min="1031" max="1033" width="9.7109375" style="2" customWidth="1"/>
    <col min="1034" max="1034" width="11" style="2" customWidth="1"/>
    <col min="1035" max="1035" width="13.7109375" style="2" customWidth="1"/>
    <col min="1036" max="1090" width="12.7109375" style="2" customWidth="1"/>
    <col min="1091" max="1091" width="11.28515625" style="2" customWidth="1"/>
    <col min="1092" max="1092" width="11.7109375" style="2" customWidth="1"/>
    <col min="1093" max="1093" width="11.5703125" style="2" customWidth="1"/>
    <col min="1094" max="1094" width="11.7109375" style="2" customWidth="1"/>
    <col min="1095" max="1095" width="12.140625" style="2" customWidth="1"/>
    <col min="1096" max="1096" width="12.28515625" style="2" customWidth="1"/>
    <col min="1097" max="1097" width="9.7109375" style="2" customWidth="1"/>
    <col min="1098" max="1098" width="11" style="2" customWidth="1"/>
    <col min="1099" max="1099" width="9.7109375" style="2" customWidth="1"/>
    <col min="1100" max="1100" width="10.42578125" style="2" customWidth="1"/>
    <col min="1101" max="1101" width="14.7109375" style="2" customWidth="1"/>
    <col min="1102" max="1102" width="12" style="2" customWidth="1"/>
    <col min="1103" max="1280" width="11.42578125" style="2"/>
    <col min="1281" max="1281" width="9.140625" style="2" customWidth="1"/>
    <col min="1282" max="1282" width="42.5703125" style="2" customWidth="1"/>
    <col min="1283" max="1283" width="10.85546875" style="2" customWidth="1"/>
    <col min="1284" max="1284" width="11.42578125" style="2" customWidth="1"/>
    <col min="1285" max="1285" width="9.7109375" style="2" customWidth="1"/>
    <col min="1286" max="1286" width="11.42578125" style="2" customWidth="1"/>
    <col min="1287" max="1289" width="9.7109375" style="2" customWidth="1"/>
    <col min="1290" max="1290" width="11" style="2" customWidth="1"/>
    <col min="1291" max="1291" width="13.7109375" style="2" customWidth="1"/>
    <col min="1292" max="1346" width="12.7109375" style="2" customWidth="1"/>
    <col min="1347" max="1347" width="11.28515625" style="2" customWidth="1"/>
    <col min="1348" max="1348" width="11.7109375" style="2" customWidth="1"/>
    <col min="1349" max="1349" width="11.5703125" style="2" customWidth="1"/>
    <col min="1350" max="1350" width="11.7109375" style="2" customWidth="1"/>
    <col min="1351" max="1351" width="12.140625" style="2" customWidth="1"/>
    <col min="1352" max="1352" width="12.28515625" style="2" customWidth="1"/>
    <col min="1353" max="1353" width="9.7109375" style="2" customWidth="1"/>
    <col min="1354" max="1354" width="11" style="2" customWidth="1"/>
    <col min="1355" max="1355" width="9.7109375" style="2" customWidth="1"/>
    <col min="1356" max="1356" width="10.42578125" style="2" customWidth="1"/>
    <col min="1357" max="1357" width="14.7109375" style="2" customWidth="1"/>
    <col min="1358" max="1358" width="12" style="2" customWidth="1"/>
    <col min="1359" max="1536" width="11.42578125" style="2"/>
    <col min="1537" max="1537" width="9.140625" style="2" customWidth="1"/>
    <col min="1538" max="1538" width="42.5703125" style="2" customWidth="1"/>
    <col min="1539" max="1539" width="10.85546875" style="2" customWidth="1"/>
    <col min="1540" max="1540" width="11.42578125" style="2" customWidth="1"/>
    <col min="1541" max="1541" width="9.7109375" style="2" customWidth="1"/>
    <col min="1542" max="1542" width="11.42578125" style="2" customWidth="1"/>
    <col min="1543" max="1545" width="9.7109375" style="2" customWidth="1"/>
    <col min="1546" max="1546" width="11" style="2" customWidth="1"/>
    <col min="1547" max="1547" width="13.7109375" style="2" customWidth="1"/>
    <col min="1548" max="1602" width="12.7109375" style="2" customWidth="1"/>
    <col min="1603" max="1603" width="11.28515625" style="2" customWidth="1"/>
    <col min="1604" max="1604" width="11.7109375" style="2" customWidth="1"/>
    <col min="1605" max="1605" width="11.5703125" style="2" customWidth="1"/>
    <col min="1606" max="1606" width="11.7109375" style="2" customWidth="1"/>
    <col min="1607" max="1607" width="12.140625" style="2" customWidth="1"/>
    <col min="1608" max="1608" width="12.28515625" style="2" customWidth="1"/>
    <col min="1609" max="1609" width="9.7109375" style="2" customWidth="1"/>
    <col min="1610" max="1610" width="11" style="2" customWidth="1"/>
    <col min="1611" max="1611" width="9.7109375" style="2" customWidth="1"/>
    <col min="1612" max="1612" width="10.42578125" style="2" customWidth="1"/>
    <col min="1613" max="1613" width="14.7109375" style="2" customWidth="1"/>
    <col min="1614" max="1614" width="12" style="2" customWidth="1"/>
    <col min="1615" max="1792" width="11.42578125" style="2"/>
    <col min="1793" max="1793" width="9.140625" style="2" customWidth="1"/>
    <col min="1794" max="1794" width="42.5703125" style="2" customWidth="1"/>
    <col min="1795" max="1795" width="10.85546875" style="2" customWidth="1"/>
    <col min="1796" max="1796" width="11.42578125" style="2" customWidth="1"/>
    <col min="1797" max="1797" width="9.7109375" style="2" customWidth="1"/>
    <col min="1798" max="1798" width="11.42578125" style="2" customWidth="1"/>
    <col min="1799" max="1801" width="9.7109375" style="2" customWidth="1"/>
    <col min="1802" max="1802" width="11" style="2" customWidth="1"/>
    <col min="1803" max="1803" width="13.7109375" style="2" customWidth="1"/>
    <col min="1804" max="1858" width="12.7109375" style="2" customWidth="1"/>
    <col min="1859" max="1859" width="11.28515625" style="2" customWidth="1"/>
    <col min="1860" max="1860" width="11.7109375" style="2" customWidth="1"/>
    <col min="1861" max="1861" width="11.5703125" style="2" customWidth="1"/>
    <col min="1862" max="1862" width="11.7109375" style="2" customWidth="1"/>
    <col min="1863" max="1863" width="12.140625" style="2" customWidth="1"/>
    <col min="1864" max="1864" width="12.28515625" style="2" customWidth="1"/>
    <col min="1865" max="1865" width="9.7109375" style="2" customWidth="1"/>
    <col min="1866" max="1866" width="11" style="2" customWidth="1"/>
    <col min="1867" max="1867" width="9.7109375" style="2" customWidth="1"/>
    <col min="1868" max="1868" width="10.42578125" style="2" customWidth="1"/>
    <col min="1869" max="1869" width="14.7109375" style="2" customWidth="1"/>
    <col min="1870" max="1870" width="12" style="2" customWidth="1"/>
    <col min="1871" max="2048" width="11.42578125" style="2"/>
    <col min="2049" max="2049" width="9.140625" style="2" customWidth="1"/>
    <col min="2050" max="2050" width="42.5703125" style="2" customWidth="1"/>
    <col min="2051" max="2051" width="10.85546875" style="2" customWidth="1"/>
    <col min="2052" max="2052" width="11.42578125" style="2" customWidth="1"/>
    <col min="2053" max="2053" width="9.7109375" style="2" customWidth="1"/>
    <col min="2054" max="2054" width="11.42578125" style="2" customWidth="1"/>
    <col min="2055" max="2057" width="9.7109375" style="2" customWidth="1"/>
    <col min="2058" max="2058" width="11" style="2" customWidth="1"/>
    <col min="2059" max="2059" width="13.7109375" style="2" customWidth="1"/>
    <col min="2060" max="2114" width="12.7109375" style="2" customWidth="1"/>
    <col min="2115" max="2115" width="11.28515625" style="2" customWidth="1"/>
    <col min="2116" max="2116" width="11.7109375" style="2" customWidth="1"/>
    <col min="2117" max="2117" width="11.5703125" style="2" customWidth="1"/>
    <col min="2118" max="2118" width="11.7109375" style="2" customWidth="1"/>
    <col min="2119" max="2119" width="12.140625" style="2" customWidth="1"/>
    <col min="2120" max="2120" width="12.28515625" style="2" customWidth="1"/>
    <col min="2121" max="2121" width="9.7109375" style="2" customWidth="1"/>
    <col min="2122" max="2122" width="11" style="2" customWidth="1"/>
    <col min="2123" max="2123" width="9.7109375" style="2" customWidth="1"/>
    <col min="2124" max="2124" width="10.42578125" style="2" customWidth="1"/>
    <col min="2125" max="2125" width="14.7109375" style="2" customWidth="1"/>
    <col min="2126" max="2126" width="12" style="2" customWidth="1"/>
    <col min="2127" max="2304" width="11.42578125" style="2"/>
    <col min="2305" max="2305" width="9.140625" style="2" customWidth="1"/>
    <col min="2306" max="2306" width="42.5703125" style="2" customWidth="1"/>
    <col min="2307" max="2307" width="10.85546875" style="2" customWidth="1"/>
    <col min="2308" max="2308" width="11.42578125" style="2" customWidth="1"/>
    <col min="2309" max="2309" width="9.7109375" style="2" customWidth="1"/>
    <col min="2310" max="2310" width="11.42578125" style="2" customWidth="1"/>
    <col min="2311" max="2313" width="9.7109375" style="2" customWidth="1"/>
    <col min="2314" max="2314" width="11" style="2" customWidth="1"/>
    <col min="2315" max="2315" width="13.7109375" style="2" customWidth="1"/>
    <col min="2316" max="2370" width="12.7109375" style="2" customWidth="1"/>
    <col min="2371" max="2371" width="11.28515625" style="2" customWidth="1"/>
    <col min="2372" max="2372" width="11.7109375" style="2" customWidth="1"/>
    <col min="2373" max="2373" width="11.5703125" style="2" customWidth="1"/>
    <col min="2374" max="2374" width="11.7109375" style="2" customWidth="1"/>
    <col min="2375" max="2375" width="12.140625" style="2" customWidth="1"/>
    <col min="2376" max="2376" width="12.28515625" style="2" customWidth="1"/>
    <col min="2377" max="2377" width="9.7109375" style="2" customWidth="1"/>
    <col min="2378" max="2378" width="11" style="2" customWidth="1"/>
    <col min="2379" max="2379" width="9.7109375" style="2" customWidth="1"/>
    <col min="2380" max="2380" width="10.42578125" style="2" customWidth="1"/>
    <col min="2381" max="2381" width="14.7109375" style="2" customWidth="1"/>
    <col min="2382" max="2382" width="12" style="2" customWidth="1"/>
    <col min="2383" max="2560" width="11.42578125" style="2"/>
    <col min="2561" max="2561" width="9.140625" style="2" customWidth="1"/>
    <col min="2562" max="2562" width="42.5703125" style="2" customWidth="1"/>
    <col min="2563" max="2563" width="10.85546875" style="2" customWidth="1"/>
    <col min="2564" max="2564" width="11.42578125" style="2" customWidth="1"/>
    <col min="2565" max="2565" width="9.7109375" style="2" customWidth="1"/>
    <col min="2566" max="2566" width="11.42578125" style="2" customWidth="1"/>
    <col min="2567" max="2569" width="9.7109375" style="2" customWidth="1"/>
    <col min="2570" max="2570" width="11" style="2" customWidth="1"/>
    <col min="2571" max="2571" width="13.7109375" style="2" customWidth="1"/>
    <col min="2572" max="2626" width="12.7109375" style="2" customWidth="1"/>
    <col min="2627" max="2627" width="11.28515625" style="2" customWidth="1"/>
    <col min="2628" max="2628" width="11.7109375" style="2" customWidth="1"/>
    <col min="2629" max="2629" width="11.5703125" style="2" customWidth="1"/>
    <col min="2630" max="2630" width="11.7109375" style="2" customWidth="1"/>
    <col min="2631" max="2631" width="12.140625" style="2" customWidth="1"/>
    <col min="2632" max="2632" width="12.28515625" style="2" customWidth="1"/>
    <col min="2633" max="2633" width="9.7109375" style="2" customWidth="1"/>
    <col min="2634" max="2634" width="11" style="2" customWidth="1"/>
    <col min="2635" max="2635" width="9.7109375" style="2" customWidth="1"/>
    <col min="2636" max="2636" width="10.42578125" style="2" customWidth="1"/>
    <col min="2637" max="2637" width="14.7109375" style="2" customWidth="1"/>
    <col min="2638" max="2638" width="12" style="2" customWidth="1"/>
    <col min="2639" max="2816" width="11.42578125" style="2"/>
    <col min="2817" max="2817" width="9.140625" style="2" customWidth="1"/>
    <col min="2818" max="2818" width="42.5703125" style="2" customWidth="1"/>
    <col min="2819" max="2819" width="10.85546875" style="2" customWidth="1"/>
    <col min="2820" max="2820" width="11.42578125" style="2" customWidth="1"/>
    <col min="2821" max="2821" width="9.7109375" style="2" customWidth="1"/>
    <col min="2822" max="2822" width="11.42578125" style="2" customWidth="1"/>
    <col min="2823" max="2825" width="9.7109375" style="2" customWidth="1"/>
    <col min="2826" max="2826" width="11" style="2" customWidth="1"/>
    <col min="2827" max="2827" width="13.7109375" style="2" customWidth="1"/>
    <col min="2828" max="2882" width="12.7109375" style="2" customWidth="1"/>
    <col min="2883" max="2883" width="11.28515625" style="2" customWidth="1"/>
    <col min="2884" max="2884" width="11.7109375" style="2" customWidth="1"/>
    <col min="2885" max="2885" width="11.5703125" style="2" customWidth="1"/>
    <col min="2886" max="2886" width="11.7109375" style="2" customWidth="1"/>
    <col min="2887" max="2887" width="12.140625" style="2" customWidth="1"/>
    <col min="2888" max="2888" width="12.28515625" style="2" customWidth="1"/>
    <col min="2889" max="2889" width="9.7109375" style="2" customWidth="1"/>
    <col min="2890" max="2890" width="11" style="2" customWidth="1"/>
    <col min="2891" max="2891" width="9.7109375" style="2" customWidth="1"/>
    <col min="2892" max="2892" width="10.42578125" style="2" customWidth="1"/>
    <col min="2893" max="2893" width="14.7109375" style="2" customWidth="1"/>
    <col min="2894" max="2894" width="12" style="2" customWidth="1"/>
    <col min="2895" max="3072" width="11.42578125" style="2"/>
    <col min="3073" max="3073" width="9.140625" style="2" customWidth="1"/>
    <col min="3074" max="3074" width="42.5703125" style="2" customWidth="1"/>
    <col min="3075" max="3075" width="10.85546875" style="2" customWidth="1"/>
    <col min="3076" max="3076" width="11.42578125" style="2" customWidth="1"/>
    <col min="3077" max="3077" width="9.7109375" style="2" customWidth="1"/>
    <col min="3078" max="3078" width="11.42578125" style="2" customWidth="1"/>
    <col min="3079" max="3081" width="9.7109375" style="2" customWidth="1"/>
    <col min="3082" max="3082" width="11" style="2" customWidth="1"/>
    <col min="3083" max="3083" width="13.7109375" style="2" customWidth="1"/>
    <col min="3084" max="3138" width="12.7109375" style="2" customWidth="1"/>
    <col min="3139" max="3139" width="11.28515625" style="2" customWidth="1"/>
    <col min="3140" max="3140" width="11.7109375" style="2" customWidth="1"/>
    <col min="3141" max="3141" width="11.5703125" style="2" customWidth="1"/>
    <col min="3142" max="3142" width="11.7109375" style="2" customWidth="1"/>
    <col min="3143" max="3143" width="12.140625" style="2" customWidth="1"/>
    <col min="3144" max="3144" width="12.28515625" style="2" customWidth="1"/>
    <col min="3145" max="3145" width="9.7109375" style="2" customWidth="1"/>
    <col min="3146" max="3146" width="11" style="2" customWidth="1"/>
    <col min="3147" max="3147" width="9.7109375" style="2" customWidth="1"/>
    <col min="3148" max="3148" width="10.42578125" style="2" customWidth="1"/>
    <col min="3149" max="3149" width="14.7109375" style="2" customWidth="1"/>
    <col min="3150" max="3150" width="12" style="2" customWidth="1"/>
    <col min="3151" max="3328" width="11.42578125" style="2"/>
    <col min="3329" max="3329" width="9.140625" style="2" customWidth="1"/>
    <col min="3330" max="3330" width="42.5703125" style="2" customWidth="1"/>
    <col min="3331" max="3331" width="10.85546875" style="2" customWidth="1"/>
    <col min="3332" max="3332" width="11.42578125" style="2" customWidth="1"/>
    <col min="3333" max="3333" width="9.7109375" style="2" customWidth="1"/>
    <col min="3334" max="3334" width="11.42578125" style="2" customWidth="1"/>
    <col min="3335" max="3337" width="9.7109375" style="2" customWidth="1"/>
    <col min="3338" max="3338" width="11" style="2" customWidth="1"/>
    <col min="3339" max="3339" width="13.7109375" style="2" customWidth="1"/>
    <col min="3340" max="3394" width="12.7109375" style="2" customWidth="1"/>
    <col min="3395" max="3395" width="11.28515625" style="2" customWidth="1"/>
    <col min="3396" max="3396" width="11.7109375" style="2" customWidth="1"/>
    <col min="3397" max="3397" width="11.5703125" style="2" customWidth="1"/>
    <col min="3398" max="3398" width="11.7109375" style="2" customWidth="1"/>
    <col min="3399" max="3399" width="12.140625" style="2" customWidth="1"/>
    <col min="3400" max="3400" width="12.28515625" style="2" customWidth="1"/>
    <col min="3401" max="3401" width="9.7109375" style="2" customWidth="1"/>
    <col min="3402" max="3402" width="11" style="2" customWidth="1"/>
    <col min="3403" max="3403" width="9.7109375" style="2" customWidth="1"/>
    <col min="3404" max="3404" width="10.42578125" style="2" customWidth="1"/>
    <col min="3405" max="3405" width="14.7109375" style="2" customWidth="1"/>
    <col min="3406" max="3406" width="12" style="2" customWidth="1"/>
    <col min="3407" max="3584" width="11.42578125" style="2"/>
    <col min="3585" max="3585" width="9.140625" style="2" customWidth="1"/>
    <col min="3586" max="3586" width="42.5703125" style="2" customWidth="1"/>
    <col min="3587" max="3587" width="10.85546875" style="2" customWidth="1"/>
    <col min="3588" max="3588" width="11.42578125" style="2" customWidth="1"/>
    <col min="3589" max="3589" width="9.7109375" style="2" customWidth="1"/>
    <col min="3590" max="3590" width="11.42578125" style="2" customWidth="1"/>
    <col min="3591" max="3593" width="9.7109375" style="2" customWidth="1"/>
    <col min="3594" max="3594" width="11" style="2" customWidth="1"/>
    <col min="3595" max="3595" width="13.7109375" style="2" customWidth="1"/>
    <col min="3596" max="3650" width="12.7109375" style="2" customWidth="1"/>
    <col min="3651" max="3651" width="11.28515625" style="2" customWidth="1"/>
    <col min="3652" max="3652" width="11.7109375" style="2" customWidth="1"/>
    <col min="3653" max="3653" width="11.5703125" style="2" customWidth="1"/>
    <col min="3654" max="3654" width="11.7109375" style="2" customWidth="1"/>
    <col min="3655" max="3655" width="12.140625" style="2" customWidth="1"/>
    <col min="3656" max="3656" width="12.28515625" style="2" customWidth="1"/>
    <col min="3657" max="3657" width="9.7109375" style="2" customWidth="1"/>
    <col min="3658" max="3658" width="11" style="2" customWidth="1"/>
    <col min="3659" max="3659" width="9.7109375" style="2" customWidth="1"/>
    <col min="3660" max="3660" width="10.42578125" style="2" customWidth="1"/>
    <col min="3661" max="3661" width="14.7109375" style="2" customWidth="1"/>
    <col min="3662" max="3662" width="12" style="2" customWidth="1"/>
    <col min="3663" max="3840" width="11.42578125" style="2"/>
    <col min="3841" max="3841" width="9.140625" style="2" customWidth="1"/>
    <col min="3842" max="3842" width="42.5703125" style="2" customWidth="1"/>
    <col min="3843" max="3843" width="10.85546875" style="2" customWidth="1"/>
    <col min="3844" max="3844" width="11.42578125" style="2" customWidth="1"/>
    <col min="3845" max="3845" width="9.7109375" style="2" customWidth="1"/>
    <col min="3846" max="3846" width="11.42578125" style="2" customWidth="1"/>
    <col min="3847" max="3849" width="9.7109375" style="2" customWidth="1"/>
    <col min="3850" max="3850" width="11" style="2" customWidth="1"/>
    <col min="3851" max="3851" width="13.7109375" style="2" customWidth="1"/>
    <col min="3852" max="3906" width="12.7109375" style="2" customWidth="1"/>
    <col min="3907" max="3907" width="11.28515625" style="2" customWidth="1"/>
    <col min="3908" max="3908" width="11.7109375" style="2" customWidth="1"/>
    <col min="3909" max="3909" width="11.5703125" style="2" customWidth="1"/>
    <col min="3910" max="3910" width="11.7109375" style="2" customWidth="1"/>
    <col min="3911" max="3911" width="12.140625" style="2" customWidth="1"/>
    <col min="3912" max="3912" width="12.28515625" style="2" customWidth="1"/>
    <col min="3913" max="3913" width="9.7109375" style="2" customWidth="1"/>
    <col min="3914" max="3914" width="11" style="2" customWidth="1"/>
    <col min="3915" max="3915" width="9.7109375" style="2" customWidth="1"/>
    <col min="3916" max="3916" width="10.42578125" style="2" customWidth="1"/>
    <col min="3917" max="3917" width="14.7109375" style="2" customWidth="1"/>
    <col min="3918" max="3918" width="12" style="2" customWidth="1"/>
    <col min="3919" max="4096" width="11.42578125" style="2"/>
    <col min="4097" max="4097" width="9.140625" style="2" customWidth="1"/>
    <col min="4098" max="4098" width="42.5703125" style="2" customWidth="1"/>
    <col min="4099" max="4099" width="10.85546875" style="2" customWidth="1"/>
    <col min="4100" max="4100" width="11.42578125" style="2" customWidth="1"/>
    <col min="4101" max="4101" width="9.7109375" style="2" customWidth="1"/>
    <col min="4102" max="4102" width="11.42578125" style="2" customWidth="1"/>
    <col min="4103" max="4105" width="9.7109375" style="2" customWidth="1"/>
    <col min="4106" max="4106" width="11" style="2" customWidth="1"/>
    <col min="4107" max="4107" width="13.7109375" style="2" customWidth="1"/>
    <col min="4108" max="4162" width="12.7109375" style="2" customWidth="1"/>
    <col min="4163" max="4163" width="11.28515625" style="2" customWidth="1"/>
    <col min="4164" max="4164" width="11.7109375" style="2" customWidth="1"/>
    <col min="4165" max="4165" width="11.5703125" style="2" customWidth="1"/>
    <col min="4166" max="4166" width="11.7109375" style="2" customWidth="1"/>
    <col min="4167" max="4167" width="12.140625" style="2" customWidth="1"/>
    <col min="4168" max="4168" width="12.28515625" style="2" customWidth="1"/>
    <col min="4169" max="4169" width="9.7109375" style="2" customWidth="1"/>
    <col min="4170" max="4170" width="11" style="2" customWidth="1"/>
    <col min="4171" max="4171" width="9.7109375" style="2" customWidth="1"/>
    <col min="4172" max="4172" width="10.42578125" style="2" customWidth="1"/>
    <col min="4173" max="4173" width="14.7109375" style="2" customWidth="1"/>
    <col min="4174" max="4174" width="12" style="2" customWidth="1"/>
    <col min="4175" max="4352" width="11.42578125" style="2"/>
    <col min="4353" max="4353" width="9.140625" style="2" customWidth="1"/>
    <col min="4354" max="4354" width="42.5703125" style="2" customWidth="1"/>
    <col min="4355" max="4355" width="10.85546875" style="2" customWidth="1"/>
    <col min="4356" max="4356" width="11.42578125" style="2" customWidth="1"/>
    <col min="4357" max="4357" width="9.7109375" style="2" customWidth="1"/>
    <col min="4358" max="4358" width="11.42578125" style="2" customWidth="1"/>
    <col min="4359" max="4361" width="9.7109375" style="2" customWidth="1"/>
    <col min="4362" max="4362" width="11" style="2" customWidth="1"/>
    <col min="4363" max="4363" width="13.7109375" style="2" customWidth="1"/>
    <col min="4364" max="4418" width="12.7109375" style="2" customWidth="1"/>
    <col min="4419" max="4419" width="11.28515625" style="2" customWidth="1"/>
    <col min="4420" max="4420" width="11.7109375" style="2" customWidth="1"/>
    <col min="4421" max="4421" width="11.5703125" style="2" customWidth="1"/>
    <col min="4422" max="4422" width="11.7109375" style="2" customWidth="1"/>
    <col min="4423" max="4423" width="12.140625" style="2" customWidth="1"/>
    <col min="4424" max="4424" width="12.28515625" style="2" customWidth="1"/>
    <col min="4425" max="4425" width="9.7109375" style="2" customWidth="1"/>
    <col min="4426" max="4426" width="11" style="2" customWidth="1"/>
    <col min="4427" max="4427" width="9.7109375" style="2" customWidth="1"/>
    <col min="4428" max="4428" width="10.42578125" style="2" customWidth="1"/>
    <col min="4429" max="4429" width="14.7109375" style="2" customWidth="1"/>
    <col min="4430" max="4430" width="12" style="2" customWidth="1"/>
    <col min="4431" max="4608" width="11.42578125" style="2"/>
    <col min="4609" max="4609" width="9.140625" style="2" customWidth="1"/>
    <col min="4610" max="4610" width="42.5703125" style="2" customWidth="1"/>
    <col min="4611" max="4611" width="10.85546875" style="2" customWidth="1"/>
    <col min="4612" max="4612" width="11.42578125" style="2" customWidth="1"/>
    <col min="4613" max="4613" width="9.7109375" style="2" customWidth="1"/>
    <col min="4614" max="4614" width="11.42578125" style="2" customWidth="1"/>
    <col min="4615" max="4617" width="9.7109375" style="2" customWidth="1"/>
    <col min="4618" max="4618" width="11" style="2" customWidth="1"/>
    <col min="4619" max="4619" width="13.7109375" style="2" customWidth="1"/>
    <col min="4620" max="4674" width="12.7109375" style="2" customWidth="1"/>
    <col min="4675" max="4675" width="11.28515625" style="2" customWidth="1"/>
    <col min="4676" max="4676" width="11.7109375" style="2" customWidth="1"/>
    <col min="4677" max="4677" width="11.5703125" style="2" customWidth="1"/>
    <col min="4678" max="4678" width="11.7109375" style="2" customWidth="1"/>
    <col min="4679" max="4679" width="12.140625" style="2" customWidth="1"/>
    <col min="4680" max="4680" width="12.28515625" style="2" customWidth="1"/>
    <col min="4681" max="4681" width="9.7109375" style="2" customWidth="1"/>
    <col min="4682" max="4682" width="11" style="2" customWidth="1"/>
    <col min="4683" max="4683" width="9.7109375" style="2" customWidth="1"/>
    <col min="4684" max="4684" width="10.42578125" style="2" customWidth="1"/>
    <col min="4685" max="4685" width="14.7109375" style="2" customWidth="1"/>
    <col min="4686" max="4686" width="12" style="2" customWidth="1"/>
    <col min="4687" max="4864" width="11.42578125" style="2"/>
    <col min="4865" max="4865" width="9.140625" style="2" customWidth="1"/>
    <col min="4866" max="4866" width="42.5703125" style="2" customWidth="1"/>
    <col min="4867" max="4867" width="10.85546875" style="2" customWidth="1"/>
    <col min="4868" max="4868" width="11.42578125" style="2" customWidth="1"/>
    <col min="4869" max="4869" width="9.7109375" style="2" customWidth="1"/>
    <col min="4870" max="4870" width="11.42578125" style="2" customWidth="1"/>
    <col min="4871" max="4873" width="9.7109375" style="2" customWidth="1"/>
    <col min="4874" max="4874" width="11" style="2" customWidth="1"/>
    <col min="4875" max="4875" width="13.7109375" style="2" customWidth="1"/>
    <col min="4876" max="4930" width="12.7109375" style="2" customWidth="1"/>
    <col min="4931" max="4931" width="11.28515625" style="2" customWidth="1"/>
    <col min="4932" max="4932" width="11.7109375" style="2" customWidth="1"/>
    <col min="4933" max="4933" width="11.5703125" style="2" customWidth="1"/>
    <col min="4934" max="4934" width="11.7109375" style="2" customWidth="1"/>
    <col min="4935" max="4935" width="12.140625" style="2" customWidth="1"/>
    <col min="4936" max="4936" width="12.28515625" style="2" customWidth="1"/>
    <col min="4937" max="4937" width="9.7109375" style="2" customWidth="1"/>
    <col min="4938" max="4938" width="11" style="2" customWidth="1"/>
    <col min="4939" max="4939" width="9.7109375" style="2" customWidth="1"/>
    <col min="4940" max="4940" width="10.42578125" style="2" customWidth="1"/>
    <col min="4941" max="4941" width="14.7109375" style="2" customWidth="1"/>
    <col min="4942" max="4942" width="12" style="2" customWidth="1"/>
    <col min="4943" max="5120" width="11.42578125" style="2"/>
    <col min="5121" max="5121" width="9.140625" style="2" customWidth="1"/>
    <col min="5122" max="5122" width="42.5703125" style="2" customWidth="1"/>
    <col min="5123" max="5123" width="10.85546875" style="2" customWidth="1"/>
    <col min="5124" max="5124" width="11.42578125" style="2" customWidth="1"/>
    <col min="5125" max="5125" width="9.7109375" style="2" customWidth="1"/>
    <col min="5126" max="5126" width="11.42578125" style="2" customWidth="1"/>
    <col min="5127" max="5129" width="9.7109375" style="2" customWidth="1"/>
    <col min="5130" max="5130" width="11" style="2" customWidth="1"/>
    <col min="5131" max="5131" width="13.7109375" style="2" customWidth="1"/>
    <col min="5132" max="5186" width="12.7109375" style="2" customWidth="1"/>
    <col min="5187" max="5187" width="11.28515625" style="2" customWidth="1"/>
    <col min="5188" max="5188" width="11.7109375" style="2" customWidth="1"/>
    <col min="5189" max="5189" width="11.5703125" style="2" customWidth="1"/>
    <col min="5190" max="5190" width="11.7109375" style="2" customWidth="1"/>
    <col min="5191" max="5191" width="12.140625" style="2" customWidth="1"/>
    <col min="5192" max="5192" width="12.28515625" style="2" customWidth="1"/>
    <col min="5193" max="5193" width="9.7109375" style="2" customWidth="1"/>
    <col min="5194" max="5194" width="11" style="2" customWidth="1"/>
    <col min="5195" max="5195" width="9.7109375" style="2" customWidth="1"/>
    <col min="5196" max="5196" width="10.42578125" style="2" customWidth="1"/>
    <col min="5197" max="5197" width="14.7109375" style="2" customWidth="1"/>
    <col min="5198" max="5198" width="12" style="2" customWidth="1"/>
    <col min="5199" max="5376" width="11.42578125" style="2"/>
    <col min="5377" max="5377" width="9.140625" style="2" customWidth="1"/>
    <col min="5378" max="5378" width="42.5703125" style="2" customWidth="1"/>
    <col min="5379" max="5379" width="10.85546875" style="2" customWidth="1"/>
    <col min="5380" max="5380" width="11.42578125" style="2" customWidth="1"/>
    <col min="5381" max="5381" width="9.7109375" style="2" customWidth="1"/>
    <col min="5382" max="5382" width="11.42578125" style="2" customWidth="1"/>
    <col min="5383" max="5385" width="9.7109375" style="2" customWidth="1"/>
    <col min="5386" max="5386" width="11" style="2" customWidth="1"/>
    <col min="5387" max="5387" width="13.7109375" style="2" customWidth="1"/>
    <col min="5388" max="5442" width="12.7109375" style="2" customWidth="1"/>
    <col min="5443" max="5443" width="11.28515625" style="2" customWidth="1"/>
    <col min="5444" max="5444" width="11.7109375" style="2" customWidth="1"/>
    <col min="5445" max="5445" width="11.5703125" style="2" customWidth="1"/>
    <col min="5446" max="5446" width="11.7109375" style="2" customWidth="1"/>
    <col min="5447" max="5447" width="12.140625" style="2" customWidth="1"/>
    <col min="5448" max="5448" width="12.28515625" style="2" customWidth="1"/>
    <col min="5449" max="5449" width="9.7109375" style="2" customWidth="1"/>
    <col min="5450" max="5450" width="11" style="2" customWidth="1"/>
    <col min="5451" max="5451" width="9.7109375" style="2" customWidth="1"/>
    <col min="5452" max="5452" width="10.42578125" style="2" customWidth="1"/>
    <col min="5453" max="5453" width="14.7109375" style="2" customWidth="1"/>
    <col min="5454" max="5454" width="12" style="2" customWidth="1"/>
    <col min="5455" max="5632" width="11.42578125" style="2"/>
    <col min="5633" max="5633" width="9.140625" style="2" customWidth="1"/>
    <col min="5634" max="5634" width="42.5703125" style="2" customWidth="1"/>
    <col min="5635" max="5635" width="10.85546875" style="2" customWidth="1"/>
    <col min="5636" max="5636" width="11.42578125" style="2" customWidth="1"/>
    <col min="5637" max="5637" width="9.7109375" style="2" customWidth="1"/>
    <col min="5638" max="5638" width="11.42578125" style="2" customWidth="1"/>
    <col min="5639" max="5641" width="9.7109375" style="2" customWidth="1"/>
    <col min="5642" max="5642" width="11" style="2" customWidth="1"/>
    <col min="5643" max="5643" width="13.7109375" style="2" customWidth="1"/>
    <col min="5644" max="5698" width="12.7109375" style="2" customWidth="1"/>
    <col min="5699" max="5699" width="11.28515625" style="2" customWidth="1"/>
    <col min="5700" max="5700" width="11.7109375" style="2" customWidth="1"/>
    <col min="5701" max="5701" width="11.5703125" style="2" customWidth="1"/>
    <col min="5702" max="5702" width="11.7109375" style="2" customWidth="1"/>
    <col min="5703" max="5703" width="12.140625" style="2" customWidth="1"/>
    <col min="5704" max="5704" width="12.28515625" style="2" customWidth="1"/>
    <col min="5705" max="5705" width="9.7109375" style="2" customWidth="1"/>
    <col min="5706" max="5706" width="11" style="2" customWidth="1"/>
    <col min="5707" max="5707" width="9.7109375" style="2" customWidth="1"/>
    <col min="5708" max="5708" width="10.42578125" style="2" customWidth="1"/>
    <col min="5709" max="5709" width="14.7109375" style="2" customWidth="1"/>
    <col min="5710" max="5710" width="12" style="2" customWidth="1"/>
    <col min="5711" max="5888" width="11.42578125" style="2"/>
    <col min="5889" max="5889" width="9.140625" style="2" customWidth="1"/>
    <col min="5890" max="5890" width="42.5703125" style="2" customWidth="1"/>
    <col min="5891" max="5891" width="10.85546875" style="2" customWidth="1"/>
    <col min="5892" max="5892" width="11.42578125" style="2" customWidth="1"/>
    <col min="5893" max="5893" width="9.7109375" style="2" customWidth="1"/>
    <col min="5894" max="5894" width="11.42578125" style="2" customWidth="1"/>
    <col min="5895" max="5897" width="9.7109375" style="2" customWidth="1"/>
    <col min="5898" max="5898" width="11" style="2" customWidth="1"/>
    <col min="5899" max="5899" width="13.7109375" style="2" customWidth="1"/>
    <col min="5900" max="5954" width="12.7109375" style="2" customWidth="1"/>
    <col min="5955" max="5955" width="11.28515625" style="2" customWidth="1"/>
    <col min="5956" max="5956" width="11.7109375" style="2" customWidth="1"/>
    <col min="5957" max="5957" width="11.5703125" style="2" customWidth="1"/>
    <col min="5958" max="5958" width="11.7109375" style="2" customWidth="1"/>
    <col min="5959" max="5959" width="12.140625" style="2" customWidth="1"/>
    <col min="5960" max="5960" width="12.28515625" style="2" customWidth="1"/>
    <col min="5961" max="5961" width="9.7109375" style="2" customWidth="1"/>
    <col min="5962" max="5962" width="11" style="2" customWidth="1"/>
    <col min="5963" max="5963" width="9.7109375" style="2" customWidth="1"/>
    <col min="5964" max="5964" width="10.42578125" style="2" customWidth="1"/>
    <col min="5965" max="5965" width="14.7109375" style="2" customWidth="1"/>
    <col min="5966" max="5966" width="12" style="2" customWidth="1"/>
    <col min="5967" max="6144" width="11.42578125" style="2"/>
    <col min="6145" max="6145" width="9.140625" style="2" customWidth="1"/>
    <col min="6146" max="6146" width="42.5703125" style="2" customWidth="1"/>
    <col min="6147" max="6147" width="10.85546875" style="2" customWidth="1"/>
    <col min="6148" max="6148" width="11.42578125" style="2" customWidth="1"/>
    <col min="6149" max="6149" width="9.7109375" style="2" customWidth="1"/>
    <col min="6150" max="6150" width="11.42578125" style="2" customWidth="1"/>
    <col min="6151" max="6153" width="9.7109375" style="2" customWidth="1"/>
    <col min="6154" max="6154" width="11" style="2" customWidth="1"/>
    <col min="6155" max="6155" width="13.7109375" style="2" customWidth="1"/>
    <col min="6156" max="6210" width="12.7109375" style="2" customWidth="1"/>
    <col min="6211" max="6211" width="11.28515625" style="2" customWidth="1"/>
    <col min="6212" max="6212" width="11.7109375" style="2" customWidth="1"/>
    <col min="6213" max="6213" width="11.5703125" style="2" customWidth="1"/>
    <col min="6214" max="6214" width="11.7109375" style="2" customWidth="1"/>
    <col min="6215" max="6215" width="12.140625" style="2" customWidth="1"/>
    <col min="6216" max="6216" width="12.28515625" style="2" customWidth="1"/>
    <col min="6217" max="6217" width="9.7109375" style="2" customWidth="1"/>
    <col min="6218" max="6218" width="11" style="2" customWidth="1"/>
    <col min="6219" max="6219" width="9.7109375" style="2" customWidth="1"/>
    <col min="6220" max="6220" width="10.42578125" style="2" customWidth="1"/>
    <col min="6221" max="6221" width="14.7109375" style="2" customWidth="1"/>
    <col min="6222" max="6222" width="12" style="2" customWidth="1"/>
    <col min="6223" max="6400" width="11.42578125" style="2"/>
    <col min="6401" max="6401" width="9.140625" style="2" customWidth="1"/>
    <col min="6402" max="6402" width="42.5703125" style="2" customWidth="1"/>
    <col min="6403" max="6403" width="10.85546875" style="2" customWidth="1"/>
    <col min="6404" max="6404" width="11.42578125" style="2" customWidth="1"/>
    <col min="6405" max="6405" width="9.7109375" style="2" customWidth="1"/>
    <col min="6406" max="6406" width="11.42578125" style="2" customWidth="1"/>
    <col min="6407" max="6409" width="9.7109375" style="2" customWidth="1"/>
    <col min="6410" max="6410" width="11" style="2" customWidth="1"/>
    <col min="6411" max="6411" width="13.7109375" style="2" customWidth="1"/>
    <col min="6412" max="6466" width="12.7109375" style="2" customWidth="1"/>
    <col min="6467" max="6467" width="11.28515625" style="2" customWidth="1"/>
    <col min="6468" max="6468" width="11.7109375" style="2" customWidth="1"/>
    <col min="6469" max="6469" width="11.5703125" style="2" customWidth="1"/>
    <col min="6470" max="6470" width="11.7109375" style="2" customWidth="1"/>
    <col min="6471" max="6471" width="12.140625" style="2" customWidth="1"/>
    <col min="6472" max="6472" width="12.28515625" style="2" customWidth="1"/>
    <col min="6473" max="6473" width="9.7109375" style="2" customWidth="1"/>
    <col min="6474" max="6474" width="11" style="2" customWidth="1"/>
    <col min="6475" max="6475" width="9.7109375" style="2" customWidth="1"/>
    <col min="6476" max="6476" width="10.42578125" style="2" customWidth="1"/>
    <col min="6477" max="6477" width="14.7109375" style="2" customWidth="1"/>
    <col min="6478" max="6478" width="12" style="2" customWidth="1"/>
    <col min="6479" max="6656" width="11.42578125" style="2"/>
    <col min="6657" max="6657" width="9.140625" style="2" customWidth="1"/>
    <col min="6658" max="6658" width="42.5703125" style="2" customWidth="1"/>
    <col min="6659" max="6659" width="10.85546875" style="2" customWidth="1"/>
    <col min="6660" max="6660" width="11.42578125" style="2" customWidth="1"/>
    <col min="6661" max="6661" width="9.7109375" style="2" customWidth="1"/>
    <col min="6662" max="6662" width="11.42578125" style="2" customWidth="1"/>
    <col min="6663" max="6665" width="9.7109375" style="2" customWidth="1"/>
    <col min="6666" max="6666" width="11" style="2" customWidth="1"/>
    <col min="6667" max="6667" width="13.7109375" style="2" customWidth="1"/>
    <col min="6668" max="6722" width="12.7109375" style="2" customWidth="1"/>
    <col min="6723" max="6723" width="11.28515625" style="2" customWidth="1"/>
    <col min="6724" max="6724" width="11.7109375" style="2" customWidth="1"/>
    <col min="6725" max="6725" width="11.5703125" style="2" customWidth="1"/>
    <col min="6726" max="6726" width="11.7109375" style="2" customWidth="1"/>
    <col min="6727" max="6727" width="12.140625" style="2" customWidth="1"/>
    <col min="6728" max="6728" width="12.28515625" style="2" customWidth="1"/>
    <col min="6729" max="6729" width="9.7109375" style="2" customWidth="1"/>
    <col min="6730" max="6730" width="11" style="2" customWidth="1"/>
    <col min="6731" max="6731" width="9.7109375" style="2" customWidth="1"/>
    <col min="6732" max="6732" width="10.42578125" style="2" customWidth="1"/>
    <col min="6733" max="6733" width="14.7109375" style="2" customWidth="1"/>
    <col min="6734" max="6734" width="12" style="2" customWidth="1"/>
    <col min="6735" max="6912" width="11.42578125" style="2"/>
    <col min="6913" max="6913" width="9.140625" style="2" customWidth="1"/>
    <col min="6914" max="6914" width="42.5703125" style="2" customWidth="1"/>
    <col min="6915" max="6915" width="10.85546875" style="2" customWidth="1"/>
    <col min="6916" max="6916" width="11.42578125" style="2" customWidth="1"/>
    <col min="6917" max="6917" width="9.7109375" style="2" customWidth="1"/>
    <col min="6918" max="6918" width="11.42578125" style="2" customWidth="1"/>
    <col min="6919" max="6921" width="9.7109375" style="2" customWidth="1"/>
    <col min="6922" max="6922" width="11" style="2" customWidth="1"/>
    <col min="6923" max="6923" width="13.7109375" style="2" customWidth="1"/>
    <col min="6924" max="6978" width="12.7109375" style="2" customWidth="1"/>
    <col min="6979" max="6979" width="11.28515625" style="2" customWidth="1"/>
    <col min="6980" max="6980" width="11.7109375" style="2" customWidth="1"/>
    <col min="6981" max="6981" width="11.5703125" style="2" customWidth="1"/>
    <col min="6982" max="6982" width="11.7109375" style="2" customWidth="1"/>
    <col min="6983" max="6983" width="12.140625" style="2" customWidth="1"/>
    <col min="6984" max="6984" width="12.28515625" style="2" customWidth="1"/>
    <col min="6985" max="6985" width="9.7109375" style="2" customWidth="1"/>
    <col min="6986" max="6986" width="11" style="2" customWidth="1"/>
    <col min="6987" max="6987" width="9.7109375" style="2" customWidth="1"/>
    <col min="6988" max="6988" width="10.42578125" style="2" customWidth="1"/>
    <col min="6989" max="6989" width="14.7109375" style="2" customWidth="1"/>
    <col min="6990" max="6990" width="12" style="2" customWidth="1"/>
    <col min="6991" max="7168" width="11.42578125" style="2"/>
    <col min="7169" max="7169" width="9.140625" style="2" customWidth="1"/>
    <col min="7170" max="7170" width="42.5703125" style="2" customWidth="1"/>
    <col min="7171" max="7171" width="10.85546875" style="2" customWidth="1"/>
    <col min="7172" max="7172" width="11.42578125" style="2" customWidth="1"/>
    <col min="7173" max="7173" width="9.7109375" style="2" customWidth="1"/>
    <col min="7174" max="7174" width="11.42578125" style="2" customWidth="1"/>
    <col min="7175" max="7177" width="9.7109375" style="2" customWidth="1"/>
    <col min="7178" max="7178" width="11" style="2" customWidth="1"/>
    <col min="7179" max="7179" width="13.7109375" style="2" customWidth="1"/>
    <col min="7180" max="7234" width="12.7109375" style="2" customWidth="1"/>
    <col min="7235" max="7235" width="11.28515625" style="2" customWidth="1"/>
    <col min="7236" max="7236" width="11.7109375" style="2" customWidth="1"/>
    <col min="7237" max="7237" width="11.5703125" style="2" customWidth="1"/>
    <col min="7238" max="7238" width="11.7109375" style="2" customWidth="1"/>
    <col min="7239" max="7239" width="12.140625" style="2" customWidth="1"/>
    <col min="7240" max="7240" width="12.28515625" style="2" customWidth="1"/>
    <col min="7241" max="7241" width="9.7109375" style="2" customWidth="1"/>
    <col min="7242" max="7242" width="11" style="2" customWidth="1"/>
    <col min="7243" max="7243" width="9.7109375" style="2" customWidth="1"/>
    <col min="7244" max="7244" width="10.42578125" style="2" customWidth="1"/>
    <col min="7245" max="7245" width="14.7109375" style="2" customWidth="1"/>
    <col min="7246" max="7246" width="12" style="2" customWidth="1"/>
    <col min="7247" max="7424" width="11.42578125" style="2"/>
    <col min="7425" max="7425" width="9.140625" style="2" customWidth="1"/>
    <col min="7426" max="7426" width="42.5703125" style="2" customWidth="1"/>
    <col min="7427" max="7427" width="10.85546875" style="2" customWidth="1"/>
    <col min="7428" max="7428" width="11.42578125" style="2" customWidth="1"/>
    <col min="7429" max="7429" width="9.7109375" style="2" customWidth="1"/>
    <col min="7430" max="7430" width="11.42578125" style="2" customWidth="1"/>
    <col min="7431" max="7433" width="9.7109375" style="2" customWidth="1"/>
    <col min="7434" max="7434" width="11" style="2" customWidth="1"/>
    <col min="7435" max="7435" width="13.7109375" style="2" customWidth="1"/>
    <col min="7436" max="7490" width="12.7109375" style="2" customWidth="1"/>
    <col min="7491" max="7491" width="11.28515625" style="2" customWidth="1"/>
    <col min="7492" max="7492" width="11.7109375" style="2" customWidth="1"/>
    <col min="7493" max="7493" width="11.5703125" style="2" customWidth="1"/>
    <col min="7494" max="7494" width="11.7109375" style="2" customWidth="1"/>
    <col min="7495" max="7495" width="12.140625" style="2" customWidth="1"/>
    <col min="7496" max="7496" width="12.28515625" style="2" customWidth="1"/>
    <col min="7497" max="7497" width="9.7109375" style="2" customWidth="1"/>
    <col min="7498" max="7498" width="11" style="2" customWidth="1"/>
    <col min="7499" max="7499" width="9.7109375" style="2" customWidth="1"/>
    <col min="7500" max="7500" width="10.42578125" style="2" customWidth="1"/>
    <col min="7501" max="7501" width="14.7109375" style="2" customWidth="1"/>
    <col min="7502" max="7502" width="12" style="2" customWidth="1"/>
    <col min="7503" max="7680" width="11.42578125" style="2"/>
    <col min="7681" max="7681" width="9.140625" style="2" customWidth="1"/>
    <col min="7682" max="7682" width="42.5703125" style="2" customWidth="1"/>
    <col min="7683" max="7683" width="10.85546875" style="2" customWidth="1"/>
    <col min="7684" max="7684" width="11.42578125" style="2" customWidth="1"/>
    <col min="7685" max="7685" width="9.7109375" style="2" customWidth="1"/>
    <col min="7686" max="7686" width="11.42578125" style="2" customWidth="1"/>
    <col min="7687" max="7689" width="9.7109375" style="2" customWidth="1"/>
    <col min="7690" max="7690" width="11" style="2" customWidth="1"/>
    <col min="7691" max="7691" width="13.7109375" style="2" customWidth="1"/>
    <col min="7692" max="7746" width="12.7109375" style="2" customWidth="1"/>
    <col min="7747" max="7747" width="11.28515625" style="2" customWidth="1"/>
    <col min="7748" max="7748" width="11.7109375" style="2" customWidth="1"/>
    <col min="7749" max="7749" width="11.5703125" style="2" customWidth="1"/>
    <col min="7750" max="7750" width="11.7109375" style="2" customWidth="1"/>
    <col min="7751" max="7751" width="12.140625" style="2" customWidth="1"/>
    <col min="7752" max="7752" width="12.28515625" style="2" customWidth="1"/>
    <col min="7753" max="7753" width="9.7109375" style="2" customWidth="1"/>
    <col min="7754" max="7754" width="11" style="2" customWidth="1"/>
    <col min="7755" max="7755" width="9.7109375" style="2" customWidth="1"/>
    <col min="7756" max="7756" width="10.42578125" style="2" customWidth="1"/>
    <col min="7757" max="7757" width="14.7109375" style="2" customWidth="1"/>
    <col min="7758" max="7758" width="12" style="2" customWidth="1"/>
    <col min="7759" max="7936" width="11.42578125" style="2"/>
    <col min="7937" max="7937" width="9.140625" style="2" customWidth="1"/>
    <col min="7938" max="7938" width="42.5703125" style="2" customWidth="1"/>
    <col min="7939" max="7939" width="10.85546875" style="2" customWidth="1"/>
    <col min="7940" max="7940" width="11.42578125" style="2" customWidth="1"/>
    <col min="7941" max="7941" width="9.7109375" style="2" customWidth="1"/>
    <col min="7942" max="7942" width="11.42578125" style="2" customWidth="1"/>
    <col min="7943" max="7945" width="9.7109375" style="2" customWidth="1"/>
    <col min="7946" max="7946" width="11" style="2" customWidth="1"/>
    <col min="7947" max="7947" width="13.7109375" style="2" customWidth="1"/>
    <col min="7948" max="8002" width="12.7109375" style="2" customWidth="1"/>
    <col min="8003" max="8003" width="11.28515625" style="2" customWidth="1"/>
    <col min="8004" max="8004" width="11.7109375" style="2" customWidth="1"/>
    <col min="8005" max="8005" width="11.5703125" style="2" customWidth="1"/>
    <col min="8006" max="8006" width="11.7109375" style="2" customWidth="1"/>
    <col min="8007" max="8007" width="12.140625" style="2" customWidth="1"/>
    <col min="8008" max="8008" width="12.28515625" style="2" customWidth="1"/>
    <col min="8009" max="8009" width="9.7109375" style="2" customWidth="1"/>
    <col min="8010" max="8010" width="11" style="2" customWidth="1"/>
    <col min="8011" max="8011" width="9.7109375" style="2" customWidth="1"/>
    <col min="8012" max="8012" width="10.42578125" style="2" customWidth="1"/>
    <col min="8013" max="8013" width="14.7109375" style="2" customWidth="1"/>
    <col min="8014" max="8014" width="12" style="2" customWidth="1"/>
    <col min="8015" max="8192" width="11.42578125" style="2"/>
    <col min="8193" max="8193" width="9.140625" style="2" customWidth="1"/>
    <col min="8194" max="8194" width="42.5703125" style="2" customWidth="1"/>
    <col min="8195" max="8195" width="10.85546875" style="2" customWidth="1"/>
    <col min="8196" max="8196" width="11.42578125" style="2" customWidth="1"/>
    <col min="8197" max="8197" width="9.7109375" style="2" customWidth="1"/>
    <col min="8198" max="8198" width="11.42578125" style="2" customWidth="1"/>
    <col min="8199" max="8201" width="9.7109375" style="2" customWidth="1"/>
    <col min="8202" max="8202" width="11" style="2" customWidth="1"/>
    <col min="8203" max="8203" width="13.7109375" style="2" customWidth="1"/>
    <col min="8204" max="8258" width="12.7109375" style="2" customWidth="1"/>
    <col min="8259" max="8259" width="11.28515625" style="2" customWidth="1"/>
    <col min="8260" max="8260" width="11.7109375" style="2" customWidth="1"/>
    <col min="8261" max="8261" width="11.5703125" style="2" customWidth="1"/>
    <col min="8262" max="8262" width="11.7109375" style="2" customWidth="1"/>
    <col min="8263" max="8263" width="12.140625" style="2" customWidth="1"/>
    <col min="8264" max="8264" width="12.28515625" style="2" customWidth="1"/>
    <col min="8265" max="8265" width="9.7109375" style="2" customWidth="1"/>
    <col min="8266" max="8266" width="11" style="2" customWidth="1"/>
    <col min="8267" max="8267" width="9.7109375" style="2" customWidth="1"/>
    <col min="8268" max="8268" width="10.42578125" style="2" customWidth="1"/>
    <col min="8269" max="8269" width="14.7109375" style="2" customWidth="1"/>
    <col min="8270" max="8270" width="12" style="2" customWidth="1"/>
    <col min="8271" max="8448" width="11.42578125" style="2"/>
    <col min="8449" max="8449" width="9.140625" style="2" customWidth="1"/>
    <col min="8450" max="8450" width="42.5703125" style="2" customWidth="1"/>
    <col min="8451" max="8451" width="10.85546875" style="2" customWidth="1"/>
    <col min="8452" max="8452" width="11.42578125" style="2" customWidth="1"/>
    <col min="8453" max="8453" width="9.7109375" style="2" customWidth="1"/>
    <col min="8454" max="8454" width="11.42578125" style="2" customWidth="1"/>
    <col min="8455" max="8457" width="9.7109375" style="2" customWidth="1"/>
    <col min="8458" max="8458" width="11" style="2" customWidth="1"/>
    <col min="8459" max="8459" width="13.7109375" style="2" customWidth="1"/>
    <col min="8460" max="8514" width="12.7109375" style="2" customWidth="1"/>
    <col min="8515" max="8515" width="11.28515625" style="2" customWidth="1"/>
    <col min="8516" max="8516" width="11.7109375" style="2" customWidth="1"/>
    <col min="8517" max="8517" width="11.5703125" style="2" customWidth="1"/>
    <col min="8518" max="8518" width="11.7109375" style="2" customWidth="1"/>
    <col min="8519" max="8519" width="12.140625" style="2" customWidth="1"/>
    <col min="8520" max="8520" width="12.28515625" style="2" customWidth="1"/>
    <col min="8521" max="8521" width="9.7109375" style="2" customWidth="1"/>
    <col min="8522" max="8522" width="11" style="2" customWidth="1"/>
    <col min="8523" max="8523" width="9.7109375" style="2" customWidth="1"/>
    <col min="8524" max="8524" width="10.42578125" style="2" customWidth="1"/>
    <col min="8525" max="8525" width="14.7109375" style="2" customWidth="1"/>
    <col min="8526" max="8526" width="12" style="2" customWidth="1"/>
    <col min="8527" max="8704" width="11.42578125" style="2"/>
    <col min="8705" max="8705" width="9.140625" style="2" customWidth="1"/>
    <col min="8706" max="8706" width="42.5703125" style="2" customWidth="1"/>
    <col min="8707" max="8707" width="10.85546875" style="2" customWidth="1"/>
    <col min="8708" max="8708" width="11.42578125" style="2" customWidth="1"/>
    <col min="8709" max="8709" width="9.7109375" style="2" customWidth="1"/>
    <col min="8710" max="8710" width="11.42578125" style="2" customWidth="1"/>
    <col min="8711" max="8713" width="9.7109375" style="2" customWidth="1"/>
    <col min="8714" max="8714" width="11" style="2" customWidth="1"/>
    <col min="8715" max="8715" width="13.7109375" style="2" customWidth="1"/>
    <col min="8716" max="8770" width="12.7109375" style="2" customWidth="1"/>
    <col min="8771" max="8771" width="11.28515625" style="2" customWidth="1"/>
    <col min="8772" max="8772" width="11.7109375" style="2" customWidth="1"/>
    <col min="8773" max="8773" width="11.5703125" style="2" customWidth="1"/>
    <col min="8774" max="8774" width="11.7109375" style="2" customWidth="1"/>
    <col min="8775" max="8775" width="12.140625" style="2" customWidth="1"/>
    <col min="8776" max="8776" width="12.28515625" style="2" customWidth="1"/>
    <col min="8777" max="8777" width="9.7109375" style="2" customWidth="1"/>
    <col min="8778" max="8778" width="11" style="2" customWidth="1"/>
    <col min="8779" max="8779" width="9.7109375" style="2" customWidth="1"/>
    <col min="8780" max="8780" width="10.42578125" style="2" customWidth="1"/>
    <col min="8781" max="8781" width="14.7109375" style="2" customWidth="1"/>
    <col min="8782" max="8782" width="12" style="2" customWidth="1"/>
    <col min="8783" max="8960" width="11.42578125" style="2"/>
    <col min="8961" max="8961" width="9.140625" style="2" customWidth="1"/>
    <col min="8962" max="8962" width="42.5703125" style="2" customWidth="1"/>
    <col min="8963" max="8963" width="10.85546875" style="2" customWidth="1"/>
    <col min="8964" max="8964" width="11.42578125" style="2" customWidth="1"/>
    <col min="8965" max="8965" width="9.7109375" style="2" customWidth="1"/>
    <col min="8966" max="8966" width="11.42578125" style="2" customWidth="1"/>
    <col min="8967" max="8969" width="9.7109375" style="2" customWidth="1"/>
    <col min="8970" max="8970" width="11" style="2" customWidth="1"/>
    <col min="8971" max="8971" width="13.7109375" style="2" customWidth="1"/>
    <col min="8972" max="9026" width="12.7109375" style="2" customWidth="1"/>
    <col min="9027" max="9027" width="11.28515625" style="2" customWidth="1"/>
    <col min="9028" max="9028" width="11.7109375" style="2" customWidth="1"/>
    <col min="9029" max="9029" width="11.5703125" style="2" customWidth="1"/>
    <col min="9030" max="9030" width="11.7109375" style="2" customWidth="1"/>
    <col min="9031" max="9031" width="12.140625" style="2" customWidth="1"/>
    <col min="9032" max="9032" width="12.28515625" style="2" customWidth="1"/>
    <col min="9033" max="9033" width="9.7109375" style="2" customWidth="1"/>
    <col min="9034" max="9034" width="11" style="2" customWidth="1"/>
    <col min="9035" max="9035" width="9.7109375" style="2" customWidth="1"/>
    <col min="9036" max="9036" width="10.42578125" style="2" customWidth="1"/>
    <col min="9037" max="9037" width="14.7109375" style="2" customWidth="1"/>
    <col min="9038" max="9038" width="12" style="2" customWidth="1"/>
    <col min="9039" max="9216" width="11.42578125" style="2"/>
    <col min="9217" max="9217" width="9.140625" style="2" customWidth="1"/>
    <col min="9218" max="9218" width="42.5703125" style="2" customWidth="1"/>
    <col min="9219" max="9219" width="10.85546875" style="2" customWidth="1"/>
    <col min="9220" max="9220" width="11.42578125" style="2" customWidth="1"/>
    <col min="9221" max="9221" width="9.7109375" style="2" customWidth="1"/>
    <col min="9222" max="9222" width="11.42578125" style="2" customWidth="1"/>
    <col min="9223" max="9225" width="9.7109375" style="2" customWidth="1"/>
    <col min="9226" max="9226" width="11" style="2" customWidth="1"/>
    <col min="9227" max="9227" width="13.7109375" style="2" customWidth="1"/>
    <col min="9228" max="9282" width="12.7109375" style="2" customWidth="1"/>
    <col min="9283" max="9283" width="11.28515625" style="2" customWidth="1"/>
    <col min="9284" max="9284" width="11.7109375" style="2" customWidth="1"/>
    <col min="9285" max="9285" width="11.5703125" style="2" customWidth="1"/>
    <col min="9286" max="9286" width="11.7109375" style="2" customWidth="1"/>
    <col min="9287" max="9287" width="12.140625" style="2" customWidth="1"/>
    <col min="9288" max="9288" width="12.28515625" style="2" customWidth="1"/>
    <col min="9289" max="9289" width="9.7109375" style="2" customWidth="1"/>
    <col min="9290" max="9290" width="11" style="2" customWidth="1"/>
    <col min="9291" max="9291" width="9.7109375" style="2" customWidth="1"/>
    <col min="9292" max="9292" width="10.42578125" style="2" customWidth="1"/>
    <col min="9293" max="9293" width="14.7109375" style="2" customWidth="1"/>
    <col min="9294" max="9294" width="12" style="2" customWidth="1"/>
    <col min="9295" max="9472" width="11.42578125" style="2"/>
    <col min="9473" max="9473" width="9.140625" style="2" customWidth="1"/>
    <col min="9474" max="9474" width="42.5703125" style="2" customWidth="1"/>
    <col min="9475" max="9475" width="10.85546875" style="2" customWidth="1"/>
    <col min="9476" max="9476" width="11.42578125" style="2" customWidth="1"/>
    <col min="9477" max="9477" width="9.7109375" style="2" customWidth="1"/>
    <col min="9478" max="9478" width="11.42578125" style="2" customWidth="1"/>
    <col min="9479" max="9481" width="9.7109375" style="2" customWidth="1"/>
    <col min="9482" max="9482" width="11" style="2" customWidth="1"/>
    <col min="9483" max="9483" width="13.7109375" style="2" customWidth="1"/>
    <col min="9484" max="9538" width="12.7109375" style="2" customWidth="1"/>
    <col min="9539" max="9539" width="11.28515625" style="2" customWidth="1"/>
    <col min="9540" max="9540" width="11.7109375" style="2" customWidth="1"/>
    <col min="9541" max="9541" width="11.5703125" style="2" customWidth="1"/>
    <col min="9542" max="9542" width="11.7109375" style="2" customWidth="1"/>
    <col min="9543" max="9543" width="12.140625" style="2" customWidth="1"/>
    <col min="9544" max="9544" width="12.28515625" style="2" customWidth="1"/>
    <col min="9545" max="9545" width="9.7109375" style="2" customWidth="1"/>
    <col min="9546" max="9546" width="11" style="2" customWidth="1"/>
    <col min="9547" max="9547" width="9.7109375" style="2" customWidth="1"/>
    <col min="9548" max="9548" width="10.42578125" style="2" customWidth="1"/>
    <col min="9549" max="9549" width="14.7109375" style="2" customWidth="1"/>
    <col min="9550" max="9550" width="12" style="2" customWidth="1"/>
    <col min="9551" max="9728" width="11.42578125" style="2"/>
    <col min="9729" max="9729" width="9.140625" style="2" customWidth="1"/>
    <col min="9730" max="9730" width="42.5703125" style="2" customWidth="1"/>
    <col min="9731" max="9731" width="10.85546875" style="2" customWidth="1"/>
    <col min="9732" max="9732" width="11.42578125" style="2" customWidth="1"/>
    <col min="9733" max="9733" width="9.7109375" style="2" customWidth="1"/>
    <col min="9734" max="9734" width="11.42578125" style="2" customWidth="1"/>
    <col min="9735" max="9737" width="9.7109375" style="2" customWidth="1"/>
    <col min="9738" max="9738" width="11" style="2" customWidth="1"/>
    <col min="9739" max="9739" width="13.7109375" style="2" customWidth="1"/>
    <col min="9740" max="9794" width="12.7109375" style="2" customWidth="1"/>
    <col min="9795" max="9795" width="11.28515625" style="2" customWidth="1"/>
    <col min="9796" max="9796" width="11.7109375" style="2" customWidth="1"/>
    <col min="9797" max="9797" width="11.5703125" style="2" customWidth="1"/>
    <col min="9798" max="9798" width="11.7109375" style="2" customWidth="1"/>
    <col min="9799" max="9799" width="12.140625" style="2" customWidth="1"/>
    <col min="9800" max="9800" width="12.28515625" style="2" customWidth="1"/>
    <col min="9801" max="9801" width="9.7109375" style="2" customWidth="1"/>
    <col min="9802" max="9802" width="11" style="2" customWidth="1"/>
    <col min="9803" max="9803" width="9.7109375" style="2" customWidth="1"/>
    <col min="9804" max="9804" width="10.42578125" style="2" customWidth="1"/>
    <col min="9805" max="9805" width="14.7109375" style="2" customWidth="1"/>
    <col min="9806" max="9806" width="12" style="2" customWidth="1"/>
    <col min="9807" max="9984" width="11.42578125" style="2"/>
    <col min="9985" max="9985" width="9.140625" style="2" customWidth="1"/>
    <col min="9986" max="9986" width="42.5703125" style="2" customWidth="1"/>
    <col min="9987" max="9987" width="10.85546875" style="2" customWidth="1"/>
    <col min="9988" max="9988" width="11.42578125" style="2" customWidth="1"/>
    <col min="9989" max="9989" width="9.7109375" style="2" customWidth="1"/>
    <col min="9990" max="9990" width="11.42578125" style="2" customWidth="1"/>
    <col min="9991" max="9993" width="9.7109375" style="2" customWidth="1"/>
    <col min="9994" max="9994" width="11" style="2" customWidth="1"/>
    <col min="9995" max="9995" width="13.7109375" style="2" customWidth="1"/>
    <col min="9996" max="10050" width="12.7109375" style="2" customWidth="1"/>
    <col min="10051" max="10051" width="11.28515625" style="2" customWidth="1"/>
    <col min="10052" max="10052" width="11.7109375" style="2" customWidth="1"/>
    <col min="10053" max="10053" width="11.5703125" style="2" customWidth="1"/>
    <col min="10054" max="10054" width="11.7109375" style="2" customWidth="1"/>
    <col min="10055" max="10055" width="12.140625" style="2" customWidth="1"/>
    <col min="10056" max="10056" width="12.28515625" style="2" customWidth="1"/>
    <col min="10057" max="10057" width="9.7109375" style="2" customWidth="1"/>
    <col min="10058" max="10058" width="11" style="2" customWidth="1"/>
    <col min="10059" max="10059" width="9.7109375" style="2" customWidth="1"/>
    <col min="10060" max="10060" width="10.42578125" style="2" customWidth="1"/>
    <col min="10061" max="10061" width="14.7109375" style="2" customWidth="1"/>
    <col min="10062" max="10062" width="12" style="2" customWidth="1"/>
    <col min="10063" max="10240" width="11.42578125" style="2"/>
    <col min="10241" max="10241" width="9.140625" style="2" customWidth="1"/>
    <col min="10242" max="10242" width="42.5703125" style="2" customWidth="1"/>
    <col min="10243" max="10243" width="10.85546875" style="2" customWidth="1"/>
    <col min="10244" max="10244" width="11.42578125" style="2" customWidth="1"/>
    <col min="10245" max="10245" width="9.7109375" style="2" customWidth="1"/>
    <col min="10246" max="10246" width="11.42578125" style="2" customWidth="1"/>
    <col min="10247" max="10249" width="9.7109375" style="2" customWidth="1"/>
    <col min="10250" max="10250" width="11" style="2" customWidth="1"/>
    <col min="10251" max="10251" width="13.7109375" style="2" customWidth="1"/>
    <col min="10252" max="10306" width="12.7109375" style="2" customWidth="1"/>
    <col min="10307" max="10307" width="11.28515625" style="2" customWidth="1"/>
    <col min="10308" max="10308" width="11.7109375" style="2" customWidth="1"/>
    <col min="10309" max="10309" width="11.5703125" style="2" customWidth="1"/>
    <col min="10310" max="10310" width="11.7109375" style="2" customWidth="1"/>
    <col min="10311" max="10311" width="12.140625" style="2" customWidth="1"/>
    <col min="10312" max="10312" width="12.28515625" style="2" customWidth="1"/>
    <col min="10313" max="10313" width="9.7109375" style="2" customWidth="1"/>
    <col min="10314" max="10314" width="11" style="2" customWidth="1"/>
    <col min="10315" max="10315" width="9.7109375" style="2" customWidth="1"/>
    <col min="10316" max="10316" width="10.42578125" style="2" customWidth="1"/>
    <col min="10317" max="10317" width="14.7109375" style="2" customWidth="1"/>
    <col min="10318" max="10318" width="12" style="2" customWidth="1"/>
    <col min="10319" max="10496" width="11.42578125" style="2"/>
    <col min="10497" max="10497" width="9.140625" style="2" customWidth="1"/>
    <col min="10498" max="10498" width="42.5703125" style="2" customWidth="1"/>
    <col min="10499" max="10499" width="10.85546875" style="2" customWidth="1"/>
    <col min="10500" max="10500" width="11.42578125" style="2" customWidth="1"/>
    <col min="10501" max="10501" width="9.7109375" style="2" customWidth="1"/>
    <col min="10502" max="10502" width="11.42578125" style="2" customWidth="1"/>
    <col min="10503" max="10505" width="9.7109375" style="2" customWidth="1"/>
    <col min="10506" max="10506" width="11" style="2" customWidth="1"/>
    <col min="10507" max="10507" width="13.7109375" style="2" customWidth="1"/>
    <col min="10508" max="10562" width="12.7109375" style="2" customWidth="1"/>
    <col min="10563" max="10563" width="11.28515625" style="2" customWidth="1"/>
    <col min="10564" max="10564" width="11.7109375" style="2" customWidth="1"/>
    <col min="10565" max="10565" width="11.5703125" style="2" customWidth="1"/>
    <col min="10566" max="10566" width="11.7109375" style="2" customWidth="1"/>
    <col min="10567" max="10567" width="12.140625" style="2" customWidth="1"/>
    <col min="10568" max="10568" width="12.28515625" style="2" customWidth="1"/>
    <col min="10569" max="10569" width="9.7109375" style="2" customWidth="1"/>
    <col min="10570" max="10570" width="11" style="2" customWidth="1"/>
    <col min="10571" max="10571" width="9.7109375" style="2" customWidth="1"/>
    <col min="10572" max="10572" width="10.42578125" style="2" customWidth="1"/>
    <col min="10573" max="10573" width="14.7109375" style="2" customWidth="1"/>
    <col min="10574" max="10574" width="12" style="2" customWidth="1"/>
    <col min="10575" max="10752" width="11.42578125" style="2"/>
    <col min="10753" max="10753" width="9.140625" style="2" customWidth="1"/>
    <col min="10754" max="10754" width="42.5703125" style="2" customWidth="1"/>
    <col min="10755" max="10755" width="10.85546875" style="2" customWidth="1"/>
    <col min="10756" max="10756" width="11.42578125" style="2" customWidth="1"/>
    <col min="10757" max="10757" width="9.7109375" style="2" customWidth="1"/>
    <col min="10758" max="10758" width="11.42578125" style="2" customWidth="1"/>
    <col min="10759" max="10761" width="9.7109375" style="2" customWidth="1"/>
    <col min="10762" max="10762" width="11" style="2" customWidth="1"/>
    <col min="10763" max="10763" width="13.7109375" style="2" customWidth="1"/>
    <col min="10764" max="10818" width="12.7109375" style="2" customWidth="1"/>
    <col min="10819" max="10819" width="11.28515625" style="2" customWidth="1"/>
    <col min="10820" max="10820" width="11.7109375" style="2" customWidth="1"/>
    <col min="10821" max="10821" width="11.5703125" style="2" customWidth="1"/>
    <col min="10822" max="10822" width="11.7109375" style="2" customWidth="1"/>
    <col min="10823" max="10823" width="12.140625" style="2" customWidth="1"/>
    <col min="10824" max="10824" width="12.28515625" style="2" customWidth="1"/>
    <col min="10825" max="10825" width="9.7109375" style="2" customWidth="1"/>
    <col min="10826" max="10826" width="11" style="2" customWidth="1"/>
    <col min="10827" max="10827" width="9.7109375" style="2" customWidth="1"/>
    <col min="10828" max="10828" width="10.42578125" style="2" customWidth="1"/>
    <col min="10829" max="10829" width="14.7109375" style="2" customWidth="1"/>
    <col min="10830" max="10830" width="12" style="2" customWidth="1"/>
    <col min="10831" max="11008" width="11.42578125" style="2"/>
    <col min="11009" max="11009" width="9.140625" style="2" customWidth="1"/>
    <col min="11010" max="11010" width="42.5703125" style="2" customWidth="1"/>
    <col min="11011" max="11011" width="10.85546875" style="2" customWidth="1"/>
    <col min="11012" max="11012" width="11.42578125" style="2" customWidth="1"/>
    <col min="11013" max="11013" width="9.7109375" style="2" customWidth="1"/>
    <col min="11014" max="11014" width="11.42578125" style="2" customWidth="1"/>
    <col min="11015" max="11017" width="9.7109375" style="2" customWidth="1"/>
    <col min="11018" max="11018" width="11" style="2" customWidth="1"/>
    <col min="11019" max="11019" width="13.7109375" style="2" customWidth="1"/>
    <col min="11020" max="11074" width="12.7109375" style="2" customWidth="1"/>
    <col min="11075" max="11075" width="11.28515625" style="2" customWidth="1"/>
    <col min="11076" max="11076" width="11.7109375" style="2" customWidth="1"/>
    <col min="11077" max="11077" width="11.5703125" style="2" customWidth="1"/>
    <col min="11078" max="11078" width="11.7109375" style="2" customWidth="1"/>
    <col min="11079" max="11079" width="12.140625" style="2" customWidth="1"/>
    <col min="11080" max="11080" width="12.28515625" style="2" customWidth="1"/>
    <col min="11081" max="11081" width="9.7109375" style="2" customWidth="1"/>
    <col min="11082" max="11082" width="11" style="2" customWidth="1"/>
    <col min="11083" max="11083" width="9.7109375" style="2" customWidth="1"/>
    <col min="11084" max="11084" width="10.42578125" style="2" customWidth="1"/>
    <col min="11085" max="11085" width="14.7109375" style="2" customWidth="1"/>
    <col min="11086" max="11086" width="12" style="2" customWidth="1"/>
    <col min="11087" max="11264" width="11.42578125" style="2"/>
    <col min="11265" max="11265" width="9.140625" style="2" customWidth="1"/>
    <col min="11266" max="11266" width="42.5703125" style="2" customWidth="1"/>
    <col min="11267" max="11267" width="10.85546875" style="2" customWidth="1"/>
    <col min="11268" max="11268" width="11.42578125" style="2" customWidth="1"/>
    <col min="11269" max="11269" width="9.7109375" style="2" customWidth="1"/>
    <col min="11270" max="11270" width="11.42578125" style="2" customWidth="1"/>
    <col min="11271" max="11273" width="9.7109375" style="2" customWidth="1"/>
    <col min="11274" max="11274" width="11" style="2" customWidth="1"/>
    <col min="11275" max="11275" width="13.7109375" style="2" customWidth="1"/>
    <col min="11276" max="11330" width="12.7109375" style="2" customWidth="1"/>
    <col min="11331" max="11331" width="11.28515625" style="2" customWidth="1"/>
    <col min="11332" max="11332" width="11.7109375" style="2" customWidth="1"/>
    <col min="11333" max="11333" width="11.5703125" style="2" customWidth="1"/>
    <col min="11334" max="11334" width="11.7109375" style="2" customWidth="1"/>
    <col min="11335" max="11335" width="12.140625" style="2" customWidth="1"/>
    <col min="11336" max="11336" width="12.28515625" style="2" customWidth="1"/>
    <col min="11337" max="11337" width="9.7109375" style="2" customWidth="1"/>
    <col min="11338" max="11338" width="11" style="2" customWidth="1"/>
    <col min="11339" max="11339" width="9.7109375" style="2" customWidth="1"/>
    <col min="11340" max="11340" width="10.42578125" style="2" customWidth="1"/>
    <col min="11341" max="11341" width="14.7109375" style="2" customWidth="1"/>
    <col min="11342" max="11342" width="12" style="2" customWidth="1"/>
    <col min="11343" max="11520" width="11.42578125" style="2"/>
    <col min="11521" max="11521" width="9.140625" style="2" customWidth="1"/>
    <col min="11522" max="11522" width="42.5703125" style="2" customWidth="1"/>
    <col min="11523" max="11523" width="10.85546875" style="2" customWidth="1"/>
    <col min="11524" max="11524" width="11.42578125" style="2" customWidth="1"/>
    <col min="11525" max="11525" width="9.7109375" style="2" customWidth="1"/>
    <col min="11526" max="11526" width="11.42578125" style="2" customWidth="1"/>
    <col min="11527" max="11529" width="9.7109375" style="2" customWidth="1"/>
    <col min="11530" max="11530" width="11" style="2" customWidth="1"/>
    <col min="11531" max="11531" width="13.7109375" style="2" customWidth="1"/>
    <col min="11532" max="11586" width="12.7109375" style="2" customWidth="1"/>
    <col min="11587" max="11587" width="11.28515625" style="2" customWidth="1"/>
    <col min="11588" max="11588" width="11.7109375" style="2" customWidth="1"/>
    <col min="11589" max="11589" width="11.5703125" style="2" customWidth="1"/>
    <col min="11590" max="11590" width="11.7109375" style="2" customWidth="1"/>
    <col min="11591" max="11591" width="12.140625" style="2" customWidth="1"/>
    <col min="11592" max="11592" width="12.28515625" style="2" customWidth="1"/>
    <col min="11593" max="11593" width="9.7109375" style="2" customWidth="1"/>
    <col min="11594" max="11594" width="11" style="2" customWidth="1"/>
    <col min="11595" max="11595" width="9.7109375" style="2" customWidth="1"/>
    <col min="11596" max="11596" width="10.42578125" style="2" customWidth="1"/>
    <col min="11597" max="11597" width="14.7109375" style="2" customWidth="1"/>
    <col min="11598" max="11598" width="12" style="2" customWidth="1"/>
    <col min="11599" max="11776" width="11.42578125" style="2"/>
    <col min="11777" max="11777" width="9.140625" style="2" customWidth="1"/>
    <col min="11778" max="11778" width="42.5703125" style="2" customWidth="1"/>
    <col min="11779" max="11779" width="10.85546875" style="2" customWidth="1"/>
    <col min="11780" max="11780" width="11.42578125" style="2" customWidth="1"/>
    <col min="11781" max="11781" width="9.7109375" style="2" customWidth="1"/>
    <col min="11782" max="11782" width="11.42578125" style="2" customWidth="1"/>
    <col min="11783" max="11785" width="9.7109375" style="2" customWidth="1"/>
    <col min="11786" max="11786" width="11" style="2" customWidth="1"/>
    <col min="11787" max="11787" width="13.7109375" style="2" customWidth="1"/>
    <col min="11788" max="11842" width="12.7109375" style="2" customWidth="1"/>
    <col min="11843" max="11843" width="11.28515625" style="2" customWidth="1"/>
    <col min="11844" max="11844" width="11.7109375" style="2" customWidth="1"/>
    <col min="11845" max="11845" width="11.5703125" style="2" customWidth="1"/>
    <col min="11846" max="11846" width="11.7109375" style="2" customWidth="1"/>
    <col min="11847" max="11847" width="12.140625" style="2" customWidth="1"/>
    <col min="11848" max="11848" width="12.28515625" style="2" customWidth="1"/>
    <col min="11849" max="11849" width="9.7109375" style="2" customWidth="1"/>
    <col min="11850" max="11850" width="11" style="2" customWidth="1"/>
    <col min="11851" max="11851" width="9.7109375" style="2" customWidth="1"/>
    <col min="11852" max="11852" width="10.42578125" style="2" customWidth="1"/>
    <col min="11853" max="11853" width="14.7109375" style="2" customWidth="1"/>
    <col min="11854" max="11854" width="12" style="2" customWidth="1"/>
    <col min="11855" max="12032" width="11.42578125" style="2"/>
    <col min="12033" max="12033" width="9.140625" style="2" customWidth="1"/>
    <col min="12034" max="12034" width="42.5703125" style="2" customWidth="1"/>
    <col min="12035" max="12035" width="10.85546875" style="2" customWidth="1"/>
    <col min="12036" max="12036" width="11.42578125" style="2" customWidth="1"/>
    <col min="12037" max="12037" width="9.7109375" style="2" customWidth="1"/>
    <col min="12038" max="12038" width="11.42578125" style="2" customWidth="1"/>
    <col min="12039" max="12041" width="9.7109375" style="2" customWidth="1"/>
    <col min="12042" max="12042" width="11" style="2" customWidth="1"/>
    <col min="12043" max="12043" width="13.7109375" style="2" customWidth="1"/>
    <col min="12044" max="12098" width="12.7109375" style="2" customWidth="1"/>
    <col min="12099" max="12099" width="11.28515625" style="2" customWidth="1"/>
    <col min="12100" max="12100" width="11.7109375" style="2" customWidth="1"/>
    <col min="12101" max="12101" width="11.5703125" style="2" customWidth="1"/>
    <col min="12102" max="12102" width="11.7109375" style="2" customWidth="1"/>
    <col min="12103" max="12103" width="12.140625" style="2" customWidth="1"/>
    <col min="12104" max="12104" width="12.28515625" style="2" customWidth="1"/>
    <col min="12105" max="12105" width="9.7109375" style="2" customWidth="1"/>
    <col min="12106" max="12106" width="11" style="2" customWidth="1"/>
    <col min="12107" max="12107" width="9.7109375" style="2" customWidth="1"/>
    <col min="12108" max="12108" width="10.42578125" style="2" customWidth="1"/>
    <col min="12109" max="12109" width="14.7109375" style="2" customWidth="1"/>
    <col min="12110" max="12110" width="12" style="2" customWidth="1"/>
    <col min="12111" max="12288" width="11.42578125" style="2"/>
    <col min="12289" max="12289" width="9.140625" style="2" customWidth="1"/>
    <col min="12290" max="12290" width="42.5703125" style="2" customWidth="1"/>
    <col min="12291" max="12291" width="10.85546875" style="2" customWidth="1"/>
    <col min="12292" max="12292" width="11.42578125" style="2" customWidth="1"/>
    <col min="12293" max="12293" width="9.7109375" style="2" customWidth="1"/>
    <col min="12294" max="12294" width="11.42578125" style="2" customWidth="1"/>
    <col min="12295" max="12297" width="9.7109375" style="2" customWidth="1"/>
    <col min="12298" max="12298" width="11" style="2" customWidth="1"/>
    <col min="12299" max="12299" width="13.7109375" style="2" customWidth="1"/>
    <col min="12300" max="12354" width="12.7109375" style="2" customWidth="1"/>
    <col min="12355" max="12355" width="11.28515625" style="2" customWidth="1"/>
    <col min="12356" max="12356" width="11.7109375" style="2" customWidth="1"/>
    <col min="12357" max="12357" width="11.5703125" style="2" customWidth="1"/>
    <col min="12358" max="12358" width="11.7109375" style="2" customWidth="1"/>
    <col min="12359" max="12359" width="12.140625" style="2" customWidth="1"/>
    <col min="12360" max="12360" width="12.28515625" style="2" customWidth="1"/>
    <col min="12361" max="12361" width="9.7109375" style="2" customWidth="1"/>
    <col min="12362" max="12362" width="11" style="2" customWidth="1"/>
    <col min="12363" max="12363" width="9.7109375" style="2" customWidth="1"/>
    <col min="12364" max="12364" width="10.42578125" style="2" customWidth="1"/>
    <col min="12365" max="12365" width="14.7109375" style="2" customWidth="1"/>
    <col min="12366" max="12366" width="12" style="2" customWidth="1"/>
    <col min="12367" max="12544" width="11.42578125" style="2"/>
    <col min="12545" max="12545" width="9.140625" style="2" customWidth="1"/>
    <col min="12546" max="12546" width="42.5703125" style="2" customWidth="1"/>
    <col min="12547" max="12547" width="10.85546875" style="2" customWidth="1"/>
    <col min="12548" max="12548" width="11.42578125" style="2" customWidth="1"/>
    <col min="12549" max="12549" width="9.7109375" style="2" customWidth="1"/>
    <col min="12550" max="12550" width="11.42578125" style="2" customWidth="1"/>
    <col min="12551" max="12553" width="9.7109375" style="2" customWidth="1"/>
    <col min="12554" max="12554" width="11" style="2" customWidth="1"/>
    <col min="12555" max="12555" width="13.7109375" style="2" customWidth="1"/>
    <col min="12556" max="12610" width="12.7109375" style="2" customWidth="1"/>
    <col min="12611" max="12611" width="11.28515625" style="2" customWidth="1"/>
    <col min="12612" max="12612" width="11.7109375" style="2" customWidth="1"/>
    <col min="12613" max="12613" width="11.5703125" style="2" customWidth="1"/>
    <col min="12614" max="12614" width="11.7109375" style="2" customWidth="1"/>
    <col min="12615" max="12615" width="12.140625" style="2" customWidth="1"/>
    <col min="12616" max="12616" width="12.28515625" style="2" customWidth="1"/>
    <col min="12617" max="12617" width="9.7109375" style="2" customWidth="1"/>
    <col min="12618" max="12618" width="11" style="2" customWidth="1"/>
    <col min="12619" max="12619" width="9.7109375" style="2" customWidth="1"/>
    <col min="12620" max="12620" width="10.42578125" style="2" customWidth="1"/>
    <col min="12621" max="12621" width="14.7109375" style="2" customWidth="1"/>
    <col min="12622" max="12622" width="12" style="2" customWidth="1"/>
    <col min="12623" max="12800" width="11.42578125" style="2"/>
    <col min="12801" max="12801" width="9.140625" style="2" customWidth="1"/>
    <col min="12802" max="12802" width="42.5703125" style="2" customWidth="1"/>
    <col min="12803" max="12803" width="10.85546875" style="2" customWidth="1"/>
    <col min="12804" max="12804" width="11.42578125" style="2" customWidth="1"/>
    <col min="12805" max="12805" width="9.7109375" style="2" customWidth="1"/>
    <col min="12806" max="12806" width="11.42578125" style="2" customWidth="1"/>
    <col min="12807" max="12809" width="9.7109375" style="2" customWidth="1"/>
    <col min="12810" max="12810" width="11" style="2" customWidth="1"/>
    <col min="12811" max="12811" width="13.7109375" style="2" customWidth="1"/>
    <col min="12812" max="12866" width="12.7109375" style="2" customWidth="1"/>
    <col min="12867" max="12867" width="11.28515625" style="2" customWidth="1"/>
    <col min="12868" max="12868" width="11.7109375" style="2" customWidth="1"/>
    <col min="12869" max="12869" width="11.5703125" style="2" customWidth="1"/>
    <col min="12870" max="12870" width="11.7109375" style="2" customWidth="1"/>
    <col min="12871" max="12871" width="12.140625" style="2" customWidth="1"/>
    <col min="12872" max="12872" width="12.28515625" style="2" customWidth="1"/>
    <col min="12873" max="12873" width="9.7109375" style="2" customWidth="1"/>
    <col min="12874" max="12874" width="11" style="2" customWidth="1"/>
    <col min="12875" max="12875" width="9.7109375" style="2" customWidth="1"/>
    <col min="12876" max="12876" width="10.42578125" style="2" customWidth="1"/>
    <col min="12877" max="12877" width="14.7109375" style="2" customWidth="1"/>
    <col min="12878" max="12878" width="12" style="2" customWidth="1"/>
    <col min="12879" max="13056" width="11.42578125" style="2"/>
    <col min="13057" max="13057" width="9.140625" style="2" customWidth="1"/>
    <col min="13058" max="13058" width="42.5703125" style="2" customWidth="1"/>
    <col min="13059" max="13059" width="10.85546875" style="2" customWidth="1"/>
    <col min="13060" max="13060" width="11.42578125" style="2" customWidth="1"/>
    <col min="13061" max="13061" width="9.7109375" style="2" customWidth="1"/>
    <col min="13062" max="13062" width="11.42578125" style="2" customWidth="1"/>
    <col min="13063" max="13065" width="9.7109375" style="2" customWidth="1"/>
    <col min="13066" max="13066" width="11" style="2" customWidth="1"/>
    <col min="13067" max="13067" width="13.7109375" style="2" customWidth="1"/>
    <col min="13068" max="13122" width="12.7109375" style="2" customWidth="1"/>
    <col min="13123" max="13123" width="11.28515625" style="2" customWidth="1"/>
    <col min="13124" max="13124" width="11.7109375" style="2" customWidth="1"/>
    <col min="13125" max="13125" width="11.5703125" style="2" customWidth="1"/>
    <col min="13126" max="13126" width="11.7109375" style="2" customWidth="1"/>
    <col min="13127" max="13127" width="12.140625" style="2" customWidth="1"/>
    <col min="13128" max="13128" width="12.28515625" style="2" customWidth="1"/>
    <col min="13129" max="13129" width="9.7109375" style="2" customWidth="1"/>
    <col min="13130" max="13130" width="11" style="2" customWidth="1"/>
    <col min="13131" max="13131" width="9.7109375" style="2" customWidth="1"/>
    <col min="13132" max="13132" width="10.42578125" style="2" customWidth="1"/>
    <col min="13133" max="13133" width="14.7109375" style="2" customWidth="1"/>
    <col min="13134" max="13134" width="12" style="2" customWidth="1"/>
    <col min="13135" max="13312" width="11.42578125" style="2"/>
    <col min="13313" max="13313" width="9.140625" style="2" customWidth="1"/>
    <col min="13314" max="13314" width="42.5703125" style="2" customWidth="1"/>
    <col min="13315" max="13315" width="10.85546875" style="2" customWidth="1"/>
    <col min="13316" max="13316" width="11.42578125" style="2" customWidth="1"/>
    <col min="13317" max="13317" width="9.7109375" style="2" customWidth="1"/>
    <col min="13318" max="13318" width="11.42578125" style="2" customWidth="1"/>
    <col min="13319" max="13321" width="9.7109375" style="2" customWidth="1"/>
    <col min="13322" max="13322" width="11" style="2" customWidth="1"/>
    <col min="13323" max="13323" width="13.7109375" style="2" customWidth="1"/>
    <col min="13324" max="13378" width="12.7109375" style="2" customWidth="1"/>
    <col min="13379" max="13379" width="11.28515625" style="2" customWidth="1"/>
    <col min="13380" max="13380" width="11.7109375" style="2" customWidth="1"/>
    <col min="13381" max="13381" width="11.5703125" style="2" customWidth="1"/>
    <col min="13382" max="13382" width="11.7109375" style="2" customWidth="1"/>
    <col min="13383" max="13383" width="12.140625" style="2" customWidth="1"/>
    <col min="13384" max="13384" width="12.28515625" style="2" customWidth="1"/>
    <col min="13385" max="13385" width="9.7109375" style="2" customWidth="1"/>
    <col min="13386" max="13386" width="11" style="2" customWidth="1"/>
    <col min="13387" max="13387" width="9.7109375" style="2" customWidth="1"/>
    <col min="13388" max="13388" width="10.42578125" style="2" customWidth="1"/>
    <col min="13389" max="13389" width="14.7109375" style="2" customWidth="1"/>
    <col min="13390" max="13390" width="12" style="2" customWidth="1"/>
    <col min="13391" max="13568" width="11.42578125" style="2"/>
    <col min="13569" max="13569" width="9.140625" style="2" customWidth="1"/>
    <col min="13570" max="13570" width="42.5703125" style="2" customWidth="1"/>
    <col min="13571" max="13571" width="10.85546875" style="2" customWidth="1"/>
    <col min="13572" max="13572" width="11.42578125" style="2" customWidth="1"/>
    <col min="13573" max="13573" width="9.7109375" style="2" customWidth="1"/>
    <col min="13574" max="13574" width="11.42578125" style="2" customWidth="1"/>
    <col min="13575" max="13577" width="9.7109375" style="2" customWidth="1"/>
    <col min="13578" max="13578" width="11" style="2" customWidth="1"/>
    <col min="13579" max="13579" width="13.7109375" style="2" customWidth="1"/>
    <col min="13580" max="13634" width="12.7109375" style="2" customWidth="1"/>
    <col min="13635" max="13635" width="11.28515625" style="2" customWidth="1"/>
    <col min="13636" max="13636" width="11.7109375" style="2" customWidth="1"/>
    <col min="13637" max="13637" width="11.5703125" style="2" customWidth="1"/>
    <col min="13638" max="13638" width="11.7109375" style="2" customWidth="1"/>
    <col min="13639" max="13639" width="12.140625" style="2" customWidth="1"/>
    <col min="13640" max="13640" width="12.28515625" style="2" customWidth="1"/>
    <col min="13641" max="13641" width="9.7109375" style="2" customWidth="1"/>
    <col min="13642" max="13642" width="11" style="2" customWidth="1"/>
    <col min="13643" max="13643" width="9.7109375" style="2" customWidth="1"/>
    <col min="13644" max="13644" width="10.42578125" style="2" customWidth="1"/>
    <col min="13645" max="13645" width="14.7109375" style="2" customWidth="1"/>
    <col min="13646" max="13646" width="12" style="2" customWidth="1"/>
    <col min="13647" max="13824" width="11.42578125" style="2"/>
    <col min="13825" max="13825" width="9.140625" style="2" customWidth="1"/>
    <col min="13826" max="13826" width="42.5703125" style="2" customWidth="1"/>
    <col min="13827" max="13827" width="10.85546875" style="2" customWidth="1"/>
    <col min="13828" max="13828" width="11.42578125" style="2" customWidth="1"/>
    <col min="13829" max="13829" width="9.7109375" style="2" customWidth="1"/>
    <col min="13830" max="13830" width="11.42578125" style="2" customWidth="1"/>
    <col min="13831" max="13833" width="9.7109375" style="2" customWidth="1"/>
    <col min="13834" max="13834" width="11" style="2" customWidth="1"/>
    <col min="13835" max="13835" width="13.7109375" style="2" customWidth="1"/>
    <col min="13836" max="13890" width="12.7109375" style="2" customWidth="1"/>
    <col min="13891" max="13891" width="11.28515625" style="2" customWidth="1"/>
    <col min="13892" max="13892" width="11.7109375" style="2" customWidth="1"/>
    <col min="13893" max="13893" width="11.5703125" style="2" customWidth="1"/>
    <col min="13894" max="13894" width="11.7109375" style="2" customWidth="1"/>
    <col min="13895" max="13895" width="12.140625" style="2" customWidth="1"/>
    <col min="13896" max="13896" width="12.28515625" style="2" customWidth="1"/>
    <col min="13897" max="13897" width="9.7109375" style="2" customWidth="1"/>
    <col min="13898" max="13898" width="11" style="2" customWidth="1"/>
    <col min="13899" max="13899" width="9.7109375" style="2" customWidth="1"/>
    <col min="13900" max="13900" width="10.42578125" style="2" customWidth="1"/>
    <col min="13901" max="13901" width="14.7109375" style="2" customWidth="1"/>
    <col min="13902" max="13902" width="12" style="2" customWidth="1"/>
    <col min="13903" max="14080" width="11.42578125" style="2"/>
    <col min="14081" max="14081" width="9.140625" style="2" customWidth="1"/>
    <col min="14082" max="14082" width="42.5703125" style="2" customWidth="1"/>
    <col min="14083" max="14083" width="10.85546875" style="2" customWidth="1"/>
    <col min="14084" max="14084" width="11.42578125" style="2" customWidth="1"/>
    <col min="14085" max="14085" width="9.7109375" style="2" customWidth="1"/>
    <col min="14086" max="14086" width="11.42578125" style="2" customWidth="1"/>
    <col min="14087" max="14089" width="9.7109375" style="2" customWidth="1"/>
    <col min="14090" max="14090" width="11" style="2" customWidth="1"/>
    <col min="14091" max="14091" width="13.7109375" style="2" customWidth="1"/>
    <col min="14092" max="14146" width="12.7109375" style="2" customWidth="1"/>
    <col min="14147" max="14147" width="11.28515625" style="2" customWidth="1"/>
    <col min="14148" max="14148" width="11.7109375" style="2" customWidth="1"/>
    <col min="14149" max="14149" width="11.5703125" style="2" customWidth="1"/>
    <col min="14150" max="14150" width="11.7109375" style="2" customWidth="1"/>
    <col min="14151" max="14151" width="12.140625" style="2" customWidth="1"/>
    <col min="14152" max="14152" width="12.28515625" style="2" customWidth="1"/>
    <col min="14153" max="14153" width="9.7109375" style="2" customWidth="1"/>
    <col min="14154" max="14154" width="11" style="2" customWidth="1"/>
    <col min="14155" max="14155" width="9.7109375" style="2" customWidth="1"/>
    <col min="14156" max="14156" width="10.42578125" style="2" customWidth="1"/>
    <col min="14157" max="14157" width="14.7109375" style="2" customWidth="1"/>
    <col min="14158" max="14158" width="12" style="2" customWidth="1"/>
    <col min="14159" max="14336" width="11.42578125" style="2"/>
    <col min="14337" max="14337" width="9.140625" style="2" customWidth="1"/>
    <col min="14338" max="14338" width="42.5703125" style="2" customWidth="1"/>
    <col min="14339" max="14339" width="10.85546875" style="2" customWidth="1"/>
    <col min="14340" max="14340" width="11.42578125" style="2" customWidth="1"/>
    <col min="14341" max="14341" width="9.7109375" style="2" customWidth="1"/>
    <col min="14342" max="14342" width="11.42578125" style="2" customWidth="1"/>
    <col min="14343" max="14345" width="9.7109375" style="2" customWidth="1"/>
    <col min="14346" max="14346" width="11" style="2" customWidth="1"/>
    <col min="14347" max="14347" width="13.7109375" style="2" customWidth="1"/>
    <col min="14348" max="14402" width="12.7109375" style="2" customWidth="1"/>
    <col min="14403" max="14403" width="11.28515625" style="2" customWidth="1"/>
    <col min="14404" max="14404" width="11.7109375" style="2" customWidth="1"/>
    <col min="14405" max="14405" width="11.5703125" style="2" customWidth="1"/>
    <col min="14406" max="14406" width="11.7109375" style="2" customWidth="1"/>
    <col min="14407" max="14407" width="12.140625" style="2" customWidth="1"/>
    <col min="14408" max="14408" width="12.28515625" style="2" customWidth="1"/>
    <col min="14409" max="14409" width="9.7109375" style="2" customWidth="1"/>
    <col min="14410" max="14410" width="11" style="2" customWidth="1"/>
    <col min="14411" max="14411" width="9.7109375" style="2" customWidth="1"/>
    <col min="14412" max="14412" width="10.42578125" style="2" customWidth="1"/>
    <col min="14413" max="14413" width="14.7109375" style="2" customWidth="1"/>
    <col min="14414" max="14414" width="12" style="2" customWidth="1"/>
    <col min="14415" max="14592" width="11.42578125" style="2"/>
    <col min="14593" max="14593" width="9.140625" style="2" customWidth="1"/>
    <col min="14594" max="14594" width="42.5703125" style="2" customWidth="1"/>
    <col min="14595" max="14595" width="10.85546875" style="2" customWidth="1"/>
    <col min="14596" max="14596" width="11.42578125" style="2" customWidth="1"/>
    <col min="14597" max="14597" width="9.7109375" style="2" customWidth="1"/>
    <col min="14598" max="14598" width="11.42578125" style="2" customWidth="1"/>
    <col min="14599" max="14601" width="9.7109375" style="2" customWidth="1"/>
    <col min="14602" max="14602" width="11" style="2" customWidth="1"/>
    <col min="14603" max="14603" width="13.7109375" style="2" customWidth="1"/>
    <col min="14604" max="14658" width="12.7109375" style="2" customWidth="1"/>
    <col min="14659" max="14659" width="11.28515625" style="2" customWidth="1"/>
    <col min="14660" max="14660" width="11.7109375" style="2" customWidth="1"/>
    <col min="14661" max="14661" width="11.5703125" style="2" customWidth="1"/>
    <col min="14662" max="14662" width="11.7109375" style="2" customWidth="1"/>
    <col min="14663" max="14663" width="12.140625" style="2" customWidth="1"/>
    <col min="14664" max="14664" width="12.28515625" style="2" customWidth="1"/>
    <col min="14665" max="14665" width="9.7109375" style="2" customWidth="1"/>
    <col min="14666" max="14666" width="11" style="2" customWidth="1"/>
    <col min="14667" max="14667" width="9.7109375" style="2" customWidth="1"/>
    <col min="14668" max="14668" width="10.42578125" style="2" customWidth="1"/>
    <col min="14669" max="14669" width="14.7109375" style="2" customWidth="1"/>
    <col min="14670" max="14670" width="12" style="2" customWidth="1"/>
    <col min="14671" max="14848" width="11.42578125" style="2"/>
    <col min="14849" max="14849" width="9.140625" style="2" customWidth="1"/>
    <col min="14850" max="14850" width="42.5703125" style="2" customWidth="1"/>
    <col min="14851" max="14851" width="10.85546875" style="2" customWidth="1"/>
    <col min="14852" max="14852" width="11.42578125" style="2" customWidth="1"/>
    <col min="14853" max="14853" width="9.7109375" style="2" customWidth="1"/>
    <col min="14854" max="14854" width="11.42578125" style="2" customWidth="1"/>
    <col min="14855" max="14857" width="9.7109375" style="2" customWidth="1"/>
    <col min="14858" max="14858" width="11" style="2" customWidth="1"/>
    <col min="14859" max="14859" width="13.7109375" style="2" customWidth="1"/>
    <col min="14860" max="14914" width="12.7109375" style="2" customWidth="1"/>
    <col min="14915" max="14915" width="11.28515625" style="2" customWidth="1"/>
    <col min="14916" max="14916" width="11.7109375" style="2" customWidth="1"/>
    <col min="14917" max="14917" width="11.5703125" style="2" customWidth="1"/>
    <col min="14918" max="14918" width="11.7109375" style="2" customWidth="1"/>
    <col min="14919" max="14919" width="12.140625" style="2" customWidth="1"/>
    <col min="14920" max="14920" width="12.28515625" style="2" customWidth="1"/>
    <col min="14921" max="14921" width="9.7109375" style="2" customWidth="1"/>
    <col min="14922" max="14922" width="11" style="2" customWidth="1"/>
    <col min="14923" max="14923" width="9.7109375" style="2" customWidth="1"/>
    <col min="14924" max="14924" width="10.42578125" style="2" customWidth="1"/>
    <col min="14925" max="14925" width="14.7109375" style="2" customWidth="1"/>
    <col min="14926" max="14926" width="12" style="2" customWidth="1"/>
    <col min="14927" max="15104" width="11.42578125" style="2"/>
    <col min="15105" max="15105" width="9.140625" style="2" customWidth="1"/>
    <col min="15106" max="15106" width="42.5703125" style="2" customWidth="1"/>
    <col min="15107" max="15107" width="10.85546875" style="2" customWidth="1"/>
    <col min="15108" max="15108" width="11.42578125" style="2" customWidth="1"/>
    <col min="15109" max="15109" width="9.7109375" style="2" customWidth="1"/>
    <col min="15110" max="15110" width="11.42578125" style="2" customWidth="1"/>
    <col min="15111" max="15113" width="9.7109375" style="2" customWidth="1"/>
    <col min="15114" max="15114" width="11" style="2" customWidth="1"/>
    <col min="15115" max="15115" width="13.7109375" style="2" customWidth="1"/>
    <col min="15116" max="15170" width="12.7109375" style="2" customWidth="1"/>
    <col min="15171" max="15171" width="11.28515625" style="2" customWidth="1"/>
    <col min="15172" max="15172" width="11.7109375" style="2" customWidth="1"/>
    <col min="15173" max="15173" width="11.5703125" style="2" customWidth="1"/>
    <col min="15174" max="15174" width="11.7109375" style="2" customWidth="1"/>
    <col min="15175" max="15175" width="12.140625" style="2" customWidth="1"/>
    <col min="15176" max="15176" width="12.28515625" style="2" customWidth="1"/>
    <col min="15177" max="15177" width="9.7109375" style="2" customWidth="1"/>
    <col min="15178" max="15178" width="11" style="2" customWidth="1"/>
    <col min="15179" max="15179" width="9.7109375" style="2" customWidth="1"/>
    <col min="15180" max="15180" width="10.42578125" style="2" customWidth="1"/>
    <col min="15181" max="15181" width="14.7109375" style="2" customWidth="1"/>
    <col min="15182" max="15182" width="12" style="2" customWidth="1"/>
    <col min="15183" max="15360" width="11.42578125" style="2"/>
    <col min="15361" max="15361" width="9.140625" style="2" customWidth="1"/>
    <col min="15362" max="15362" width="42.5703125" style="2" customWidth="1"/>
    <col min="15363" max="15363" width="10.85546875" style="2" customWidth="1"/>
    <col min="15364" max="15364" width="11.42578125" style="2" customWidth="1"/>
    <col min="15365" max="15365" width="9.7109375" style="2" customWidth="1"/>
    <col min="15366" max="15366" width="11.42578125" style="2" customWidth="1"/>
    <col min="15367" max="15369" width="9.7109375" style="2" customWidth="1"/>
    <col min="15370" max="15370" width="11" style="2" customWidth="1"/>
    <col min="15371" max="15371" width="13.7109375" style="2" customWidth="1"/>
    <col min="15372" max="15426" width="12.7109375" style="2" customWidth="1"/>
    <col min="15427" max="15427" width="11.28515625" style="2" customWidth="1"/>
    <col min="15428" max="15428" width="11.7109375" style="2" customWidth="1"/>
    <col min="15429" max="15429" width="11.5703125" style="2" customWidth="1"/>
    <col min="15430" max="15430" width="11.7109375" style="2" customWidth="1"/>
    <col min="15431" max="15431" width="12.140625" style="2" customWidth="1"/>
    <col min="15432" max="15432" width="12.28515625" style="2" customWidth="1"/>
    <col min="15433" max="15433" width="9.7109375" style="2" customWidth="1"/>
    <col min="15434" max="15434" width="11" style="2" customWidth="1"/>
    <col min="15435" max="15435" width="9.7109375" style="2" customWidth="1"/>
    <col min="15436" max="15436" width="10.42578125" style="2" customWidth="1"/>
    <col min="15437" max="15437" width="14.7109375" style="2" customWidth="1"/>
    <col min="15438" max="15438" width="12" style="2" customWidth="1"/>
    <col min="15439" max="15616" width="11.42578125" style="2"/>
    <col min="15617" max="15617" width="9.140625" style="2" customWidth="1"/>
    <col min="15618" max="15618" width="42.5703125" style="2" customWidth="1"/>
    <col min="15619" max="15619" width="10.85546875" style="2" customWidth="1"/>
    <col min="15620" max="15620" width="11.42578125" style="2" customWidth="1"/>
    <col min="15621" max="15621" width="9.7109375" style="2" customWidth="1"/>
    <col min="15622" max="15622" width="11.42578125" style="2" customWidth="1"/>
    <col min="15623" max="15625" width="9.7109375" style="2" customWidth="1"/>
    <col min="15626" max="15626" width="11" style="2" customWidth="1"/>
    <col min="15627" max="15627" width="13.7109375" style="2" customWidth="1"/>
    <col min="15628" max="15682" width="12.7109375" style="2" customWidth="1"/>
    <col min="15683" max="15683" width="11.28515625" style="2" customWidth="1"/>
    <col min="15684" max="15684" width="11.7109375" style="2" customWidth="1"/>
    <col min="15685" max="15685" width="11.5703125" style="2" customWidth="1"/>
    <col min="15686" max="15686" width="11.7109375" style="2" customWidth="1"/>
    <col min="15687" max="15687" width="12.140625" style="2" customWidth="1"/>
    <col min="15688" max="15688" width="12.28515625" style="2" customWidth="1"/>
    <col min="15689" max="15689" width="9.7109375" style="2" customWidth="1"/>
    <col min="15690" max="15690" width="11" style="2" customWidth="1"/>
    <col min="15691" max="15691" width="9.7109375" style="2" customWidth="1"/>
    <col min="15692" max="15692" width="10.42578125" style="2" customWidth="1"/>
    <col min="15693" max="15693" width="14.7109375" style="2" customWidth="1"/>
    <col min="15694" max="15694" width="12" style="2" customWidth="1"/>
    <col min="15695" max="15872" width="11.42578125" style="2"/>
    <col min="15873" max="15873" width="9.140625" style="2" customWidth="1"/>
    <col min="15874" max="15874" width="42.5703125" style="2" customWidth="1"/>
    <col min="15875" max="15875" width="10.85546875" style="2" customWidth="1"/>
    <col min="15876" max="15876" width="11.42578125" style="2" customWidth="1"/>
    <col min="15877" max="15877" width="9.7109375" style="2" customWidth="1"/>
    <col min="15878" max="15878" width="11.42578125" style="2" customWidth="1"/>
    <col min="15879" max="15881" width="9.7109375" style="2" customWidth="1"/>
    <col min="15882" max="15882" width="11" style="2" customWidth="1"/>
    <col min="15883" max="15883" width="13.7109375" style="2" customWidth="1"/>
    <col min="15884" max="15938" width="12.7109375" style="2" customWidth="1"/>
    <col min="15939" max="15939" width="11.28515625" style="2" customWidth="1"/>
    <col min="15940" max="15940" width="11.7109375" style="2" customWidth="1"/>
    <col min="15941" max="15941" width="11.5703125" style="2" customWidth="1"/>
    <col min="15942" max="15942" width="11.7109375" style="2" customWidth="1"/>
    <col min="15943" max="15943" width="12.140625" style="2" customWidth="1"/>
    <col min="15944" max="15944" width="12.28515625" style="2" customWidth="1"/>
    <col min="15945" max="15945" width="9.7109375" style="2" customWidth="1"/>
    <col min="15946" max="15946" width="11" style="2" customWidth="1"/>
    <col min="15947" max="15947" width="9.7109375" style="2" customWidth="1"/>
    <col min="15948" max="15948" width="10.42578125" style="2" customWidth="1"/>
    <col min="15949" max="15949" width="14.7109375" style="2" customWidth="1"/>
    <col min="15950" max="15950" width="12" style="2" customWidth="1"/>
    <col min="15951" max="16128" width="11.42578125" style="2"/>
    <col min="16129" max="16129" width="9.140625" style="2" customWidth="1"/>
    <col min="16130" max="16130" width="42.5703125" style="2" customWidth="1"/>
    <col min="16131" max="16131" width="10.85546875" style="2" customWidth="1"/>
    <col min="16132" max="16132" width="11.42578125" style="2" customWidth="1"/>
    <col min="16133" max="16133" width="9.7109375" style="2" customWidth="1"/>
    <col min="16134" max="16134" width="11.42578125" style="2" customWidth="1"/>
    <col min="16135" max="16137" width="9.7109375" style="2" customWidth="1"/>
    <col min="16138" max="16138" width="11" style="2" customWidth="1"/>
    <col min="16139" max="16139" width="13.7109375" style="2" customWidth="1"/>
    <col min="16140" max="16194" width="12.7109375" style="2" customWidth="1"/>
    <col min="16195" max="16195" width="11.28515625" style="2" customWidth="1"/>
    <col min="16196" max="16196" width="11.7109375" style="2" customWidth="1"/>
    <col min="16197" max="16197" width="11.5703125" style="2" customWidth="1"/>
    <col min="16198" max="16198" width="11.7109375" style="2" customWidth="1"/>
    <col min="16199" max="16199" width="12.140625" style="2" customWidth="1"/>
    <col min="16200" max="16200" width="12.28515625" style="2" customWidth="1"/>
    <col min="16201" max="16201" width="9.7109375" style="2" customWidth="1"/>
    <col min="16202" max="16202" width="11" style="2" customWidth="1"/>
    <col min="16203" max="16203" width="9.7109375" style="2" customWidth="1"/>
    <col min="16204" max="16204" width="10.42578125" style="2" customWidth="1"/>
    <col min="16205" max="16205" width="14.7109375" style="2" customWidth="1"/>
    <col min="16206" max="16206" width="12" style="2" customWidth="1"/>
    <col min="16207" max="16384" width="11.42578125" style="2"/>
  </cols>
  <sheetData>
    <row r="1" spans="1:78" ht="15.75">
      <c r="F1" s="3" t="s">
        <v>178</v>
      </c>
      <c r="G1" s="104" t="s">
        <v>265</v>
      </c>
      <c r="H1" s="386"/>
      <c r="N1" s="2" t="s">
        <v>177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1" t="s">
        <v>79</v>
      </c>
      <c r="B5" s="11"/>
      <c r="C5" s="846" t="s">
        <v>200</v>
      </c>
      <c r="D5" s="846" t="s">
        <v>215</v>
      </c>
      <c r="E5" s="846" t="s">
        <v>82</v>
      </c>
      <c r="F5" s="846" t="s">
        <v>175</v>
      </c>
      <c r="G5" s="846" t="s">
        <v>169</v>
      </c>
      <c r="H5" s="846" t="s">
        <v>83</v>
      </c>
      <c r="I5" s="846" t="s">
        <v>84</v>
      </c>
      <c r="J5" s="846" t="s">
        <v>85</v>
      </c>
      <c r="K5" s="849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847"/>
      <c r="D6" s="847"/>
      <c r="E6" s="847"/>
      <c r="F6" s="847"/>
      <c r="G6" s="847"/>
      <c r="H6" s="847"/>
      <c r="I6" s="847"/>
      <c r="J6" s="847"/>
      <c r="K6" s="850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848"/>
      <c r="D7" s="26"/>
      <c r="E7" s="848"/>
      <c r="F7" s="26"/>
      <c r="G7" s="848"/>
      <c r="H7" s="848"/>
      <c r="I7" s="848"/>
      <c r="J7" s="848"/>
      <c r="K7" s="851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9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16494.538</v>
      </c>
      <c r="D8" s="30">
        <v>2456.1840000000002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278.76900000000001</v>
      </c>
      <c r="K8" s="30">
        <f>BM8+BN8+BO8</f>
        <v>13759.584999999999</v>
      </c>
      <c r="L8" s="32">
        <v>9007.4279999999999</v>
      </c>
      <c r="M8" s="31">
        <v>0</v>
      </c>
      <c r="N8" s="31">
        <v>0</v>
      </c>
      <c r="O8" s="31">
        <v>416.072</v>
      </c>
      <c r="P8" s="31">
        <v>0</v>
      </c>
      <c r="Q8" s="31">
        <v>0</v>
      </c>
      <c r="R8" s="31">
        <v>0</v>
      </c>
      <c r="S8" s="31">
        <v>73.831000000000003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0.24099999999999999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0.72899999999999998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9498.3009999999995</v>
      </c>
      <c r="BN8" s="34"/>
      <c r="BO8" s="127">
        <v>4261.2839999999997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9393.482</v>
      </c>
      <c r="D9" s="30">
        <v>2829.7240000000002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13.474</v>
      </c>
      <c r="K9" s="30">
        <f t="shared" ref="K9:K60" si="1">BM9+BN9+BO9</f>
        <v>6550.2839999999987</v>
      </c>
      <c r="L9" s="32">
        <v>0</v>
      </c>
      <c r="M9" s="31">
        <v>6359.1279999999997</v>
      </c>
      <c r="N9" s="31">
        <v>0</v>
      </c>
      <c r="O9" s="31">
        <v>43.537999999999997</v>
      </c>
      <c r="P9" s="31">
        <v>0</v>
      </c>
      <c r="Q9" s="31">
        <v>0</v>
      </c>
      <c r="R9" s="31">
        <v>0</v>
      </c>
      <c r="S9" s="31">
        <v>95.721999999999994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6498.387999999999</v>
      </c>
      <c r="BN9" s="35"/>
      <c r="BO9" s="128">
        <v>51.896000000000001</v>
      </c>
      <c r="BZ9" s="2"/>
    </row>
    <row r="10" spans="1:78">
      <c r="A10" s="18" t="s">
        <v>13</v>
      </c>
      <c r="B10" s="30" t="s">
        <v>193</v>
      </c>
      <c r="C10" s="31">
        <f t="shared" si="0"/>
        <v>1548.076</v>
      </c>
      <c r="D10" s="30">
        <v>618.66200000000003</v>
      </c>
      <c r="E10" s="30">
        <v>0</v>
      </c>
      <c r="F10" s="30">
        <v>8.3249999999999993</v>
      </c>
      <c r="G10" s="30">
        <v>0</v>
      </c>
      <c r="H10" s="30">
        <v>0</v>
      </c>
      <c r="I10" s="30">
        <v>0</v>
      </c>
      <c r="J10" s="30">
        <v>7.7670000000000003</v>
      </c>
      <c r="K10" s="30">
        <f t="shared" si="1"/>
        <v>913.32199999999989</v>
      </c>
      <c r="L10" s="32">
        <v>0</v>
      </c>
      <c r="M10" s="31">
        <v>0</v>
      </c>
      <c r="N10" s="31">
        <v>710.03099999999995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8.2750000000000004</v>
      </c>
      <c r="AF10" s="31">
        <v>0</v>
      </c>
      <c r="AG10" s="31">
        <v>0</v>
      </c>
      <c r="AH10" s="31">
        <v>17.756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7.97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744.03199999999993</v>
      </c>
      <c r="BN10" s="35"/>
      <c r="BO10" s="128">
        <v>169.29</v>
      </c>
      <c r="BZ10" s="2"/>
    </row>
    <row r="11" spans="1:78">
      <c r="A11" s="18" t="s">
        <v>14</v>
      </c>
      <c r="B11" s="30" t="s">
        <v>132</v>
      </c>
      <c r="C11" s="31">
        <f t="shared" si="0"/>
        <v>40316.737999999998</v>
      </c>
      <c r="D11" s="30">
        <v>5518.5010000000002</v>
      </c>
      <c r="E11" s="30">
        <v>0</v>
      </c>
      <c r="F11" s="30">
        <v>2709.9209999999998</v>
      </c>
      <c r="G11" s="30">
        <v>0</v>
      </c>
      <c r="H11" s="30">
        <v>0</v>
      </c>
      <c r="I11" s="30">
        <v>0</v>
      </c>
      <c r="J11" s="30">
        <v>2841.4290000000001</v>
      </c>
      <c r="K11" s="30">
        <f t="shared" si="1"/>
        <v>29246.886999999999</v>
      </c>
      <c r="L11" s="32">
        <v>502.76900000000001</v>
      </c>
      <c r="M11" s="31">
        <v>12.692</v>
      </c>
      <c r="N11" s="31">
        <v>0</v>
      </c>
      <c r="O11" s="31">
        <v>11635.491</v>
      </c>
      <c r="P11" s="31">
        <v>91.525000000000006</v>
      </c>
      <c r="Q11" s="31">
        <v>0</v>
      </c>
      <c r="R11" s="31">
        <v>0</v>
      </c>
      <c r="S11" s="31">
        <v>94.492000000000004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7.2999999999999995E-2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27.231000000000002</v>
      </c>
      <c r="AI11" s="31">
        <v>11.420999999999999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12375.694</v>
      </c>
      <c r="BN11" s="35"/>
      <c r="BO11" s="128">
        <v>16871.192999999999</v>
      </c>
      <c r="BZ11" s="2"/>
    </row>
    <row r="12" spans="1:78">
      <c r="A12" s="18" t="s">
        <v>15</v>
      </c>
      <c r="B12" s="30" t="s">
        <v>202</v>
      </c>
      <c r="C12" s="31">
        <f t="shared" si="0"/>
        <v>13326.027999999998</v>
      </c>
      <c r="D12" s="30">
        <v>1266.9770000000001</v>
      </c>
      <c r="E12" s="30">
        <v>0</v>
      </c>
      <c r="F12" s="30">
        <v>889.00699999999995</v>
      </c>
      <c r="G12" s="30">
        <v>0</v>
      </c>
      <c r="H12" s="30">
        <v>0</v>
      </c>
      <c r="I12" s="30">
        <v>0</v>
      </c>
      <c r="J12" s="30">
        <v>2677.6120000000001</v>
      </c>
      <c r="K12" s="30">
        <f t="shared" si="1"/>
        <v>8492.4319999999989</v>
      </c>
      <c r="L12" s="32">
        <v>1153.202</v>
      </c>
      <c r="M12" s="31">
        <v>0</v>
      </c>
      <c r="N12" s="31">
        <v>0</v>
      </c>
      <c r="O12" s="31">
        <v>279.529</v>
      </c>
      <c r="P12" s="31">
        <v>4134.7060000000001</v>
      </c>
      <c r="Q12" s="31">
        <v>0</v>
      </c>
      <c r="R12" s="31">
        <v>5.7460000000000004</v>
      </c>
      <c r="S12" s="31">
        <v>15.311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0.66300000000000003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5589.1569999999992</v>
      </c>
      <c r="BN12" s="35"/>
      <c r="BO12" s="128">
        <v>2903.2750000000001</v>
      </c>
      <c r="BZ12" s="2"/>
    </row>
    <row r="13" spans="1:78">
      <c r="A13" s="18" t="s">
        <v>16</v>
      </c>
      <c r="B13" s="30" t="s">
        <v>203</v>
      </c>
      <c r="C13" s="31">
        <f t="shared" si="0"/>
        <v>1645.0990000000002</v>
      </c>
      <c r="D13" s="30">
        <v>560.23800000000006</v>
      </c>
      <c r="E13" s="30">
        <v>0</v>
      </c>
      <c r="F13" s="30">
        <v>179.77699999999999</v>
      </c>
      <c r="G13" s="30">
        <v>0</v>
      </c>
      <c r="H13" s="30">
        <v>26.096</v>
      </c>
      <c r="I13" s="30">
        <v>0</v>
      </c>
      <c r="J13" s="30">
        <v>116.572</v>
      </c>
      <c r="K13" s="30">
        <f t="shared" si="1"/>
        <v>762.41600000000005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606.33500000000004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606.33500000000004</v>
      </c>
      <c r="BN13" s="35"/>
      <c r="BO13" s="128">
        <v>156.08099999999999</v>
      </c>
      <c r="BZ13" s="2"/>
    </row>
    <row r="14" spans="1:78">
      <c r="A14" s="18" t="s">
        <v>17</v>
      </c>
      <c r="B14" s="30" t="s">
        <v>165</v>
      </c>
      <c r="C14" s="31">
        <f t="shared" si="0"/>
        <v>5514.982</v>
      </c>
      <c r="D14" s="30">
        <v>1112.2339999999999</v>
      </c>
      <c r="E14" s="30">
        <v>0</v>
      </c>
      <c r="F14" s="30">
        <v>410.89400000000001</v>
      </c>
      <c r="G14" s="30">
        <v>0</v>
      </c>
      <c r="H14" s="30">
        <v>0</v>
      </c>
      <c r="I14" s="30">
        <v>0</v>
      </c>
      <c r="J14" s="30">
        <v>454.42700000000002</v>
      </c>
      <c r="K14" s="30">
        <f t="shared" si="1"/>
        <v>3537.4269999999997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1224.521</v>
      </c>
      <c r="S14" s="31">
        <v>177.6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0.751</v>
      </c>
      <c r="AA14" s="31">
        <v>1.77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134.72999999999999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1539.3719999999998</v>
      </c>
      <c r="BN14" s="35"/>
      <c r="BO14" s="128">
        <v>1998.0550000000001</v>
      </c>
      <c r="BZ14" s="2"/>
    </row>
    <row r="15" spans="1:78">
      <c r="A15" s="18" t="s">
        <v>18</v>
      </c>
      <c r="B15" s="30" t="s">
        <v>231</v>
      </c>
      <c r="C15" s="31">
        <f t="shared" si="0"/>
        <v>2920.1970000000006</v>
      </c>
      <c r="D15" s="30">
        <v>544.34400000000005</v>
      </c>
      <c r="E15" s="30">
        <v>0</v>
      </c>
      <c r="F15" s="30">
        <v>150.65700000000001</v>
      </c>
      <c r="G15" s="30">
        <v>0</v>
      </c>
      <c r="H15" s="30">
        <v>0</v>
      </c>
      <c r="I15" s="30">
        <v>0</v>
      </c>
      <c r="J15" s="30">
        <v>128.78800000000001</v>
      </c>
      <c r="K15" s="30">
        <f t="shared" si="1"/>
        <v>2096.4080000000004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457.84899999999999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123.044</v>
      </c>
      <c r="AA15" s="31">
        <v>4.274</v>
      </c>
      <c r="AB15" s="31">
        <v>0</v>
      </c>
      <c r="AC15" s="31">
        <v>0</v>
      </c>
      <c r="AD15" s="31">
        <v>0</v>
      </c>
      <c r="AE15" s="31">
        <v>3.629</v>
      </c>
      <c r="AF15" s="31">
        <v>0</v>
      </c>
      <c r="AG15" s="31">
        <v>0</v>
      </c>
      <c r="AH15" s="31">
        <v>23.663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612.45900000000006</v>
      </c>
      <c r="BN15" s="35"/>
      <c r="BO15" s="128">
        <v>1483.9490000000001</v>
      </c>
      <c r="BZ15" s="2"/>
    </row>
    <row r="16" spans="1:78">
      <c r="A16" s="18" t="s">
        <v>19</v>
      </c>
      <c r="B16" s="30" t="s">
        <v>204</v>
      </c>
      <c r="C16" s="31">
        <f t="shared" si="0"/>
        <v>34221.945999999996</v>
      </c>
      <c r="D16" s="30">
        <v>5534.2849999999999</v>
      </c>
      <c r="E16" s="30">
        <v>0</v>
      </c>
      <c r="F16" s="30">
        <v>1021.494</v>
      </c>
      <c r="G16" s="30">
        <v>0</v>
      </c>
      <c r="H16" s="30">
        <v>73.959999999999994</v>
      </c>
      <c r="I16" s="30">
        <v>0</v>
      </c>
      <c r="J16" s="30">
        <v>975.19</v>
      </c>
      <c r="K16" s="30">
        <f t="shared" si="1"/>
        <v>26617.017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7.2999999999999995E-2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7.2999999999999995E-2</v>
      </c>
      <c r="BN16" s="35"/>
      <c r="BO16" s="128">
        <v>26616.944</v>
      </c>
      <c r="BZ16" s="2"/>
    </row>
    <row r="17" spans="1:78">
      <c r="A17" s="18" t="s">
        <v>20</v>
      </c>
      <c r="B17" s="30" t="s">
        <v>133</v>
      </c>
      <c r="C17" s="31">
        <f t="shared" si="0"/>
        <v>6934.1549999999997</v>
      </c>
      <c r="D17" s="30">
        <v>1105.1210000000001</v>
      </c>
      <c r="E17" s="30">
        <v>0</v>
      </c>
      <c r="F17" s="30">
        <v>371.69299999999998</v>
      </c>
      <c r="G17" s="30">
        <v>0</v>
      </c>
      <c r="H17" s="30">
        <v>0</v>
      </c>
      <c r="I17" s="30">
        <v>0</v>
      </c>
      <c r="J17" s="30">
        <v>461.142</v>
      </c>
      <c r="K17" s="30">
        <f t="shared" si="1"/>
        <v>4996.1989999999996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12.042999999999999</v>
      </c>
      <c r="S17" s="31">
        <v>0</v>
      </c>
      <c r="T17" s="31">
        <v>0</v>
      </c>
      <c r="U17" s="31">
        <v>1141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20.271000000000001</v>
      </c>
      <c r="AB17" s="31">
        <v>0</v>
      </c>
      <c r="AC17" s="31">
        <v>0</v>
      </c>
      <c r="AD17" s="31">
        <v>0</v>
      </c>
      <c r="AE17" s="31">
        <v>38.475000000000001</v>
      </c>
      <c r="AF17" s="31">
        <v>0</v>
      </c>
      <c r="AG17" s="31">
        <v>141.93600000000001</v>
      </c>
      <c r="AH17" s="31">
        <v>0.878</v>
      </c>
      <c r="AI17" s="31">
        <v>0.65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1355.2529999999997</v>
      </c>
      <c r="BN17" s="35"/>
      <c r="BO17" s="128">
        <v>3640.9459999999999</v>
      </c>
      <c r="BZ17" s="2"/>
    </row>
    <row r="18" spans="1:78">
      <c r="A18" s="18" t="s">
        <v>21</v>
      </c>
      <c r="B18" s="30" t="s">
        <v>121</v>
      </c>
      <c r="C18" s="31">
        <f t="shared" si="0"/>
        <v>3472.5010000000002</v>
      </c>
      <c r="D18" s="30">
        <v>1316.8910000000001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8.0990000000000002</v>
      </c>
      <c r="K18" s="30">
        <f t="shared" si="1"/>
        <v>2147.511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568.72900000000004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568.72900000000004</v>
      </c>
      <c r="BN18" s="35"/>
      <c r="BO18" s="128">
        <v>1578.7819999999999</v>
      </c>
      <c r="BZ18" s="2"/>
    </row>
    <row r="19" spans="1:78">
      <c r="A19" s="18" t="s">
        <v>22</v>
      </c>
      <c r="B19" s="30" t="s">
        <v>122</v>
      </c>
      <c r="C19" s="31">
        <f t="shared" si="0"/>
        <v>4084.2829999999999</v>
      </c>
      <c r="D19" s="30">
        <v>440.214</v>
      </c>
      <c r="E19" s="30">
        <v>0</v>
      </c>
      <c r="F19" s="30">
        <v>52.738</v>
      </c>
      <c r="G19" s="30">
        <v>0</v>
      </c>
      <c r="H19" s="30">
        <v>0</v>
      </c>
      <c r="I19" s="30">
        <v>0</v>
      </c>
      <c r="J19" s="30">
        <v>297.64800000000002</v>
      </c>
      <c r="K19" s="30">
        <f t="shared" si="1"/>
        <v>3293.683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364.471</v>
      </c>
      <c r="X19" s="31">
        <v>0</v>
      </c>
      <c r="Y19" s="31">
        <v>0</v>
      </c>
      <c r="Z19" s="31">
        <v>2.1629999999999998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366.63400000000001</v>
      </c>
      <c r="BN19" s="35"/>
      <c r="BO19" s="128">
        <v>2927.049</v>
      </c>
      <c r="BZ19" s="2"/>
    </row>
    <row r="20" spans="1:78">
      <c r="A20" s="18" t="s">
        <v>23</v>
      </c>
      <c r="B20" s="30" t="s">
        <v>205</v>
      </c>
      <c r="C20" s="31">
        <f t="shared" si="0"/>
        <v>8554.3909999999996</v>
      </c>
      <c r="D20" s="30">
        <v>1761.1969999999999</v>
      </c>
      <c r="E20" s="30">
        <v>0</v>
      </c>
      <c r="F20" s="30">
        <v>44.029000000000003</v>
      </c>
      <c r="G20" s="30">
        <v>0</v>
      </c>
      <c r="H20" s="30">
        <v>0</v>
      </c>
      <c r="I20" s="30">
        <v>0</v>
      </c>
      <c r="J20" s="30">
        <v>432.96499999999997</v>
      </c>
      <c r="K20" s="30">
        <f t="shared" si="1"/>
        <v>6316.2000000000007</v>
      </c>
      <c r="L20" s="32">
        <v>0</v>
      </c>
      <c r="M20" s="31">
        <v>0</v>
      </c>
      <c r="N20" s="31">
        <v>12.847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884.51599999999996</v>
      </c>
      <c r="Y20" s="31">
        <v>0</v>
      </c>
      <c r="Z20" s="31">
        <v>0</v>
      </c>
      <c r="AA20" s="31">
        <v>0.83099999999999996</v>
      </c>
      <c r="AB20" s="31">
        <v>0</v>
      </c>
      <c r="AC20" s="31">
        <v>0</v>
      </c>
      <c r="AD20" s="31">
        <v>0</v>
      </c>
      <c r="AE20" s="31">
        <v>52.606000000000002</v>
      </c>
      <c r="AF20" s="31">
        <v>0</v>
      </c>
      <c r="AG20" s="31">
        <v>3.56</v>
      </c>
      <c r="AH20" s="31">
        <v>481.25799999999998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1435.6179999999999</v>
      </c>
      <c r="BN20" s="35"/>
      <c r="BO20" s="128">
        <v>4880.5820000000003</v>
      </c>
      <c r="BZ20" s="2"/>
    </row>
    <row r="21" spans="1:78">
      <c r="A21" s="18" t="s">
        <v>24</v>
      </c>
      <c r="B21" s="30" t="s">
        <v>123</v>
      </c>
      <c r="C21" s="31">
        <f t="shared" si="0"/>
        <v>10186.467000000001</v>
      </c>
      <c r="D21" s="30">
        <v>2708.3670000000002</v>
      </c>
      <c r="E21" s="30">
        <v>0</v>
      </c>
      <c r="F21" s="30">
        <v>80.495000000000005</v>
      </c>
      <c r="G21" s="30">
        <v>0</v>
      </c>
      <c r="H21" s="30">
        <v>0</v>
      </c>
      <c r="I21" s="30">
        <v>0</v>
      </c>
      <c r="J21" s="30">
        <v>225.64699999999999</v>
      </c>
      <c r="K21" s="30">
        <f t="shared" si="1"/>
        <v>7171.9579999999996</v>
      </c>
      <c r="L21" s="32">
        <v>0</v>
      </c>
      <c r="M21" s="31">
        <v>0</v>
      </c>
      <c r="N21" s="31">
        <v>10.532999999999999</v>
      </c>
      <c r="O21" s="31">
        <v>0</v>
      </c>
      <c r="P21" s="31">
        <v>0</v>
      </c>
      <c r="Q21" s="31">
        <v>0</v>
      </c>
      <c r="R21" s="31">
        <v>0</v>
      </c>
      <c r="S21" s="31">
        <v>69.186999999999998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1085.1769999999999</v>
      </c>
      <c r="Z21" s="31">
        <v>22.125</v>
      </c>
      <c r="AA21" s="31">
        <v>8.6170000000000009</v>
      </c>
      <c r="AB21" s="31">
        <v>0</v>
      </c>
      <c r="AC21" s="31">
        <v>0</v>
      </c>
      <c r="AD21" s="31">
        <v>0</v>
      </c>
      <c r="AE21" s="31">
        <v>2.6349999999999998</v>
      </c>
      <c r="AF21" s="31">
        <v>181.37299999999999</v>
      </c>
      <c r="AG21" s="31">
        <v>4.7709999999999999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1384.4179999999999</v>
      </c>
      <c r="BN21" s="35"/>
      <c r="BO21" s="128">
        <v>5787.54</v>
      </c>
      <c r="BZ21" s="2"/>
    </row>
    <row r="22" spans="1:78">
      <c r="A22" s="18" t="s">
        <v>25</v>
      </c>
      <c r="B22" s="30" t="s">
        <v>166</v>
      </c>
      <c r="C22" s="31">
        <f t="shared" si="0"/>
        <v>2641.7469999999998</v>
      </c>
      <c r="D22" s="30">
        <v>497.07600000000002</v>
      </c>
      <c r="E22" s="30">
        <v>0</v>
      </c>
      <c r="F22" s="30">
        <v>217.06899999999999</v>
      </c>
      <c r="G22" s="30">
        <v>0</v>
      </c>
      <c r="H22" s="30">
        <v>0</v>
      </c>
      <c r="I22" s="30">
        <v>0</v>
      </c>
      <c r="J22" s="30">
        <v>287.65699999999998</v>
      </c>
      <c r="K22" s="30">
        <f t="shared" si="1"/>
        <v>1639.9449999999999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5.7460000000000004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424.40300000000002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3.036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433.185</v>
      </c>
      <c r="BN22" s="35"/>
      <c r="BO22" s="128">
        <v>1206.76</v>
      </c>
      <c r="BZ22" s="2"/>
    </row>
    <row r="23" spans="1:78">
      <c r="A23" s="18" t="s">
        <v>26</v>
      </c>
      <c r="B23" s="30" t="s">
        <v>206</v>
      </c>
      <c r="C23" s="31">
        <f t="shared" si="0"/>
        <v>31455.305</v>
      </c>
      <c r="D23" s="30">
        <v>6403.9830000000002</v>
      </c>
      <c r="E23" s="30">
        <v>0</v>
      </c>
      <c r="F23" s="30">
        <v>1463.8710000000001</v>
      </c>
      <c r="G23" s="30">
        <v>0</v>
      </c>
      <c r="H23" s="30">
        <v>0</v>
      </c>
      <c r="I23" s="30">
        <v>0</v>
      </c>
      <c r="J23" s="30">
        <v>1783.9960000000001</v>
      </c>
      <c r="K23" s="30">
        <f t="shared" si="1"/>
        <v>21803.455000000002</v>
      </c>
      <c r="L23" s="32">
        <v>0</v>
      </c>
      <c r="M23" s="31">
        <v>0</v>
      </c>
      <c r="N23" s="31">
        <v>0</v>
      </c>
      <c r="O23" s="31">
        <v>3.8279999999999998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10.587</v>
      </c>
      <c r="AA23" s="31">
        <v>851.21799999999996</v>
      </c>
      <c r="AB23" s="31">
        <v>0</v>
      </c>
      <c r="AC23" s="31">
        <v>0</v>
      </c>
      <c r="AD23" s="31">
        <v>0</v>
      </c>
      <c r="AE23" s="31">
        <v>0.629</v>
      </c>
      <c r="AF23" s="31">
        <v>26.818999999999999</v>
      </c>
      <c r="AG23" s="31">
        <v>1.9E-2</v>
      </c>
      <c r="AH23" s="31">
        <v>0</v>
      </c>
      <c r="AI23" s="31">
        <v>11.920999999999999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905.02099999999996</v>
      </c>
      <c r="BN23" s="35"/>
      <c r="BO23" s="128">
        <v>20898.434000000001</v>
      </c>
      <c r="BZ23" s="2"/>
    </row>
    <row r="24" spans="1:78">
      <c r="A24" s="18" t="s">
        <v>27</v>
      </c>
      <c r="B24" s="30" t="s">
        <v>124</v>
      </c>
      <c r="C24" s="31">
        <f t="shared" si="0"/>
        <v>1841.3799999999997</v>
      </c>
      <c r="D24" s="30">
        <v>0</v>
      </c>
      <c r="E24" s="30">
        <v>0</v>
      </c>
      <c r="F24" s="30">
        <v>6.4240000000000004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1834.9559999999997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957.36300000000006</v>
      </c>
      <c r="AC24" s="31">
        <v>0</v>
      </c>
      <c r="AD24" s="31">
        <v>0</v>
      </c>
      <c r="AE24" s="31">
        <v>0</v>
      </c>
      <c r="AF24" s="31">
        <v>80.581000000000003</v>
      </c>
      <c r="AG24" s="31">
        <v>8.9369999999999994</v>
      </c>
      <c r="AH24" s="31">
        <v>0</v>
      </c>
      <c r="AI24" s="31">
        <v>3.5510000000000002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2.2250000000000001</v>
      </c>
      <c r="BJ24" s="31">
        <v>0</v>
      </c>
      <c r="BK24" s="31">
        <v>0</v>
      </c>
      <c r="BL24" s="31">
        <v>0</v>
      </c>
      <c r="BM24" s="33">
        <f t="shared" si="2"/>
        <v>1052.6569999999997</v>
      </c>
      <c r="BN24" s="35"/>
      <c r="BO24" s="128">
        <v>782.29899999999998</v>
      </c>
      <c r="BZ24" s="2"/>
    </row>
    <row r="25" spans="1:78">
      <c r="A25" s="18" t="s">
        <v>28</v>
      </c>
      <c r="B25" s="30" t="s">
        <v>167</v>
      </c>
      <c r="C25" s="31">
        <f t="shared" si="0"/>
        <v>11626.029</v>
      </c>
      <c r="D25" s="30">
        <v>0</v>
      </c>
      <c r="E25" s="30">
        <v>0</v>
      </c>
      <c r="F25" s="30">
        <v>970.822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10655.207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9107.0480000000007</v>
      </c>
      <c r="AD25" s="31">
        <v>1542.528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5.3630000000000004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0.189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7.9000000000000001E-2</v>
      </c>
      <c r="BJ25" s="31">
        <v>0</v>
      </c>
      <c r="BK25" s="31">
        <v>0</v>
      </c>
      <c r="BL25" s="31">
        <v>0</v>
      </c>
      <c r="BM25" s="33">
        <f t="shared" si="2"/>
        <v>10655.207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3728.3899999999994</v>
      </c>
      <c r="D26" s="30">
        <v>0</v>
      </c>
      <c r="E26" s="30">
        <v>0</v>
      </c>
      <c r="F26" s="30">
        <v>295.77199999999999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3432.6179999999995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1629.6</v>
      </c>
      <c r="AD26" s="31">
        <v>1695.3810000000001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0.22800000000000001</v>
      </c>
      <c r="AK26" s="31">
        <v>0</v>
      </c>
      <c r="AL26" s="31">
        <v>0</v>
      </c>
      <c r="AM26" s="31">
        <v>0</v>
      </c>
      <c r="AN26" s="31">
        <v>0</v>
      </c>
      <c r="AO26" s="31">
        <v>2.27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103.517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1.6220000000000001</v>
      </c>
      <c r="BJ26" s="31">
        <v>0</v>
      </c>
      <c r="BK26" s="31">
        <v>0</v>
      </c>
      <c r="BL26" s="31">
        <v>0</v>
      </c>
      <c r="BM26" s="33">
        <f t="shared" si="2"/>
        <v>3432.6179999999995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36412.771000000015</v>
      </c>
      <c r="D27" s="30">
        <v>0</v>
      </c>
      <c r="E27" s="30">
        <v>0</v>
      </c>
      <c r="F27" s="30">
        <v>429.06900000000002</v>
      </c>
      <c r="G27" s="30">
        <v>0</v>
      </c>
      <c r="H27" s="30">
        <v>0</v>
      </c>
      <c r="I27" s="30">
        <v>0</v>
      </c>
      <c r="J27" s="30">
        <v>0</v>
      </c>
      <c r="K27" s="30">
        <f t="shared" si="1"/>
        <v>35983.702000000012</v>
      </c>
      <c r="L27" s="32">
        <v>0</v>
      </c>
      <c r="M27" s="31">
        <v>0</v>
      </c>
      <c r="N27" s="31">
        <v>0.70699999999999996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0.439</v>
      </c>
      <c r="Z27" s="31">
        <v>0</v>
      </c>
      <c r="AA27" s="31">
        <v>4.319</v>
      </c>
      <c r="AB27" s="31">
        <v>0</v>
      </c>
      <c r="AC27" s="31">
        <v>0</v>
      </c>
      <c r="AD27" s="31">
        <v>9.7609999999999992</v>
      </c>
      <c r="AE27" s="31">
        <v>35112.453999999998</v>
      </c>
      <c r="AF27" s="31">
        <v>0</v>
      </c>
      <c r="AG27" s="31">
        <v>19.515999999999998</v>
      </c>
      <c r="AH27" s="31">
        <v>60.438000000000002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7.6989999999999998</v>
      </c>
      <c r="AS27" s="31">
        <v>0</v>
      </c>
      <c r="AT27" s="31">
        <v>0</v>
      </c>
      <c r="AU27" s="31">
        <v>0</v>
      </c>
      <c r="AV27" s="31">
        <v>0</v>
      </c>
      <c r="AW27" s="31">
        <v>502.601</v>
      </c>
      <c r="AX27" s="31">
        <v>2.2730000000000001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35720.207000000009</v>
      </c>
      <c r="BN27" s="35"/>
      <c r="BO27" s="128">
        <v>263.495</v>
      </c>
      <c r="BZ27" s="2"/>
    </row>
    <row r="28" spans="1:78">
      <c r="A28" s="18" t="s">
        <v>31</v>
      </c>
      <c r="B28" s="30" t="s">
        <v>216</v>
      </c>
      <c r="C28" s="31">
        <f t="shared" si="0"/>
        <v>1488.7330000000002</v>
      </c>
      <c r="D28" s="30">
        <v>-1256.577</v>
      </c>
      <c r="E28" s="30">
        <v>0</v>
      </c>
      <c r="F28" s="30">
        <v>57.392000000000003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2687.9180000000001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2641.864</v>
      </c>
      <c r="AG28" s="31">
        <v>1.0469999999999999</v>
      </c>
      <c r="AH28" s="31">
        <v>21.911000000000001</v>
      </c>
      <c r="AI28" s="31">
        <v>0</v>
      </c>
      <c r="AJ28" s="31">
        <v>1.0469999999999999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22.048999999999999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2687.9180000000001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-2233.8789999999999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2233.8790000000004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2050.8960000000002</v>
      </c>
      <c r="AH29" s="31">
        <v>0</v>
      </c>
      <c r="AI29" s="31">
        <v>1.9179999999999999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147.29400000000001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33.771000000000001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2233.8790000000004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-8729.5409999999993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8729.5409999999993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8.3290000000000006</v>
      </c>
      <c r="T30" s="31">
        <v>0</v>
      </c>
      <c r="U30" s="31">
        <v>114.997</v>
      </c>
      <c r="V30" s="31">
        <v>0</v>
      </c>
      <c r="W30" s="31">
        <v>6.7590000000000003</v>
      </c>
      <c r="X30" s="31">
        <v>0</v>
      </c>
      <c r="Y30" s="31">
        <v>0</v>
      </c>
      <c r="Z30" s="31">
        <v>0</v>
      </c>
      <c r="AA30" s="31">
        <v>2.4670000000000001</v>
      </c>
      <c r="AB30" s="31">
        <v>0</v>
      </c>
      <c r="AC30" s="31">
        <v>10.462</v>
      </c>
      <c r="AD30" s="31">
        <v>0</v>
      </c>
      <c r="AE30" s="31">
        <v>15.173</v>
      </c>
      <c r="AF30" s="31">
        <v>0</v>
      </c>
      <c r="AG30" s="31">
        <v>2.9990000000000001</v>
      </c>
      <c r="AH30" s="31">
        <v>8539.5619999999999</v>
      </c>
      <c r="AI30" s="31">
        <v>28.792999999999999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8729.5409999999993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-22454.001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22454.000999999997</v>
      </c>
      <c r="L31" s="32">
        <v>0</v>
      </c>
      <c r="M31" s="31">
        <v>0</v>
      </c>
      <c r="N31" s="31">
        <v>179.99700000000001</v>
      </c>
      <c r="O31" s="31">
        <v>579.16499999999996</v>
      </c>
      <c r="P31" s="31">
        <v>853.50800000000004</v>
      </c>
      <c r="Q31" s="31">
        <v>100.88500000000001</v>
      </c>
      <c r="R31" s="31">
        <v>147.80000000000001</v>
      </c>
      <c r="S31" s="31">
        <v>0</v>
      </c>
      <c r="T31" s="31">
        <v>0</v>
      </c>
      <c r="U31" s="31">
        <v>0</v>
      </c>
      <c r="V31" s="31">
        <v>0.89500000000000002</v>
      </c>
      <c r="W31" s="31">
        <v>0</v>
      </c>
      <c r="X31" s="31">
        <v>0</v>
      </c>
      <c r="Y31" s="31">
        <v>0</v>
      </c>
      <c r="Z31" s="31">
        <v>0.751</v>
      </c>
      <c r="AA31" s="31">
        <v>32.469000000000001</v>
      </c>
      <c r="AB31" s="31">
        <v>35.762999999999998</v>
      </c>
      <c r="AC31" s="31">
        <v>0</v>
      </c>
      <c r="AD31" s="31">
        <v>0.21299999999999999</v>
      </c>
      <c r="AE31" s="31">
        <v>1.669</v>
      </c>
      <c r="AF31" s="31">
        <v>0</v>
      </c>
      <c r="AG31" s="31">
        <v>1.1879999999999999</v>
      </c>
      <c r="AH31" s="31">
        <v>8.8539999999999992</v>
      </c>
      <c r="AI31" s="31">
        <v>19715.530999999999</v>
      </c>
      <c r="AJ31" s="31">
        <v>0</v>
      </c>
      <c r="AK31" s="31">
        <v>0</v>
      </c>
      <c r="AL31" s="31">
        <v>0</v>
      </c>
      <c r="AM31" s="31">
        <v>1.615</v>
      </c>
      <c r="AN31" s="31">
        <v>5.4560000000000004</v>
      </c>
      <c r="AO31" s="31">
        <v>44.024999999999999</v>
      </c>
      <c r="AP31" s="31">
        <v>641.11699999999996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16.004999999999999</v>
      </c>
      <c r="AY31" s="31">
        <v>0</v>
      </c>
      <c r="AZ31" s="31">
        <v>0</v>
      </c>
      <c r="BA31" s="31">
        <v>27.14</v>
      </c>
      <c r="BB31" s="31">
        <v>0</v>
      </c>
      <c r="BC31" s="31">
        <v>0</v>
      </c>
      <c r="BD31" s="31">
        <v>0</v>
      </c>
      <c r="BE31" s="31">
        <v>0</v>
      </c>
      <c r="BF31" s="31">
        <v>16.529</v>
      </c>
      <c r="BG31" s="31">
        <v>36.049999999999997</v>
      </c>
      <c r="BH31" s="31">
        <v>0</v>
      </c>
      <c r="BI31" s="31">
        <v>7.3760000000000003</v>
      </c>
      <c r="BJ31" s="31">
        <v>0</v>
      </c>
      <c r="BK31" s="31">
        <v>0</v>
      </c>
      <c r="BL31" s="31">
        <v>0</v>
      </c>
      <c r="BM31" s="33">
        <f t="shared" si="2"/>
        <v>22454.000999999997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21338.106</v>
      </c>
      <c r="D32" s="30">
        <v>0</v>
      </c>
      <c r="E32" s="30">
        <v>0</v>
      </c>
      <c r="F32" s="30">
        <v>266.39999999999998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21071.705999999998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1.2450000000000001</v>
      </c>
      <c r="AG32" s="31">
        <v>21.222999999999999</v>
      </c>
      <c r="AH32" s="31">
        <v>189.72200000000001</v>
      </c>
      <c r="AI32" s="31">
        <v>12.379</v>
      </c>
      <c r="AJ32" s="31">
        <v>20839.723999999998</v>
      </c>
      <c r="AK32" s="31">
        <v>0</v>
      </c>
      <c r="AL32" s="31">
        <v>0</v>
      </c>
      <c r="AM32" s="31">
        <v>0</v>
      </c>
      <c r="AN32" s="31">
        <v>0</v>
      </c>
      <c r="AO32" s="31">
        <v>5.6639999999999997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1.7490000000000001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21071.705999999998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3835.5740000000001</v>
      </c>
      <c r="D33" s="30">
        <v>0</v>
      </c>
      <c r="E33" s="30">
        <v>0</v>
      </c>
      <c r="F33" s="30">
        <v>185.989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3649.585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104.208</v>
      </c>
      <c r="AI33" s="31">
        <v>0</v>
      </c>
      <c r="AJ33" s="31">
        <v>0</v>
      </c>
      <c r="AK33" s="31">
        <v>3545.377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3649.585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11800.265000000001</v>
      </c>
      <c r="D34" s="30">
        <v>0</v>
      </c>
      <c r="E34" s="30">
        <v>0</v>
      </c>
      <c r="F34" s="30">
        <v>426.11200000000002</v>
      </c>
      <c r="G34" s="30">
        <v>0</v>
      </c>
      <c r="H34" s="30">
        <v>31.079000000000001</v>
      </c>
      <c r="I34" s="30">
        <v>0</v>
      </c>
      <c r="J34" s="30">
        <v>0</v>
      </c>
      <c r="K34" s="30">
        <f t="shared" si="1"/>
        <v>11343.074000000001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8919.06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8919.06</v>
      </c>
      <c r="BN34" s="35"/>
      <c r="BO34" s="128">
        <v>2424.0140000000001</v>
      </c>
      <c r="BZ34" s="2"/>
    </row>
    <row r="35" spans="1:78">
      <c r="A35" s="18" t="s">
        <v>40</v>
      </c>
      <c r="B35" s="30" t="s">
        <v>136</v>
      </c>
      <c r="C35" s="31">
        <f t="shared" si="0"/>
        <v>19242.310000000001</v>
      </c>
      <c r="D35" s="30">
        <v>0</v>
      </c>
      <c r="E35" s="30">
        <v>0</v>
      </c>
      <c r="F35" s="30">
        <v>6.4550000000000001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19235.855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4.6580000000000004</v>
      </c>
      <c r="AG35" s="31">
        <v>5.7000000000000002E-2</v>
      </c>
      <c r="AH35" s="31">
        <v>176.01900000000001</v>
      </c>
      <c r="AI35" s="31">
        <v>20.702999999999999</v>
      </c>
      <c r="AJ35" s="31">
        <v>798.64099999999996</v>
      </c>
      <c r="AK35" s="31">
        <v>0</v>
      </c>
      <c r="AL35" s="31">
        <v>0</v>
      </c>
      <c r="AM35" s="31">
        <v>14940.5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15940.578</v>
      </c>
      <c r="BN35" s="35"/>
      <c r="BO35" s="128">
        <v>3295.277</v>
      </c>
      <c r="BZ35" s="2"/>
    </row>
    <row r="36" spans="1:78">
      <c r="A36" s="18" t="s">
        <v>41</v>
      </c>
      <c r="B36" s="30" t="s">
        <v>156</v>
      </c>
      <c r="C36" s="31">
        <f t="shared" si="0"/>
        <v>332.35500000000002</v>
      </c>
      <c r="D36" s="30">
        <v>0</v>
      </c>
      <c r="E36" s="30">
        <v>0</v>
      </c>
      <c r="F36" s="30">
        <v>28.988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303.36700000000002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295.60000000000002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295.60000000000002</v>
      </c>
      <c r="BN36" s="35"/>
      <c r="BO36" s="128">
        <v>7.7670000000000003</v>
      </c>
      <c r="BZ36" s="2"/>
    </row>
    <row r="37" spans="1:78">
      <c r="A37" s="18" t="s">
        <v>42</v>
      </c>
      <c r="B37" s="30" t="s">
        <v>43</v>
      </c>
      <c r="C37" s="31">
        <f t="shared" si="0"/>
        <v>33336.904000000002</v>
      </c>
      <c r="D37" s="30">
        <v>0</v>
      </c>
      <c r="E37" s="30">
        <v>0</v>
      </c>
      <c r="F37" s="30">
        <v>2251.4360000000001</v>
      </c>
      <c r="G37" s="30">
        <v>0</v>
      </c>
      <c r="H37" s="30">
        <v>960.95399999999995</v>
      </c>
      <c r="I37" s="30">
        <v>0</v>
      </c>
      <c r="J37" s="30">
        <v>0</v>
      </c>
      <c r="K37" s="30">
        <f t="shared" si="1"/>
        <v>30124.513999999999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7.0880000000000001</v>
      </c>
      <c r="AF37" s="31">
        <v>0</v>
      </c>
      <c r="AG37" s="31">
        <v>0</v>
      </c>
      <c r="AH37" s="31">
        <v>0</v>
      </c>
      <c r="AI37" s="31">
        <v>9.0860000000000003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27289.042000000001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2819.2979999999998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30124.513999999999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13212.736000000001</v>
      </c>
      <c r="D38" s="30">
        <v>0</v>
      </c>
      <c r="E38" s="30">
        <v>0</v>
      </c>
      <c r="F38" s="30">
        <v>341.72399999999999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12871.012000000001</v>
      </c>
      <c r="L38" s="32">
        <v>4.6749999999999998</v>
      </c>
      <c r="M38" s="31">
        <v>0</v>
      </c>
      <c r="N38" s="31">
        <v>0</v>
      </c>
      <c r="O38" s="31">
        <v>21.114000000000001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6.7140000000000004</v>
      </c>
      <c r="AG38" s="31">
        <v>0</v>
      </c>
      <c r="AH38" s="31">
        <v>1.7170000000000001</v>
      </c>
      <c r="AI38" s="31">
        <v>88.563000000000002</v>
      </c>
      <c r="AJ38" s="31">
        <v>15.731</v>
      </c>
      <c r="AK38" s="31">
        <v>12.593999999999999</v>
      </c>
      <c r="AL38" s="31">
        <v>0</v>
      </c>
      <c r="AM38" s="31">
        <v>0</v>
      </c>
      <c r="AN38" s="31">
        <v>0</v>
      </c>
      <c r="AO38" s="31">
        <v>3977.54</v>
      </c>
      <c r="AP38" s="31">
        <v>8188.4610000000002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490.072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4.6959999999999997</v>
      </c>
      <c r="BD38" s="31">
        <v>0</v>
      </c>
      <c r="BE38" s="31">
        <v>0</v>
      </c>
      <c r="BF38" s="31">
        <v>0</v>
      </c>
      <c r="BG38" s="31">
        <v>43.515000000000001</v>
      </c>
      <c r="BH38" s="31">
        <v>0</v>
      </c>
      <c r="BI38" s="31">
        <v>15.62</v>
      </c>
      <c r="BJ38" s="31">
        <v>0</v>
      </c>
      <c r="BK38" s="31">
        <v>0</v>
      </c>
      <c r="BL38" s="31">
        <v>0</v>
      </c>
      <c r="BM38" s="33">
        <f t="shared" si="2"/>
        <v>12871.012000000001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1639.71</v>
      </c>
      <c r="D39" s="30">
        <v>0</v>
      </c>
      <c r="E39" s="30">
        <v>0</v>
      </c>
      <c r="F39" s="30">
        <v>117.339</v>
      </c>
      <c r="G39" s="30">
        <v>0</v>
      </c>
      <c r="H39" s="30">
        <v>0</v>
      </c>
      <c r="I39" s="30">
        <v>0</v>
      </c>
      <c r="J39" s="30">
        <v>5.9790000000000001</v>
      </c>
      <c r="K39" s="30">
        <f t="shared" si="1"/>
        <v>1516.3920000000001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6.9000000000000006E-2</v>
      </c>
      <c r="AH39" s="31">
        <v>0</v>
      </c>
      <c r="AI39" s="31">
        <v>2.714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1112.2760000000001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13.215999999999999</v>
      </c>
      <c r="AY39" s="31">
        <v>0</v>
      </c>
      <c r="AZ39" s="31">
        <v>0</v>
      </c>
      <c r="BA39" s="31">
        <v>0</v>
      </c>
      <c r="BB39" s="31">
        <v>0</v>
      </c>
      <c r="BC39" s="31">
        <v>111.209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13.661</v>
      </c>
      <c r="BJ39" s="31">
        <v>0</v>
      </c>
      <c r="BK39" s="31">
        <v>0</v>
      </c>
      <c r="BL39" s="31">
        <v>0</v>
      </c>
      <c r="BM39" s="33">
        <f t="shared" si="2"/>
        <v>1253.145</v>
      </c>
      <c r="BN39" s="35"/>
      <c r="BO39" s="128">
        <v>263.24700000000001</v>
      </c>
      <c r="BZ39" s="2"/>
    </row>
    <row r="40" spans="1:78">
      <c r="A40" s="18" t="s">
        <v>46</v>
      </c>
      <c r="B40" s="30" t="s">
        <v>47</v>
      </c>
      <c r="C40" s="31">
        <f t="shared" si="0"/>
        <v>9557.5480000000007</v>
      </c>
      <c r="D40" s="30">
        <v>0</v>
      </c>
      <c r="E40" s="30">
        <v>0</v>
      </c>
      <c r="F40" s="30">
        <v>719.65800000000002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8837.8900000000012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10.266</v>
      </c>
      <c r="AH40" s="31">
        <v>0.95299999999999996</v>
      </c>
      <c r="AI40" s="31">
        <v>123.364</v>
      </c>
      <c r="AJ40" s="31">
        <v>0</v>
      </c>
      <c r="AK40" s="31">
        <v>0</v>
      </c>
      <c r="AL40" s="31">
        <v>0</v>
      </c>
      <c r="AM40" s="31">
        <v>0</v>
      </c>
      <c r="AN40" s="31">
        <v>0.98499999999999999</v>
      </c>
      <c r="AO40" s="31">
        <v>55.529000000000003</v>
      </c>
      <c r="AP40" s="31">
        <v>21.951000000000001</v>
      </c>
      <c r="AQ40" s="31">
        <v>0</v>
      </c>
      <c r="AR40" s="31">
        <v>8288.018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11.831</v>
      </c>
      <c r="BJ40" s="31">
        <v>0</v>
      </c>
      <c r="BK40" s="31">
        <v>0</v>
      </c>
      <c r="BL40" s="31">
        <v>0</v>
      </c>
      <c r="BM40" s="33">
        <f t="shared" si="2"/>
        <v>8512.8970000000008</v>
      </c>
      <c r="BN40" s="35"/>
      <c r="BO40" s="128">
        <v>324.99299999999999</v>
      </c>
      <c r="BZ40" s="2"/>
    </row>
    <row r="41" spans="1:78">
      <c r="A41" s="18" t="s">
        <v>48</v>
      </c>
      <c r="B41" s="30" t="s">
        <v>157</v>
      </c>
      <c r="C41" s="31">
        <f t="shared" si="0"/>
        <v>2532.9670000000001</v>
      </c>
      <c r="D41" s="30">
        <v>0</v>
      </c>
      <c r="E41" s="30">
        <v>0</v>
      </c>
      <c r="F41" s="30">
        <v>9.5139999999999993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2523.453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136.50200000000001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1167.8389999999999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1.7969999999999999</v>
      </c>
      <c r="BJ41" s="31">
        <v>0</v>
      </c>
      <c r="BK41" s="31">
        <v>0</v>
      </c>
      <c r="BL41" s="31">
        <v>0</v>
      </c>
      <c r="BM41" s="33">
        <f t="shared" si="2"/>
        <v>1306.1379999999999</v>
      </c>
      <c r="BN41" s="35"/>
      <c r="BO41" s="128">
        <v>1217.3150000000001</v>
      </c>
      <c r="BZ41" s="2"/>
    </row>
    <row r="42" spans="1:78">
      <c r="A42" s="18" t="s">
        <v>49</v>
      </c>
      <c r="B42" s="30" t="s">
        <v>234</v>
      </c>
      <c r="C42" s="31">
        <f t="shared" si="0"/>
        <v>18629.517</v>
      </c>
      <c r="D42" s="30">
        <v>0</v>
      </c>
      <c r="E42" s="30">
        <v>0</v>
      </c>
      <c r="F42" s="30">
        <v>0</v>
      </c>
      <c r="G42" s="30">
        <v>0</v>
      </c>
      <c r="H42" s="30">
        <v>379.53300000000002</v>
      </c>
      <c r="I42" s="30">
        <v>0</v>
      </c>
      <c r="J42" s="30">
        <v>0</v>
      </c>
      <c r="K42" s="30">
        <f t="shared" si="1"/>
        <v>18249.984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17453.075000000001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17453.075000000001</v>
      </c>
      <c r="BN42" s="35"/>
      <c r="BO42" s="128">
        <v>796.90899999999999</v>
      </c>
      <c r="BZ42" s="2"/>
    </row>
    <row r="43" spans="1:78">
      <c r="A43" s="18" t="s">
        <v>50</v>
      </c>
      <c r="B43" s="30" t="s">
        <v>235</v>
      </c>
      <c r="C43" s="31">
        <f t="shared" si="0"/>
        <v>2893.5360000000001</v>
      </c>
      <c r="D43" s="30">
        <v>0</v>
      </c>
      <c r="E43" s="30">
        <v>0</v>
      </c>
      <c r="F43" s="30">
        <v>0</v>
      </c>
      <c r="G43" s="30">
        <v>0</v>
      </c>
      <c r="H43" s="30">
        <v>97.665999999999997</v>
      </c>
      <c r="I43" s="30">
        <v>0</v>
      </c>
      <c r="J43" s="30">
        <v>0</v>
      </c>
      <c r="K43" s="30">
        <f t="shared" si="1"/>
        <v>2795.87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1887.0989999999999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1887.0989999999999</v>
      </c>
      <c r="BN43" s="35"/>
      <c r="BO43" s="128">
        <v>908.77099999999996</v>
      </c>
      <c r="BZ43" s="2"/>
    </row>
    <row r="44" spans="1:78">
      <c r="A44" s="18" t="s">
        <v>51</v>
      </c>
      <c r="B44" s="30" t="s">
        <v>158</v>
      </c>
      <c r="C44" s="31">
        <f t="shared" si="0"/>
        <v>1479.9379999999999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1479.9379999999999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1.377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1426.2719999999999</v>
      </c>
      <c r="AW44" s="31">
        <v>0</v>
      </c>
      <c r="AX44" s="31">
        <v>0</v>
      </c>
      <c r="AY44" s="31">
        <v>0</v>
      </c>
      <c r="AZ44" s="31">
        <v>0</v>
      </c>
      <c r="BA44" s="31">
        <v>2.9990000000000001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49.29</v>
      </c>
      <c r="BJ44" s="31">
        <v>0</v>
      </c>
      <c r="BK44" s="31">
        <v>0</v>
      </c>
      <c r="BL44" s="31">
        <v>0</v>
      </c>
      <c r="BM44" s="33">
        <f t="shared" si="2"/>
        <v>1479.9379999999999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19373.263000000003</v>
      </c>
      <c r="D45" s="30">
        <v>0</v>
      </c>
      <c r="E45" s="30">
        <v>0</v>
      </c>
      <c r="F45" s="30">
        <v>159.57</v>
      </c>
      <c r="G45" s="30">
        <v>0</v>
      </c>
      <c r="H45" s="30">
        <v>0.115</v>
      </c>
      <c r="I45" s="30">
        <v>0</v>
      </c>
      <c r="J45" s="30">
        <v>0</v>
      </c>
      <c r="K45" s="30">
        <f t="shared" si="1"/>
        <v>19213.578000000001</v>
      </c>
      <c r="L45" s="32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6.5830000000000002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3.508</v>
      </c>
      <c r="AA45" s="31">
        <v>0</v>
      </c>
      <c r="AB45" s="31">
        <v>0</v>
      </c>
      <c r="AC45" s="31">
        <v>0</v>
      </c>
      <c r="AD45" s="31">
        <v>0</v>
      </c>
      <c r="AE45" s="31">
        <v>298.55</v>
      </c>
      <c r="AF45" s="31">
        <v>19.263000000000002</v>
      </c>
      <c r="AG45" s="31">
        <v>35.073999999999998</v>
      </c>
      <c r="AH45" s="31">
        <v>76.754000000000005</v>
      </c>
      <c r="AI45" s="31">
        <v>91.533000000000001</v>
      </c>
      <c r="AJ45" s="31">
        <v>0</v>
      </c>
      <c r="AK45" s="31">
        <v>0</v>
      </c>
      <c r="AL45" s="31">
        <v>0</v>
      </c>
      <c r="AM45" s="31">
        <v>0</v>
      </c>
      <c r="AN45" s="31">
        <v>20.556000000000001</v>
      </c>
      <c r="AO45" s="31">
        <v>46.706000000000003</v>
      </c>
      <c r="AP45" s="31">
        <v>0</v>
      </c>
      <c r="AQ45" s="31">
        <v>0</v>
      </c>
      <c r="AR45" s="31">
        <v>17.669</v>
      </c>
      <c r="AS45" s="31">
        <v>0</v>
      </c>
      <c r="AT45" s="31">
        <v>0</v>
      </c>
      <c r="AU45" s="31">
        <v>0</v>
      </c>
      <c r="AV45" s="31">
        <v>0</v>
      </c>
      <c r="AW45" s="31">
        <v>18358.528999999999</v>
      </c>
      <c r="AX45" s="31">
        <v>5.9180000000000001</v>
      </c>
      <c r="AY45" s="31">
        <v>0</v>
      </c>
      <c r="AZ45" s="31">
        <v>0</v>
      </c>
      <c r="BA45" s="31">
        <v>0</v>
      </c>
      <c r="BB45" s="31">
        <v>0</v>
      </c>
      <c r="BC45" s="31">
        <v>230.85499999999999</v>
      </c>
      <c r="BD45" s="31">
        <v>0</v>
      </c>
      <c r="BE45" s="31">
        <v>0</v>
      </c>
      <c r="BF45" s="31">
        <v>2.08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19213.578000000001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10454.870000000001</v>
      </c>
      <c r="D46" s="30">
        <v>0</v>
      </c>
      <c r="E46" s="30">
        <v>0</v>
      </c>
      <c r="F46" s="30">
        <v>165.62799999999999</v>
      </c>
      <c r="G46" s="30">
        <v>0</v>
      </c>
      <c r="H46" s="30">
        <v>0</v>
      </c>
      <c r="I46" s="30">
        <v>0</v>
      </c>
      <c r="J46" s="30">
        <v>1.4999999999999999E-2</v>
      </c>
      <c r="K46" s="30">
        <f t="shared" si="1"/>
        <v>10289.227000000001</v>
      </c>
      <c r="L46" s="32">
        <v>0</v>
      </c>
      <c r="M46" s="31">
        <v>0</v>
      </c>
      <c r="N46" s="31">
        <v>0</v>
      </c>
      <c r="O46" s="31">
        <v>72.915999999999997</v>
      </c>
      <c r="P46" s="31">
        <v>87.242000000000004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5.5910000000000002</v>
      </c>
      <c r="AF46" s="31">
        <v>30.719000000000001</v>
      </c>
      <c r="AG46" s="31">
        <v>5.5439999999999996</v>
      </c>
      <c r="AH46" s="31">
        <v>242.60300000000001</v>
      </c>
      <c r="AI46" s="31">
        <v>71.478999999999999</v>
      </c>
      <c r="AJ46" s="31">
        <v>0</v>
      </c>
      <c r="AK46" s="31">
        <v>6.2539999999999996</v>
      </c>
      <c r="AL46" s="31">
        <v>0</v>
      </c>
      <c r="AM46" s="31">
        <v>594.81100000000004</v>
      </c>
      <c r="AN46" s="31">
        <v>142.44300000000001</v>
      </c>
      <c r="AO46" s="31">
        <v>198.13300000000001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25.062999999999999</v>
      </c>
      <c r="AX46" s="31">
        <v>3801.5459999999998</v>
      </c>
      <c r="AY46" s="31">
        <v>0</v>
      </c>
      <c r="AZ46" s="31">
        <v>0</v>
      </c>
      <c r="BA46" s="31">
        <v>0</v>
      </c>
      <c r="BB46" s="31">
        <v>0</v>
      </c>
      <c r="BC46" s="31">
        <v>159.12100000000001</v>
      </c>
      <c r="BD46" s="31">
        <v>0</v>
      </c>
      <c r="BE46" s="31">
        <v>0</v>
      </c>
      <c r="BF46" s="31">
        <v>-0.78800000000000003</v>
      </c>
      <c r="BG46" s="31">
        <v>0</v>
      </c>
      <c r="BH46" s="31">
        <v>0</v>
      </c>
      <c r="BI46" s="31">
        <v>99.998999999999995</v>
      </c>
      <c r="BJ46" s="31">
        <v>0</v>
      </c>
      <c r="BK46" s="31">
        <v>0</v>
      </c>
      <c r="BL46" s="31">
        <v>0</v>
      </c>
      <c r="BM46" s="33">
        <f t="shared" si="2"/>
        <v>5542.6760000000004</v>
      </c>
      <c r="BN46" s="35"/>
      <c r="BO46" s="128">
        <v>4746.5510000000004</v>
      </c>
      <c r="BZ46" s="2"/>
    </row>
    <row r="47" spans="1:78">
      <c r="A47" s="18" t="s">
        <v>54</v>
      </c>
      <c r="B47" s="30" t="s">
        <v>159</v>
      </c>
      <c r="C47" s="31">
        <f t="shared" si="0"/>
        <v>22.689</v>
      </c>
      <c r="D47" s="30">
        <v>0</v>
      </c>
      <c r="E47" s="30">
        <v>0</v>
      </c>
      <c r="F47" s="30">
        <v>2.2240000000000002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20.465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20.465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20.465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7527.2390000000005</v>
      </c>
      <c r="D48" s="30">
        <v>0</v>
      </c>
      <c r="E48" s="30">
        <v>0</v>
      </c>
      <c r="F48" s="30">
        <v>292.08499999999998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7235.1540000000005</v>
      </c>
      <c r="L48" s="32">
        <v>0</v>
      </c>
      <c r="M48" s="31">
        <v>0</v>
      </c>
      <c r="N48" s="31">
        <v>0</v>
      </c>
      <c r="O48" s="31">
        <v>0</v>
      </c>
      <c r="P48" s="31">
        <v>5.1050000000000004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58.857999999999997</v>
      </c>
      <c r="AE48" s="31">
        <v>76.456000000000003</v>
      </c>
      <c r="AF48" s="31">
        <v>30.289000000000001</v>
      </c>
      <c r="AG48" s="31">
        <v>0.311</v>
      </c>
      <c r="AH48" s="31">
        <v>40.15</v>
      </c>
      <c r="AI48" s="31">
        <v>106.34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24.268999999999998</v>
      </c>
      <c r="AP48" s="31">
        <v>0</v>
      </c>
      <c r="AQ48" s="31">
        <v>0</v>
      </c>
      <c r="AR48" s="31">
        <v>1.4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790.06700000000001</v>
      </c>
      <c r="BA48" s="31">
        <v>1.2E-2</v>
      </c>
      <c r="BB48" s="31">
        <v>0</v>
      </c>
      <c r="BC48" s="31">
        <v>42.963999999999999</v>
      </c>
      <c r="BD48" s="31">
        <v>4.548</v>
      </c>
      <c r="BE48" s="31">
        <v>0</v>
      </c>
      <c r="BF48" s="31">
        <v>1.2769999999999999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1182.0459999999998</v>
      </c>
      <c r="BN48" s="35"/>
      <c r="BO48" s="128">
        <v>6053.1080000000002</v>
      </c>
      <c r="BZ48" s="2"/>
    </row>
    <row r="49" spans="1:78">
      <c r="A49" s="18" t="s">
        <v>56</v>
      </c>
      <c r="B49" s="30" t="s">
        <v>161</v>
      </c>
      <c r="C49" s="31">
        <f t="shared" si="0"/>
        <v>6207.0339999999997</v>
      </c>
      <c r="D49" s="30">
        <v>0</v>
      </c>
      <c r="E49" s="30">
        <v>0</v>
      </c>
      <c r="F49" s="30">
        <v>504.65499999999997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5702.3789999999999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2.3849999999999998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5699.9939999999997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5702.3789999999999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3282.482</v>
      </c>
      <c r="D50" s="30">
        <v>0</v>
      </c>
      <c r="E50" s="30">
        <v>0</v>
      </c>
      <c r="F50" s="30">
        <v>79.849999999999994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3202.6320000000001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39.857999999999997</v>
      </c>
      <c r="AF50" s="31">
        <v>0</v>
      </c>
      <c r="AG50" s="31">
        <v>14.663</v>
      </c>
      <c r="AH50" s="31">
        <v>0</v>
      </c>
      <c r="AI50" s="31">
        <v>35.533000000000001</v>
      </c>
      <c r="AJ50" s="31">
        <v>10.679</v>
      </c>
      <c r="AK50" s="31">
        <v>0</v>
      </c>
      <c r="AL50" s="31">
        <v>0</v>
      </c>
      <c r="AM50" s="31">
        <v>0</v>
      </c>
      <c r="AN50" s="31">
        <v>43.246000000000002</v>
      </c>
      <c r="AO50" s="31">
        <v>33.526000000000003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0.28299999999999997</v>
      </c>
      <c r="BB50" s="31">
        <v>3016.4140000000002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8.43</v>
      </c>
      <c r="BJ50" s="31">
        <v>0</v>
      </c>
      <c r="BK50" s="31">
        <v>0</v>
      </c>
      <c r="BL50" s="31">
        <v>0</v>
      </c>
      <c r="BM50" s="33">
        <f t="shared" si="2"/>
        <v>3202.6320000000001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30696.681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30696.681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30696.681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30696.681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718.38699999999994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718.38699999999994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718.38699999999994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718.38699999999994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11630.824999999999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11630.824999999999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11541.727999999999</v>
      </c>
      <c r="BF53" s="31">
        <v>0</v>
      </c>
      <c r="BG53" s="31">
        <v>0</v>
      </c>
      <c r="BH53" s="31">
        <v>0</v>
      </c>
      <c r="BI53" s="31">
        <v>89.096999999999994</v>
      </c>
      <c r="BJ53" s="31">
        <v>0</v>
      </c>
      <c r="BK53" s="31">
        <v>0</v>
      </c>
      <c r="BL53" s="31">
        <v>0</v>
      </c>
      <c r="BM53" s="33">
        <f t="shared" si="2"/>
        <v>11630.824999999999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7357.9189999999999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7357.9189999999999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0.77800000000000002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7357.1409999999996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7357.9189999999999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4051.8439999999996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0.34499999999999997</v>
      </c>
      <c r="K55" s="30">
        <f t="shared" si="1"/>
        <v>4051.4989999999998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7.2</v>
      </c>
      <c r="AH55" s="31">
        <v>0</v>
      </c>
      <c r="AI55" s="31">
        <v>2.8319999999999999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0.875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42.816000000000003</v>
      </c>
      <c r="BD55" s="31">
        <v>0</v>
      </c>
      <c r="BE55" s="31">
        <v>0</v>
      </c>
      <c r="BF55" s="31">
        <v>0</v>
      </c>
      <c r="BG55" s="31">
        <v>3986.9090000000001</v>
      </c>
      <c r="BH55" s="31">
        <v>0</v>
      </c>
      <c r="BI55" s="31">
        <v>8.35</v>
      </c>
      <c r="BJ55" s="31">
        <v>0</v>
      </c>
      <c r="BK55" s="31">
        <v>0</v>
      </c>
      <c r="BL55" s="31">
        <v>0</v>
      </c>
      <c r="BM55" s="33">
        <f t="shared" si="2"/>
        <v>4048.982</v>
      </c>
      <c r="BN55" s="35"/>
      <c r="BO55" s="128">
        <v>2.5169999999999999</v>
      </c>
      <c r="BZ55" s="2"/>
    </row>
    <row r="56" spans="1:78">
      <c r="A56" s="18" t="s">
        <v>64</v>
      </c>
      <c r="B56" s="30" t="s">
        <v>162</v>
      </c>
      <c r="C56" s="31">
        <f t="shared" si="0"/>
        <v>773.49199999999996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773.49199999999996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773.49199999999996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773.49199999999996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2587.2589999999996</v>
      </c>
      <c r="D57" s="30">
        <v>0</v>
      </c>
      <c r="E57" s="30">
        <v>0</v>
      </c>
      <c r="F57" s="30">
        <v>137.429</v>
      </c>
      <c r="G57" s="30">
        <v>0</v>
      </c>
      <c r="H57" s="30">
        <v>0</v>
      </c>
      <c r="I57" s="30">
        <v>0</v>
      </c>
      <c r="J57" s="30">
        <v>8.0000000000000002E-3</v>
      </c>
      <c r="K57" s="30">
        <f t="shared" si="1"/>
        <v>2449.8219999999997</v>
      </c>
      <c r="L57" s="32">
        <v>0</v>
      </c>
      <c r="M57" s="31">
        <v>0</v>
      </c>
      <c r="N57" s="31">
        <v>3.8279999999999998</v>
      </c>
      <c r="O57" s="31">
        <v>0</v>
      </c>
      <c r="P57" s="31">
        <v>0</v>
      </c>
      <c r="Q57" s="31">
        <v>0</v>
      </c>
      <c r="R57" s="31">
        <v>26.795000000000002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76.138000000000005</v>
      </c>
      <c r="AA57" s="31">
        <v>1.847</v>
      </c>
      <c r="AB57" s="31">
        <v>0</v>
      </c>
      <c r="AC57" s="31">
        <v>0</v>
      </c>
      <c r="AD57" s="31">
        <v>0</v>
      </c>
      <c r="AE57" s="31">
        <v>0</v>
      </c>
      <c r="AF57" s="31">
        <v>100.122</v>
      </c>
      <c r="AG57" s="31">
        <v>98.304000000000002</v>
      </c>
      <c r="AH57" s="31">
        <v>0.67</v>
      </c>
      <c r="AI57" s="31">
        <v>18.824000000000002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44.031999999999996</v>
      </c>
      <c r="AP57" s="31">
        <v>2.198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2.5230000000000001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2074.5059999999999</v>
      </c>
      <c r="BJ57" s="31">
        <v>0</v>
      </c>
      <c r="BK57" s="31">
        <v>0</v>
      </c>
      <c r="BL57" s="31">
        <v>0</v>
      </c>
      <c r="BM57" s="33">
        <f t="shared" si="2"/>
        <v>2449.7869999999998</v>
      </c>
      <c r="BN57" s="35"/>
      <c r="BO57" s="128">
        <v>3.5000000000000003E-2</v>
      </c>
      <c r="BZ57" s="2"/>
    </row>
    <row r="58" spans="1:78">
      <c r="A58" s="18" t="s">
        <v>66</v>
      </c>
      <c r="B58" s="30" t="s">
        <v>239</v>
      </c>
      <c r="C58" s="31">
        <f t="shared" si="0"/>
        <v>1062.047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1062.047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1062.047</v>
      </c>
      <c r="BK58" s="31">
        <v>0</v>
      </c>
      <c r="BL58" s="31">
        <v>0</v>
      </c>
      <c r="BM58" s="33">
        <f t="shared" si="2"/>
        <v>1062.047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9696.8369999999995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9696.8369999999995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9696.8369999999995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129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503081.5720000001</v>
      </c>
      <c r="D61" s="41">
        <f>SUM(D8:D60)</f>
        <v>3.637978807091713E-12</v>
      </c>
      <c r="E61" s="41">
        <f t="shared" ref="E61:BO61" si="3">SUM(E8:E60)</f>
        <v>0</v>
      </c>
      <c r="F61" s="41">
        <f t="shared" si="3"/>
        <v>15054.504999999997</v>
      </c>
      <c r="G61" s="41">
        <f t="shared" si="3"/>
        <v>0</v>
      </c>
      <c r="H61" s="41">
        <f t="shared" si="3"/>
        <v>1569.4029999999998</v>
      </c>
      <c r="I61" s="41">
        <f t="shared" si="3"/>
        <v>0</v>
      </c>
      <c r="J61" s="41">
        <f t="shared" si="3"/>
        <v>10997.528999999999</v>
      </c>
      <c r="K61" s="42">
        <f t="shared" si="3"/>
        <v>475460.13500000001</v>
      </c>
      <c r="L61" s="40">
        <f t="shared" si="3"/>
        <v>10668.073999999999</v>
      </c>
      <c r="M61" s="40">
        <f t="shared" si="3"/>
        <v>6371.82</v>
      </c>
      <c r="N61" s="40">
        <f t="shared" si="3"/>
        <v>917.94299999999998</v>
      </c>
      <c r="O61" s="40">
        <f t="shared" si="3"/>
        <v>13051.652999999998</v>
      </c>
      <c r="P61" s="40">
        <f t="shared" si="3"/>
        <v>5172.0859999999993</v>
      </c>
      <c r="Q61" s="40">
        <f t="shared" si="3"/>
        <v>707.22</v>
      </c>
      <c r="R61" s="40">
        <f t="shared" si="3"/>
        <v>1429.2340000000002</v>
      </c>
      <c r="S61" s="40">
        <f t="shared" si="3"/>
        <v>992.32100000000003</v>
      </c>
      <c r="T61" s="40">
        <f t="shared" si="3"/>
        <v>0</v>
      </c>
      <c r="U61" s="40">
        <f t="shared" si="3"/>
        <v>1255.9970000000001</v>
      </c>
      <c r="V61" s="40">
        <f t="shared" si="3"/>
        <v>569.62400000000002</v>
      </c>
      <c r="W61" s="40">
        <f t="shared" si="3"/>
        <v>371.23</v>
      </c>
      <c r="X61" s="40">
        <f t="shared" si="3"/>
        <v>884.51599999999996</v>
      </c>
      <c r="Y61" s="40">
        <f t="shared" si="3"/>
        <v>1085.616</v>
      </c>
      <c r="Z61" s="40">
        <f t="shared" si="3"/>
        <v>663.47</v>
      </c>
      <c r="AA61" s="40">
        <f t="shared" si="3"/>
        <v>929.13299999999992</v>
      </c>
      <c r="AB61" s="40">
        <f t="shared" si="3"/>
        <v>993.12600000000009</v>
      </c>
      <c r="AC61" s="40">
        <f t="shared" si="3"/>
        <v>10747.11</v>
      </c>
      <c r="AD61" s="40">
        <f t="shared" si="3"/>
        <v>3306.7410000000004</v>
      </c>
      <c r="AE61" s="40">
        <f t="shared" si="3"/>
        <v>35663.088000000011</v>
      </c>
      <c r="AF61" s="40">
        <f t="shared" si="3"/>
        <v>3123.6469999999999</v>
      </c>
      <c r="AG61" s="40">
        <f t="shared" si="3"/>
        <v>2564.0819999999999</v>
      </c>
      <c r="AH61" s="40">
        <f t="shared" si="3"/>
        <v>10016.732</v>
      </c>
      <c r="AI61" s="40">
        <f t="shared" si="3"/>
        <v>20495.678999999996</v>
      </c>
      <c r="AJ61" s="40">
        <f t="shared" si="3"/>
        <v>21666.05</v>
      </c>
      <c r="AK61" s="40">
        <f t="shared" si="3"/>
        <v>3564.2249999999999</v>
      </c>
      <c r="AL61" s="40">
        <f t="shared" si="3"/>
        <v>8919.06</v>
      </c>
      <c r="AM61" s="40">
        <f t="shared" si="3"/>
        <v>15536.925999999999</v>
      </c>
      <c r="AN61" s="40">
        <f t="shared" si="3"/>
        <v>508.28600000000006</v>
      </c>
      <c r="AO61" s="40">
        <f t="shared" si="3"/>
        <v>31728.351000000002</v>
      </c>
      <c r="AP61" s="40">
        <f t="shared" si="3"/>
        <v>8853.726999999999</v>
      </c>
      <c r="AQ61" s="40">
        <f t="shared" si="3"/>
        <v>1112.2760000000001</v>
      </c>
      <c r="AR61" s="40">
        <f t="shared" si="3"/>
        <v>8462.08</v>
      </c>
      <c r="AS61" s="40">
        <f t="shared" si="3"/>
        <v>1167.8389999999999</v>
      </c>
      <c r="AT61" s="40">
        <f t="shared" si="3"/>
        <v>17453.075000000001</v>
      </c>
      <c r="AU61" s="40">
        <f t="shared" si="3"/>
        <v>1887.0989999999999</v>
      </c>
      <c r="AV61" s="40">
        <f t="shared" si="3"/>
        <v>1426.2719999999999</v>
      </c>
      <c r="AW61" s="40">
        <f t="shared" si="3"/>
        <v>22195.562999999998</v>
      </c>
      <c r="AX61" s="40">
        <f t="shared" si="3"/>
        <v>3838.9579999999996</v>
      </c>
      <c r="AY61" s="40">
        <f t="shared" si="3"/>
        <v>20.465</v>
      </c>
      <c r="AZ61" s="40">
        <f t="shared" si="3"/>
        <v>812.11599999999999</v>
      </c>
      <c r="BA61" s="40">
        <f t="shared" si="3"/>
        <v>5730.4279999999999</v>
      </c>
      <c r="BB61" s="40">
        <f t="shared" si="3"/>
        <v>3050.1850000000004</v>
      </c>
      <c r="BC61" s="40">
        <f t="shared" si="3"/>
        <v>31397.048999999999</v>
      </c>
      <c r="BD61" s="40">
        <f t="shared" si="3"/>
        <v>722.93499999999995</v>
      </c>
      <c r="BE61" s="40">
        <f t="shared" si="3"/>
        <v>11541.727999999999</v>
      </c>
      <c r="BF61" s="40">
        <f t="shared" si="3"/>
        <v>7376.2389999999996</v>
      </c>
      <c r="BG61" s="40">
        <f t="shared" si="3"/>
        <v>4074.444</v>
      </c>
      <c r="BH61" s="40">
        <f t="shared" si="3"/>
        <v>773.49199999999996</v>
      </c>
      <c r="BI61" s="40">
        <f t="shared" si="3"/>
        <v>2383.8829999999998</v>
      </c>
      <c r="BJ61" s="40">
        <f t="shared" si="3"/>
        <v>1062.047</v>
      </c>
      <c r="BK61" s="40">
        <f t="shared" si="3"/>
        <v>0</v>
      </c>
      <c r="BL61" s="40">
        <f t="shared" si="3"/>
        <v>0</v>
      </c>
      <c r="BM61" s="40">
        <f t="shared" si="3"/>
        <v>349244.94</v>
      </c>
      <c r="BN61" s="43">
        <f t="shared" si="3"/>
        <v>0</v>
      </c>
      <c r="BO61" s="42">
        <f t="shared" si="3"/>
        <v>126215.19500000002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176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3" customHeight="1" thickTop="1" thickBot="1">
      <c r="A64" s="47" t="s">
        <v>270</v>
      </c>
      <c r="B64" s="47"/>
      <c r="C64" s="12" t="s">
        <v>271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91" t="s">
        <v>201</v>
      </c>
      <c r="M64" s="391" t="s">
        <v>188</v>
      </c>
      <c r="N64" s="391" t="s">
        <v>193</v>
      </c>
      <c r="O64" s="391" t="s">
        <v>132</v>
      </c>
      <c r="P64" s="391" t="s">
        <v>202</v>
      </c>
      <c r="Q64" s="391" t="s">
        <v>203</v>
      </c>
      <c r="R64" s="391" t="s">
        <v>165</v>
      </c>
      <c r="S64" s="391" t="s">
        <v>231</v>
      </c>
      <c r="T64" s="391" t="s">
        <v>204</v>
      </c>
      <c r="U64" s="391" t="s">
        <v>133</v>
      </c>
      <c r="V64" s="391" t="s">
        <v>121</v>
      </c>
      <c r="W64" s="391" t="s">
        <v>122</v>
      </c>
      <c r="X64" s="391" t="s">
        <v>205</v>
      </c>
      <c r="Y64" s="391" t="s">
        <v>123</v>
      </c>
      <c r="Z64" s="391" t="s">
        <v>166</v>
      </c>
      <c r="AA64" s="391" t="s">
        <v>206</v>
      </c>
      <c r="AB64" s="391" t="s">
        <v>124</v>
      </c>
      <c r="AC64" s="391" t="s">
        <v>167</v>
      </c>
      <c r="AD64" s="391" t="s">
        <v>125</v>
      </c>
      <c r="AE64" s="391" t="s">
        <v>163</v>
      </c>
      <c r="AF64" s="391" t="s">
        <v>216</v>
      </c>
      <c r="AG64" s="391" t="s">
        <v>232</v>
      </c>
      <c r="AH64" s="391" t="s">
        <v>217</v>
      </c>
      <c r="AI64" s="391" t="s">
        <v>134</v>
      </c>
      <c r="AJ64" s="391" t="s">
        <v>135</v>
      </c>
      <c r="AK64" s="391" t="s">
        <v>37</v>
      </c>
      <c r="AL64" s="391" t="s">
        <v>39</v>
      </c>
      <c r="AM64" s="391" t="s">
        <v>136</v>
      </c>
      <c r="AN64" s="391" t="s">
        <v>156</v>
      </c>
      <c r="AO64" s="391" t="s">
        <v>43</v>
      </c>
      <c r="AP64" s="391" t="s">
        <v>207</v>
      </c>
      <c r="AQ64" s="391" t="s">
        <v>233</v>
      </c>
      <c r="AR64" s="391" t="s">
        <v>47</v>
      </c>
      <c r="AS64" s="391" t="s">
        <v>157</v>
      </c>
      <c r="AT64" s="391" t="s">
        <v>234</v>
      </c>
      <c r="AU64" s="391" t="s">
        <v>235</v>
      </c>
      <c r="AV64" s="391" t="s">
        <v>158</v>
      </c>
      <c r="AW64" s="391" t="s">
        <v>145</v>
      </c>
      <c r="AX64" s="391" t="s">
        <v>236</v>
      </c>
      <c r="AY64" s="391" t="s">
        <v>159</v>
      </c>
      <c r="AZ64" s="391" t="s">
        <v>160</v>
      </c>
      <c r="BA64" s="391" t="s">
        <v>161</v>
      </c>
      <c r="BB64" s="391" t="s">
        <v>237</v>
      </c>
      <c r="BC64" s="391" t="s">
        <v>59</v>
      </c>
      <c r="BD64" s="391" t="s">
        <v>168</v>
      </c>
      <c r="BE64" s="391" t="s">
        <v>69</v>
      </c>
      <c r="BF64" s="391" t="s">
        <v>148</v>
      </c>
      <c r="BG64" s="391" t="s">
        <v>238</v>
      </c>
      <c r="BH64" s="391" t="s">
        <v>162</v>
      </c>
      <c r="BI64" s="391" t="s">
        <v>164</v>
      </c>
      <c r="BJ64" s="391" t="s">
        <v>239</v>
      </c>
      <c r="BK64" s="391" t="s">
        <v>240</v>
      </c>
      <c r="BL64" s="391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16494.538</v>
      </c>
      <c r="D67" s="30"/>
      <c r="E67" s="30"/>
      <c r="F67" s="30"/>
      <c r="G67" s="30"/>
      <c r="H67" s="30"/>
      <c r="I67" s="30"/>
      <c r="J67" s="30"/>
      <c r="K67" s="30"/>
      <c r="L67" s="32">
        <v>2587.6280000000002</v>
      </c>
      <c r="M67" s="31">
        <v>30.323</v>
      </c>
      <c r="N67" s="31">
        <v>0</v>
      </c>
      <c r="O67" s="31">
        <v>1196</v>
      </c>
      <c r="P67" s="31">
        <v>34.905000000000001</v>
      </c>
      <c r="Q67" s="31">
        <v>0</v>
      </c>
      <c r="R67" s="31">
        <v>0</v>
      </c>
      <c r="S67" s="31">
        <v>1.792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0.26500000000000001</v>
      </c>
      <c r="AA67" s="31">
        <v>0.14199999999999999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10.057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801.96</v>
      </c>
      <c r="AP67" s="31">
        <v>525.35799999999995</v>
      </c>
      <c r="AQ67" s="31">
        <v>5.0000000000000001E-3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1.264</v>
      </c>
      <c r="BC67" s="31">
        <v>41.856000000000002</v>
      </c>
      <c r="BD67" s="31">
        <v>0</v>
      </c>
      <c r="BE67" s="31">
        <v>19.873999999999999</v>
      </c>
      <c r="BF67" s="31">
        <v>25.321000000000002</v>
      </c>
      <c r="BG67" s="31">
        <v>0</v>
      </c>
      <c r="BH67" s="31">
        <v>0</v>
      </c>
      <c r="BI67" s="31">
        <v>2.153</v>
      </c>
      <c r="BJ67" s="31">
        <v>0</v>
      </c>
      <c r="BK67" s="31">
        <v>0</v>
      </c>
      <c r="BL67" s="73">
        <v>0</v>
      </c>
      <c r="BM67" s="74">
        <f>SUM(L67:BL67)</f>
        <v>5278.9030000000002</v>
      </c>
      <c r="BN67" s="33"/>
      <c r="BO67" s="30">
        <v>15.377000000000001</v>
      </c>
      <c r="BP67" s="75">
        <f>BQ67+BT67+BU67</f>
        <v>6841.9080000000004</v>
      </c>
      <c r="BQ67" s="32">
        <f>SUM(BR67:BS67)</f>
        <v>6841.9080000000004</v>
      </c>
      <c r="BR67" s="76">
        <v>531.21400000000006</v>
      </c>
      <c r="BS67" s="30">
        <v>6310.6940000000004</v>
      </c>
      <c r="BT67" s="77">
        <v>0</v>
      </c>
      <c r="BU67" s="77">
        <v>0</v>
      </c>
      <c r="BV67" s="30">
        <v>4174.3459999999995</v>
      </c>
      <c r="BW67" s="78">
        <v>184.00399999999999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9393.482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480.846</v>
      </c>
      <c r="N68" s="31">
        <v>0</v>
      </c>
      <c r="O68" s="31">
        <v>3193.3330000000001</v>
      </c>
      <c r="P68" s="31">
        <v>0</v>
      </c>
      <c r="Q68" s="31">
        <v>0</v>
      </c>
      <c r="R68" s="31">
        <v>0</v>
      </c>
      <c r="S68" s="31">
        <v>1.885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2.8000000000000001E-2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8.7650000000000006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1003.1180000000001</v>
      </c>
      <c r="AP68" s="31">
        <v>364.613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102.29600000000001</v>
      </c>
      <c r="BD68" s="31">
        <v>0</v>
      </c>
      <c r="BE68" s="31">
        <v>48.802</v>
      </c>
      <c r="BF68" s="31">
        <v>61.88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5265.5660000000007</v>
      </c>
      <c r="BN68" s="33"/>
      <c r="BO68" s="30">
        <v>1035.9159999999999</v>
      </c>
      <c r="BP68" s="75">
        <f t="shared" ref="BP68:BP119" si="6">BQ68+BT68+BU68</f>
        <v>3092</v>
      </c>
      <c r="BQ68" s="32">
        <f t="shared" ref="BQ68:BQ119" si="7">SUM(BR68:BS68)</f>
        <v>3092</v>
      </c>
      <c r="BR68" s="76">
        <v>110.66500000000001</v>
      </c>
      <c r="BS68" s="30">
        <v>2981.335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1548.076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0.03</v>
      </c>
      <c r="O69" s="31">
        <v>25.295999999999999</v>
      </c>
      <c r="P69" s="31">
        <v>6.0810000000000004</v>
      </c>
      <c r="Q69" s="31">
        <v>0</v>
      </c>
      <c r="R69" s="31">
        <v>0</v>
      </c>
      <c r="S69" s="31">
        <v>0.63400000000000001</v>
      </c>
      <c r="T69" s="31">
        <v>0</v>
      </c>
      <c r="U69" s="31">
        <v>0</v>
      </c>
      <c r="V69" s="31">
        <v>0</v>
      </c>
      <c r="W69" s="31">
        <v>0</v>
      </c>
      <c r="X69" s="31">
        <v>143.18700000000001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943.01599999999996</v>
      </c>
      <c r="AF69" s="31">
        <v>0</v>
      </c>
      <c r="AG69" s="31">
        <v>0</v>
      </c>
      <c r="AH69" s="31">
        <v>8.7729999999999997</v>
      </c>
      <c r="AI69" s="31">
        <v>7.532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216.65</v>
      </c>
      <c r="AP69" s="31">
        <v>7.9379999999999997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49.345999999999997</v>
      </c>
      <c r="AX69" s="31">
        <v>0</v>
      </c>
      <c r="AY69" s="31">
        <v>0</v>
      </c>
      <c r="AZ69" s="31">
        <v>2.1179999999999999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1410.6009999999999</v>
      </c>
      <c r="BN69" s="33"/>
      <c r="BO69" s="30">
        <v>4.1000000000000002E-2</v>
      </c>
      <c r="BP69" s="75">
        <f t="shared" si="6"/>
        <v>190.74600000000001</v>
      </c>
      <c r="BQ69" s="32">
        <f t="shared" si="7"/>
        <v>190.74600000000001</v>
      </c>
      <c r="BR69" s="76">
        <v>0</v>
      </c>
      <c r="BS69" s="30">
        <v>190.74600000000001</v>
      </c>
      <c r="BT69" s="77">
        <v>0</v>
      </c>
      <c r="BU69" s="77">
        <v>0</v>
      </c>
      <c r="BV69" s="30">
        <v>0</v>
      </c>
      <c r="BW69" s="78">
        <v>-53.311999999999998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40316.737999999998</v>
      </c>
      <c r="D70" s="30"/>
      <c r="E70" s="30"/>
      <c r="F70" s="30"/>
      <c r="G70" s="30"/>
      <c r="H70" s="30"/>
      <c r="I70" s="30"/>
      <c r="J70" s="30"/>
      <c r="K70" s="30"/>
      <c r="L70" s="32">
        <v>921.30499999999995</v>
      </c>
      <c r="M70" s="31">
        <v>292.52300000000002</v>
      </c>
      <c r="N70" s="31">
        <v>0</v>
      </c>
      <c r="O70" s="31">
        <v>1743.433</v>
      </c>
      <c r="P70" s="31">
        <v>205.227</v>
      </c>
      <c r="Q70" s="31">
        <v>0</v>
      </c>
      <c r="R70" s="31">
        <v>0</v>
      </c>
      <c r="S70" s="31">
        <v>4.3550000000000004</v>
      </c>
      <c r="T70" s="31">
        <v>0</v>
      </c>
      <c r="U70" s="31">
        <v>37.664999999999999</v>
      </c>
      <c r="V70" s="31">
        <v>1.4550000000000001</v>
      </c>
      <c r="W70" s="31">
        <v>0</v>
      </c>
      <c r="X70" s="31">
        <v>0</v>
      </c>
      <c r="Y70" s="31">
        <v>0</v>
      </c>
      <c r="Z70" s="31">
        <v>1.58</v>
      </c>
      <c r="AA70" s="31">
        <v>3.355</v>
      </c>
      <c r="AB70" s="31">
        <v>0.41899999999999998</v>
      </c>
      <c r="AC70" s="31">
        <v>0</v>
      </c>
      <c r="AD70" s="31">
        <v>0</v>
      </c>
      <c r="AE70" s="31">
        <v>3.6760000000000002</v>
      </c>
      <c r="AF70" s="31">
        <v>96.305000000000007</v>
      </c>
      <c r="AG70" s="31">
        <v>0</v>
      </c>
      <c r="AH70" s="31">
        <v>0</v>
      </c>
      <c r="AI70" s="31">
        <v>300.08699999999999</v>
      </c>
      <c r="AJ70" s="31">
        <v>0</v>
      </c>
      <c r="AK70" s="31">
        <v>6.5549999999999997</v>
      </c>
      <c r="AL70" s="31">
        <v>0</v>
      </c>
      <c r="AM70" s="31">
        <v>0</v>
      </c>
      <c r="AN70" s="31">
        <v>0</v>
      </c>
      <c r="AO70" s="31">
        <v>2124.0540000000001</v>
      </c>
      <c r="AP70" s="31">
        <v>1908.819</v>
      </c>
      <c r="AQ70" s="31">
        <v>0</v>
      </c>
      <c r="AR70" s="31">
        <v>0</v>
      </c>
      <c r="AS70" s="31">
        <v>0</v>
      </c>
      <c r="AT70" s="31">
        <v>0</v>
      </c>
      <c r="AU70" s="31">
        <v>1.177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0.20899999999999999</v>
      </c>
      <c r="BB70" s="31">
        <v>0</v>
      </c>
      <c r="BC70" s="31">
        <v>262.40300000000002</v>
      </c>
      <c r="BD70" s="31">
        <v>0</v>
      </c>
      <c r="BE70" s="31">
        <v>45.686</v>
      </c>
      <c r="BF70" s="31">
        <v>96.914000000000001</v>
      </c>
      <c r="BG70" s="31">
        <v>4.3209999999999997</v>
      </c>
      <c r="BH70" s="31">
        <v>58.624000000000002</v>
      </c>
      <c r="BI70" s="31">
        <v>30.806000000000001</v>
      </c>
      <c r="BJ70" s="31">
        <v>0</v>
      </c>
      <c r="BK70" s="31">
        <v>0</v>
      </c>
      <c r="BL70" s="73">
        <v>0</v>
      </c>
      <c r="BM70" s="74">
        <f t="shared" si="5"/>
        <v>8150.9529999999968</v>
      </c>
      <c r="BN70" s="33"/>
      <c r="BO70" s="30">
        <v>3855.9110000000001</v>
      </c>
      <c r="BP70" s="75">
        <f t="shared" si="6"/>
        <v>28125.051000000003</v>
      </c>
      <c r="BQ70" s="32">
        <f t="shared" si="7"/>
        <v>28125.051000000003</v>
      </c>
      <c r="BR70" s="76">
        <v>232.81200000000001</v>
      </c>
      <c r="BS70" s="30">
        <v>27892.239000000001</v>
      </c>
      <c r="BT70" s="77">
        <v>0</v>
      </c>
      <c r="BU70" s="77">
        <v>0</v>
      </c>
      <c r="BV70" s="30">
        <v>0</v>
      </c>
      <c r="BW70" s="78">
        <v>184.82300000000001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13326.028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29.63</v>
      </c>
      <c r="N71" s="31">
        <v>0</v>
      </c>
      <c r="O71" s="31">
        <v>39.81</v>
      </c>
      <c r="P71" s="31">
        <v>135.405</v>
      </c>
      <c r="Q71" s="31">
        <v>0</v>
      </c>
      <c r="R71" s="31">
        <v>0</v>
      </c>
      <c r="S71" s="31">
        <v>0.41799999999999998</v>
      </c>
      <c r="T71" s="31">
        <v>0</v>
      </c>
      <c r="U71" s="31">
        <v>0</v>
      </c>
      <c r="V71" s="31">
        <v>9.0589999999999993</v>
      </c>
      <c r="W71" s="31">
        <v>0.14799999999999999</v>
      </c>
      <c r="X71" s="31">
        <v>0</v>
      </c>
      <c r="Y71" s="31">
        <v>1.4E-2</v>
      </c>
      <c r="Z71" s="31">
        <v>0.41799999999999998</v>
      </c>
      <c r="AA71" s="31">
        <v>0.1</v>
      </c>
      <c r="AB71" s="31">
        <v>2.3180000000000001</v>
      </c>
      <c r="AC71" s="31">
        <v>0</v>
      </c>
      <c r="AD71" s="31">
        <v>0</v>
      </c>
      <c r="AE71" s="31">
        <v>1.8740000000000001</v>
      </c>
      <c r="AF71" s="31">
        <v>0</v>
      </c>
      <c r="AG71" s="31">
        <v>0</v>
      </c>
      <c r="AH71" s="31">
        <v>0</v>
      </c>
      <c r="AI71" s="31">
        <v>32.402999999999999</v>
      </c>
      <c r="AJ71" s="31">
        <v>0</v>
      </c>
      <c r="AK71" s="31">
        <v>0</v>
      </c>
      <c r="AL71" s="31">
        <v>15.103</v>
      </c>
      <c r="AM71" s="31">
        <v>0</v>
      </c>
      <c r="AN71" s="31">
        <v>0</v>
      </c>
      <c r="AO71" s="31">
        <v>3269.306</v>
      </c>
      <c r="AP71" s="31">
        <v>720.96500000000003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0.13700000000000001</v>
      </c>
      <c r="AW71" s="31">
        <v>0</v>
      </c>
      <c r="AX71" s="31">
        <v>0</v>
      </c>
      <c r="AY71" s="31">
        <v>0</v>
      </c>
      <c r="AZ71" s="31">
        <v>0</v>
      </c>
      <c r="BA71" s="31">
        <v>4.2999999999999997E-2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1240.3810000000001</v>
      </c>
      <c r="BH71" s="31">
        <v>0</v>
      </c>
      <c r="BI71" s="31">
        <v>3.2570000000000001</v>
      </c>
      <c r="BJ71" s="31">
        <v>0</v>
      </c>
      <c r="BK71" s="31">
        <v>0</v>
      </c>
      <c r="BL71" s="73">
        <v>0</v>
      </c>
      <c r="BM71" s="74">
        <f t="shared" si="5"/>
        <v>5500.7889999999989</v>
      </c>
      <c r="BN71" s="33"/>
      <c r="BO71" s="30">
        <v>43.127000000000002</v>
      </c>
      <c r="BP71" s="75">
        <f t="shared" si="6"/>
        <v>7689.6040000000003</v>
      </c>
      <c r="BQ71" s="32">
        <f t="shared" si="7"/>
        <v>7689.6040000000003</v>
      </c>
      <c r="BR71" s="76">
        <v>480.024</v>
      </c>
      <c r="BS71" s="30">
        <v>7209.58</v>
      </c>
      <c r="BT71" s="77">
        <v>0</v>
      </c>
      <c r="BU71" s="77">
        <v>0</v>
      </c>
      <c r="BV71" s="30">
        <v>0</v>
      </c>
      <c r="BW71" s="78">
        <v>92.507999999999996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1645.0990000000002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212.97900000000001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188.001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400.98</v>
      </c>
      <c r="BN72" s="33"/>
      <c r="BO72" s="30">
        <v>0</v>
      </c>
      <c r="BP72" s="75">
        <f t="shared" si="6"/>
        <v>1335.806</v>
      </c>
      <c r="BQ72" s="32">
        <f t="shared" si="7"/>
        <v>1335.806</v>
      </c>
      <c r="BR72" s="76">
        <v>0</v>
      </c>
      <c r="BS72" s="30">
        <v>1335.806</v>
      </c>
      <c r="BT72" s="77">
        <v>0</v>
      </c>
      <c r="BU72" s="77">
        <v>0</v>
      </c>
      <c r="BV72" s="30">
        <v>0</v>
      </c>
      <c r="BW72" s="78">
        <v>-91.686999999999998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5514.982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16.16</v>
      </c>
      <c r="P73" s="31">
        <v>9.5190000000000001</v>
      </c>
      <c r="Q73" s="31">
        <v>0</v>
      </c>
      <c r="R73" s="31">
        <v>683.46799999999996</v>
      </c>
      <c r="S73" s="31">
        <v>27.048999999999999</v>
      </c>
      <c r="T73" s="31">
        <v>0</v>
      </c>
      <c r="U73" s="31">
        <v>4.2510000000000003</v>
      </c>
      <c r="V73" s="31">
        <v>0.65400000000000003</v>
      </c>
      <c r="W73" s="31">
        <v>0</v>
      </c>
      <c r="X73" s="31">
        <v>0</v>
      </c>
      <c r="Y73" s="31">
        <v>13.423999999999999</v>
      </c>
      <c r="Z73" s="31">
        <v>0.22600000000000001</v>
      </c>
      <c r="AA73" s="31">
        <v>145.011</v>
      </c>
      <c r="AB73" s="31">
        <v>8.6890000000000001</v>
      </c>
      <c r="AC73" s="31">
        <v>0</v>
      </c>
      <c r="AD73" s="31">
        <v>15.367000000000001</v>
      </c>
      <c r="AE73" s="31">
        <v>0</v>
      </c>
      <c r="AF73" s="31">
        <v>0.95599999999999996</v>
      </c>
      <c r="AG73" s="31">
        <v>0</v>
      </c>
      <c r="AH73" s="31">
        <v>0</v>
      </c>
      <c r="AI73" s="31">
        <v>10.959</v>
      </c>
      <c r="AJ73" s="31">
        <v>0</v>
      </c>
      <c r="AK73" s="31">
        <v>0</v>
      </c>
      <c r="AL73" s="31">
        <v>10.255000000000001</v>
      </c>
      <c r="AM73" s="31">
        <v>1.444</v>
      </c>
      <c r="AN73" s="31">
        <v>0</v>
      </c>
      <c r="AO73" s="31">
        <v>43.331000000000003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3.3000000000000002E-2</v>
      </c>
      <c r="AV73" s="31">
        <v>0</v>
      </c>
      <c r="AW73" s="31">
        <v>0</v>
      </c>
      <c r="AX73" s="31">
        <v>0.33700000000000002</v>
      </c>
      <c r="AY73" s="31">
        <v>0</v>
      </c>
      <c r="AZ73" s="31">
        <v>1.0940000000000001</v>
      </c>
      <c r="BA73" s="31">
        <v>0</v>
      </c>
      <c r="BB73" s="31">
        <v>0</v>
      </c>
      <c r="BC73" s="31">
        <v>368.13</v>
      </c>
      <c r="BD73" s="31">
        <v>0.311</v>
      </c>
      <c r="BE73" s="31">
        <v>1.5089999999999999</v>
      </c>
      <c r="BF73" s="31">
        <v>34.100999999999999</v>
      </c>
      <c r="BG73" s="31">
        <v>120.26300000000001</v>
      </c>
      <c r="BH73" s="31">
        <v>20.834</v>
      </c>
      <c r="BI73" s="31">
        <v>33.445999999999998</v>
      </c>
      <c r="BJ73" s="31">
        <v>0</v>
      </c>
      <c r="BK73" s="31">
        <v>0</v>
      </c>
      <c r="BL73" s="73">
        <v>0</v>
      </c>
      <c r="BM73" s="74">
        <f t="shared" si="5"/>
        <v>1570.8209999999997</v>
      </c>
      <c r="BN73" s="33"/>
      <c r="BO73" s="30">
        <v>1047.7529999999999</v>
      </c>
      <c r="BP73" s="75">
        <f t="shared" si="6"/>
        <v>3085.866</v>
      </c>
      <c r="BQ73" s="32">
        <f t="shared" si="7"/>
        <v>3085.866</v>
      </c>
      <c r="BR73" s="76">
        <v>0</v>
      </c>
      <c r="BS73" s="30">
        <v>3085.866</v>
      </c>
      <c r="BT73" s="77">
        <v>0</v>
      </c>
      <c r="BU73" s="77">
        <v>0</v>
      </c>
      <c r="BV73" s="30">
        <v>0</v>
      </c>
      <c r="BW73" s="78">
        <v>-189.458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2920.1969999999997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19.335000000000001</v>
      </c>
      <c r="Q74" s="31">
        <v>0</v>
      </c>
      <c r="R74" s="31">
        <v>0</v>
      </c>
      <c r="S74" s="31">
        <v>244.982</v>
      </c>
      <c r="T74" s="31">
        <v>0</v>
      </c>
      <c r="U74" s="31">
        <v>0</v>
      </c>
      <c r="V74" s="31">
        <v>0</v>
      </c>
      <c r="W74" s="31">
        <v>0</v>
      </c>
      <c r="X74" s="31">
        <v>3.05</v>
      </c>
      <c r="Y74" s="31">
        <v>8.9619999999999997</v>
      </c>
      <c r="Z74" s="31">
        <v>96.495999999999995</v>
      </c>
      <c r="AA74" s="31">
        <v>5.71</v>
      </c>
      <c r="AB74" s="31">
        <v>0</v>
      </c>
      <c r="AC74" s="31">
        <v>0</v>
      </c>
      <c r="AD74" s="31">
        <v>0</v>
      </c>
      <c r="AE74" s="31">
        <v>2237.848</v>
      </c>
      <c r="AF74" s="31">
        <v>0</v>
      </c>
      <c r="AG74" s="31">
        <v>0</v>
      </c>
      <c r="AH74" s="31">
        <v>0</v>
      </c>
      <c r="AI74" s="31">
        <v>104.762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63.323999999999998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14.316000000000001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116.631</v>
      </c>
      <c r="BH74" s="31">
        <v>0</v>
      </c>
      <c r="BI74" s="31">
        <v>0.56299999999999994</v>
      </c>
      <c r="BJ74" s="31">
        <v>0</v>
      </c>
      <c r="BK74" s="31">
        <v>0</v>
      </c>
      <c r="BL74" s="73">
        <v>0</v>
      </c>
      <c r="BM74" s="74">
        <f t="shared" si="5"/>
        <v>2915.9789999999998</v>
      </c>
      <c r="BN74" s="33"/>
      <c r="BO74" s="30">
        <v>8.0000000000000002E-3</v>
      </c>
      <c r="BP74" s="75">
        <f t="shared" si="6"/>
        <v>129.00200000000001</v>
      </c>
      <c r="BQ74" s="32">
        <f t="shared" si="7"/>
        <v>129.00200000000001</v>
      </c>
      <c r="BR74" s="76">
        <v>0</v>
      </c>
      <c r="BS74" s="30">
        <v>129.00200000000001</v>
      </c>
      <c r="BT74" s="77">
        <v>0</v>
      </c>
      <c r="BU74" s="77">
        <v>0</v>
      </c>
      <c r="BV74" s="30">
        <v>0.11700000000000001</v>
      </c>
      <c r="BW74" s="78">
        <v>-124.90900000000001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34221.945999999996</v>
      </c>
      <c r="D75" s="30"/>
      <c r="E75" s="30"/>
      <c r="F75" s="30"/>
      <c r="G75" s="30"/>
      <c r="H75" s="30"/>
      <c r="I75" s="30"/>
      <c r="J75" s="30"/>
      <c r="K75" s="30"/>
      <c r="L75" s="32">
        <v>3.5630000000000002</v>
      </c>
      <c r="M75" s="31">
        <v>786.87099999999998</v>
      </c>
      <c r="N75" s="31">
        <v>19.324999999999999</v>
      </c>
      <c r="O75" s="31">
        <v>78.945999999999998</v>
      </c>
      <c r="P75" s="31">
        <v>42.267000000000003</v>
      </c>
      <c r="Q75" s="31">
        <v>8.0000000000000002E-3</v>
      </c>
      <c r="R75" s="31">
        <v>2.4609999999999999</v>
      </c>
      <c r="S75" s="31">
        <v>9.3089999999999993</v>
      </c>
      <c r="T75" s="31">
        <v>0</v>
      </c>
      <c r="U75" s="31">
        <v>9.9060000000000006</v>
      </c>
      <c r="V75" s="31">
        <v>3.5779999999999998</v>
      </c>
      <c r="W75" s="31">
        <v>5.6909999999999998</v>
      </c>
      <c r="X75" s="31">
        <v>26.934000000000001</v>
      </c>
      <c r="Y75" s="31">
        <v>8.1959999999999997</v>
      </c>
      <c r="Z75" s="31">
        <v>0.21199999999999999</v>
      </c>
      <c r="AA75" s="31">
        <v>1.3759999999999999</v>
      </c>
      <c r="AB75" s="31">
        <v>3.9820000000000002</v>
      </c>
      <c r="AC75" s="31">
        <v>4943.5720000000001</v>
      </c>
      <c r="AD75" s="31">
        <v>28.004999999999999</v>
      </c>
      <c r="AE75" s="31">
        <v>281.541</v>
      </c>
      <c r="AF75" s="31">
        <v>74.573999999999998</v>
      </c>
      <c r="AG75" s="31">
        <v>58.09</v>
      </c>
      <c r="AH75" s="31">
        <v>217.10300000000001</v>
      </c>
      <c r="AI75" s="31">
        <v>220.15600000000001</v>
      </c>
      <c r="AJ75" s="31">
        <v>3542.0819999999999</v>
      </c>
      <c r="AK75" s="31">
        <v>496.69400000000002</v>
      </c>
      <c r="AL75" s="31">
        <v>2564.5050000000001</v>
      </c>
      <c r="AM75" s="31">
        <v>212.815</v>
      </c>
      <c r="AN75" s="31">
        <v>4.3209999999999997</v>
      </c>
      <c r="AO75" s="31">
        <v>279.68400000000003</v>
      </c>
      <c r="AP75" s="31">
        <v>38.514000000000003</v>
      </c>
      <c r="AQ75" s="31">
        <v>17.46</v>
      </c>
      <c r="AR75" s="31">
        <v>46.62</v>
      </c>
      <c r="AS75" s="31">
        <v>3.0619999999999998</v>
      </c>
      <c r="AT75" s="31">
        <v>34.529000000000003</v>
      </c>
      <c r="AU75" s="31">
        <v>5.8760000000000003</v>
      </c>
      <c r="AV75" s="31">
        <v>3.6739999999999999</v>
      </c>
      <c r="AW75" s="31">
        <v>39.463000000000001</v>
      </c>
      <c r="AX75" s="31">
        <v>6.7569999999999997</v>
      </c>
      <c r="AY75" s="31">
        <v>0.497</v>
      </c>
      <c r="AZ75" s="31">
        <v>37.918999999999997</v>
      </c>
      <c r="BA75" s="31">
        <v>64.664000000000001</v>
      </c>
      <c r="BB75" s="31">
        <v>37.533000000000001</v>
      </c>
      <c r="BC75" s="31">
        <v>564.51800000000003</v>
      </c>
      <c r="BD75" s="31">
        <v>3.9910000000000001</v>
      </c>
      <c r="BE75" s="31">
        <v>44.298000000000002</v>
      </c>
      <c r="BF75" s="31">
        <v>67.766000000000005</v>
      </c>
      <c r="BG75" s="31">
        <v>15.538</v>
      </c>
      <c r="BH75" s="31">
        <v>17.388000000000002</v>
      </c>
      <c r="BI75" s="31">
        <v>89.328999999999994</v>
      </c>
      <c r="BJ75" s="31">
        <v>0</v>
      </c>
      <c r="BK75" s="31">
        <v>0</v>
      </c>
      <c r="BL75" s="73">
        <v>0</v>
      </c>
      <c r="BM75" s="74">
        <f t="shared" si="5"/>
        <v>15065.163</v>
      </c>
      <c r="BN75" s="33"/>
      <c r="BO75" s="30">
        <v>16068.531999999999</v>
      </c>
      <c r="BP75" s="75">
        <f t="shared" si="6"/>
        <v>5506.848</v>
      </c>
      <c r="BQ75" s="32">
        <f t="shared" si="7"/>
        <v>5506.848</v>
      </c>
      <c r="BR75" s="76">
        <v>0</v>
      </c>
      <c r="BS75" s="30">
        <v>5506.848</v>
      </c>
      <c r="BT75" s="77">
        <v>0</v>
      </c>
      <c r="BU75" s="77">
        <v>0</v>
      </c>
      <c r="BV75" s="30">
        <v>0</v>
      </c>
      <c r="BW75" s="78">
        <v>-2418.5970000000002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6934.1549999999997</v>
      </c>
      <c r="D76" s="30"/>
      <c r="E76" s="30"/>
      <c r="F76" s="30"/>
      <c r="G76" s="30"/>
      <c r="H76" s="30"/>
      <c r="I76" s="30"/>
      <c r="J76" s="30"/>
      <c r="K76" s="30"/>
      <c r="L76" s="32">
        <v>407.01400000000001</v>
      </c>
      <c r="M76" s="31">
        <v>0</v>
      </c>
      <c r="N76" s="31">
        <v>0.221</v>
      </c>
      <c r="O76" s="31">
        <v>275.97800000000001</v>
      </c>
      <c r="P76" s="31">
        <v>369.959</v>
      </c>
      <c r="Q76" s="31">
        <v>2E-3</v>
      </c>
      <c r="R76" s="31">
        <v>5.3230000000000004</v>
      </c>
      <c r="S76" s="31">
        <v>7.6559999999999997</v>
      </c>
      <c r="T76" s="31">
        <v>0</v>
      </c>
      <c r="U76" s="31">
        <v>426.95600000000002</v>
      </c>
      <c r="V76" s="31">
        <v>117.67400000000001</v>
      </c>
      <c r="W76" s="31">
        <v>226.119</v>
      </c>
      <c r="X76" s="31">
        <v>0.25800000000000001</v>
      </c>
      <c r="Y76" s="31">
        <v>2.0009999999999999</v>
      </c>
      <c r="Z76" s="31">
        <v>2.0190000000000001</v>
      </c>
      <c r="AA76" s="31">
        <v>109.247</v>
      </c>
      <c r="AB76" s="31">
        <v>34.701999999999998</v>
      </c>
      <c r="AC76" s="31">
        <v>0.54200000000000004</v>
      </c>
      <c r="AD76" s="31">
        <v>0</v>
      </c>
      <c r="AE76" s="31">
        <v>409.35199999999998</v>
      </c>
      <c r="AF76" s="31">
        <v>74.903000000000006</v>
      </c>
      <c r="AG76" s="31">
        <v>4.3339999999999996</v>
      </c>
      <c r="AH76" s="31">
        <v>1.2689999999999999</v>
      </c>
      <c r="AI76" s="31">
        <v>27.295999999999999</v>
      </c>
      <c r="AJ76" s="31">
        <v>0.71799999999999997</v>
      </c>
      <c r="AK76" s="31">
        <v>4.931</v>
      </c>
      <c r="AL76" s="31">
        <v>10.135999999999999</v>
      </c>
      <c r="AM76" s="31">
        <v>124.77500000000001</v>
      </c>
      <c r="AN76" s="31">
        <v>0.90200000000000002</v>
      </c>
      <c r="AO76" s="31">
        <v>351.10300000000001</v>
      </c>
      <c r="AP76" s="31">
        <v>17.565000000000001</v>
      </c>
      <c r="AQ76" s="31">
        <v>3.2000000000000001E-2</v>
      </c>
      <c r="AR76" s="31">
        <v>0</v>
      </c>
      <c r="AS76" s="31">
        <v>9.7000000000000003E-2</v>
      </c>
      <c r="AT76" s="31">
        <v>0</v>
      </c>
      <c r="AU76" s="31">
        <v>0</v>
      </c>
      <c r="AV76" s="31">
        <v>0.111</v>
      </c>
      <c r="AW76" s="31">
        <v>20.686</v>
      </c>
      <c r="AX76" s="31">
        <v>1.244</v>
      </c>
      <c r="AY76" s="31">
        <v>9.6000000000000002E-2</v>
      </c>
      <c r="AZ76" s="31">
        <v>0.28499999999999998</v>
      </c>
      <c r="BA76" s="31">
        <v>0.80800000000000005</v>
      </c>
      <c r="BB76" s="31">
        <v>514.53399999999999</v>
      </c>
      <c r="BC76" s="31">
        <v>88.951999999999998</v>
      </c>
      <c r="BD76" s="31">
        <v>6.0650000000000004</v>
      </c>
      <c r="BE76" s="31">
        <v>27.513000000000002</v>
      </c>
      <c r="BF76" s="31">
        <v>364.60899999999998</v>
      </c>
      <c r="BG76" s="31">
        <v>93.843000000000004</v>
      </c>
      <c r="BH76" s="31">
        <v>0</v>
      </c>
      <c r="BI76" s="31">
        <v>121.33199999999999</v>
      </c>
      <c r="BJ76" s="31">
        <v>0</v>
      </c>
      <c r="BK76" s="31">
        <v>0</v>
      </c>
      <c r="BL76" s="73">
        <v>0</v>
      </c>
      <c r="BM76" s="74">
        <f t="shared" si="5"/>
        <v>4253.1619999999994</v>
      </c>
      <c r="BN76" s="33"/>
      <c r="BO76" s="30">
        <v>1E-3</v>
      </c>
      <c r="BP76" s="75">
        <f t="shared" si="6"/>
        <v>2697.5419999999999</v>
      </c>
      <c r="BQ76" s="32">
        <f t="shared" si="7"/>
        <v>2697.5419999999999</v>
      </c>
      <c r="BR76" s="76">
        <v>0</v>
      </c>
      <c r="BS76" s="30">
        <v>2697.5419999999999</v>
      </c>
      <c r="BT76" s="77">
        <v>0</v>
      </c>
      <c r="BU76" s="77">
        <v>0</v>
      </c>
      <c r="BV76" s="30">
        <v>0</v>
      </c>
      <c r="BW76" s="78">
        <v>-16.55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3472.5009999999997</v>
      </c>
      <c r="D77" s="30"/>
      <c r="E77" s="30"/>
      <c r="F77" s="30"/>
      <c r="G77" s="30"/>
      <c r="H77" s="30"/>
      <c r="I77" s="30"/>
      <c r="J77" s="30"/>
      <c r="K77" s="30"/>
      <c r="L77" s="32">
        <v>51.795999999999999</v>
      </c>
      <c r="M77" s="31">
        <v>0</v>
      </c>
      <c r="N77" s="31">
        <v>0</v>
      </c>
      <c r="O77" s="31">
        <v>9.2560000000000002</v>
      </c>
      <c r="P77" s="31">
        <v>5.758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0.625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11.939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2.1869999999999998</v>
      </c>
      <c r="AZ77" s="31">
        <v>0</v>
      </c>
      <c r="BA77" s="31">
        <v>0</v>
      </c>
      <c r="BB77" s="31">
        <v>0</v>
      </c>
      <c r="BC77" s="31">
        <v>43.576999999999998</v>
      </c>
      <c r="BD77" s="31">
        <v>0</v>
      </c>
      <c r="BE77" s="31">
        <v>0.246</v>
      </c>
      <c r="BF77" s="31">
        <v>641.91</v>
      </c>
      <c r="BG77" s="31">
        <v>0.69699999999999995</v>
      </c>
      <c r="BH77" s="31">
        <v>9.4169999999999998</v>
      </c>
      <c r="BI77" s="31">
        <v>0.26700000000000002</v>
      </c>
      <c r="BJ77" s="31">
        <v>0</v>
      </c>
      <c r="BK77" s="31">
        <v>0</v>
      </c>
      <c r="BL77" s="73">
        <v>0</v>
      </c>
      <c r="BM77" s="74">
        <f t="shared" si="5"/>
        <v>777.67500000000007</v>
      </c>
      <c r="BN77" s="33"/>
      <c r="BO77" s="30">
        <v>14.824999999999999</v>
      </c>
      <c r="BP77" s="75">
        <f t="shared" si="6"/>
        <v>2164.8629999999998</v>
      </c>
      <c r="BQ77" s="32">
        <f t="shared" si="7"/>
        <v>2164.8629999999998</v>
      </c>
      <c r="BR77" s="76">
        <v>0</v>
      </c>
      <c r="BS77" s="30">
        <v>2164.8629999999998</v>
      </c>
      <c r="BT77" s="77">
        <v>0</v>
      </c>
      <c r="BU77" s="77">
        <v>0</v>
      </c>
      <c r="BV77" s="30">
        <v>0</v>
      </c>
      <c r="BW77" s="78">
        <v>515.13800000000003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4084.2829999999994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142.94499999999999</v>
      </c>
      <c r="P78" s="31">
        <v>386.88499999999999</v>
      </c>
      <c r="Q78" s="31">
        <v>1E-3</v>
      </c>
      <c r="R78" s="31">
        <v>5.8999999999999997E-2</v>
      </c>
      <c r="S78" s="31">
        <v>33.261000000000003</v>
      </c>
      <c r="T78" s="31">
        <v>0</v>
      </c>
      <c r="U78" s="31">
        <v>0</v>
      </c>
      <c r="V78" s="31">
        <v>0</v>
      </c>
      <c r="W78" s="31">
        <v>0</v>
      </c>
      <c r="X78" s="31">
        <v>16.350999999999999</v>
      </c>
      <c r="Y78" s="31">
        <v>22.667999999999999</v>
      </c>
      <c r="Z78" s="31">
        <v>0.20499999999999999</v>
      </c>
      <c r="AA78" s="31">
        <v>0</v>
      </c>
      <c r="AB78" s="31">
        <v>20.489000000000001</v>
      </c>
      <c r="AC78" s="31">
        <v>0</v>
      </c>
      <c r="AD78" s="31">
        <v>1507.9860000000001</v>
      </c>
      <c r="AE78" s="31">
        <v>526.59100000000001</v>
      </c>
      <c r="AF78" s="31">
        <v>0</v>
      </c>
      <c r="AG78" s="31">
        <v>0</v>
      </c>
      <c r="AH78" s="31">
        <v>0</v>
      </c>
      <c r="AI78" s="31">
        <v>20.123999999999999</v>
      </c>
      <c r="AJ78" s="31">
        <v>1135.5309999999999</v>
      </c>
      <c r="AK78" s="31">
        <v>0</v>
      </c>
      <c r="AL78" s="31">
        <v>0</v>
      </c>
      <c r="AM78" s="31">
        <v>32.765999999999998</v>
      </c>
      <c r="AN78" s="31">
        <v>0</v>
      </c>
      <c r="AO78" s="31">
        <v>135.523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0.71699999999999997</v>
      </c>
      <c r="AW78" s="31">
        <v>30.683</v>
      </c>
      <c r="AX78" s="31">
        <v>0</v>
      </c>
      <c r="AY78" s="31">
        <v>0</v>
      </c>
      <c r="AZ78" s="31">
        <v>0</v>
      </c>
      <c r="BA78" s="31">
        <v>0</v>
      </c>
      <c r="BB78" s="31">
        <v>0.34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0.33200000000000002</v>
      </c>
      <c r="BJ78" s="31">
        <v>0</v>
      </c>
      <c r="BK78" s="31">
        <v>0</v>
      </c>
      <c r="BL78" s="73">
        <v>0</v>
      </c>
      <c r="BM78" s="74">
        <f t="shared" si="5"/>
        <v>4013.4569999999999</v>
      </c>
      <c r="BN78" s="33"/>
      <c r="BO78" s="30">
        <v>0</v>
      </c>
      <c r="BP78" s="75">
        <f t="shared" si="6"/>
        <v>272.93900000000002</v>
      </c>
      <c r="BQ78" s="32">
        <f t="shared" si="7"/>
        <v>272.93900000000002</v>
      </c>
      <c r="BR78" s="76">
        <v>0</v>
      </c>
      <c r="BS78" s="30">
        <v>272.93900000000002</v>
      </c>
      <c r="BT78" s="77">
        <v>0</v>
      </c>
      <c r="BU78" s="77">
        <v>0</v>
      </c>
      <c r="BV78" s="30">
        <v>376.60199999999998</v>
      </c>
      <c r="BW78" s="78">
        <v>-578.71500000000003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8554.3909999999996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10.272</v>
      </c>
      <c r="P79" s="31">
        <v>401.35199999999998</v>
      </c>
      <c r="Q79" s="31">
        <v>1E-3</v>
      </c>
      <c r="R79" s="31">
        <v>0.16300000000000001</v>
      </c>
      <c r="S79" s="31">
        <v>33.533000000000001</v>
      </c>
      <c r="T79" s="31">
        <v>0</v>
      </c>
      <c r="U79" s="31">
        <v>0</v>
      </c>
      <c r="V79" s="31">
        <v>0</v>
      </c>
      <c r="W79" s="31">
        <v>0</v>
      </c>
      <c r="X79" s="31">
        <v>309.238</v>
      </c>
      <c r="Y79" s="31">
        <v>147.79400000000001</v>
      </c>
      <c r="Z79" s="31">
        <v>0.67</v>
      </c>
      <c r="AA79" s="31">
        <v>0.54600000000000004</v>
      </c>
      <c r="AB79" s="31">
        <v>0</v>
      </c>
      <c r="AC79" s="31">
        <v>0</v>
      </c>
      <c r="AD79" s="31">
        <v>0</v>
      </c>
      <c r="AE79" s="31">
        <v>4970.6509999999998</v>
      </c>
      <c r="AF79" s="31">
        <v>0.66400000000000003</v>
      </c>
      <c r="AG79" s="31">
        <v>0</v>
      </c>
      <c r="AH79" s="31">
        <v>23.053999999999998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1501.905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313.83100000000002</v>
      </c>
      <c r="AX79" s="31">
        <v>0</v>
      </c>
      <c r="AY79" s="31">
        <v>0</v>
      </c>
      <c r="AZ79" s="31">
        <v>8.9550000000000001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1.2589999999999999</v>
      </c>
      <c r="BJ79" s="31">
        <v>0</v>
      </c>
      <c r="BK79" s="31">
        <v>0</v>
      </c>
      <c r="BL79" s="73">
        <v>0</v>
      </c>
      <c r="BM79" s="74">
        <f t="shared" si="5"/>
        <v>7723.887999999999</v>
      </c>
      <c r="BN79" s="33"/>
      <c r="BO79" s="30">
        <v>0</v>
      </c>
      <c r="BP79" s="75">
        <f t="shared" si="6"/>
        <v>240.965</v>
      </c>
      <c r="BQ79" s="32">
        <f t="shared" si="7"/>
        <v>240.965</v>
      </c>
      <c r="BR79" s="76">
        <v>0</v>
      </c>
      <c r="BS79" s="30">
        <v>240.965</v>
      </c>
      <c r="BT79" s="77">
        <v>0</v>
      </c>
      <c r="BU79" s="77">
        <v>0</v>
      </c>
      <c r="BV79" s="30">
        <v>0</v>
      </c>
      <c r="BW79" s="78">
        <v>589.53800000000001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10186.467000000001</v>
      </c>
      <c r="D80" s="30"/>
      <c r="E80" s="30"/>
      <c r="F80" s="30"/>
      <c r="G80" s="30"/>
      <c r="H80" s="30"/>
      <c r="I80" s="30"/>
      <c r="J80" s="30"/>
      <c r="K80" s="30"/>
      <c r="L80" s="32">
        <v>0.10299999999999999</v>
      </c>
      <c r="M80" s="31">
        <v>0</v>
      </c>
      <c r="N80" s="31">
        <v>0.35599999999999998</v>
      </c>
      <c r="O80" s="31">
        <v>694.88900000000001</v>
      </c>
      <c r="P80" s="31">
        <v>85.781000000000006</v>
      </c>
      <c r="Q80" s="31">
        <v>1E-3</v>
      </c>
      <c r="R80" s="31">
        <v>7.3860000000000001</v>
      </c>
      <c r="S80" s="31">
        <v>47.103000000000002</v>
      </c>
      <c r="T80" s="31">
        <v>0</v>
      </c>
      <c r="U80" s="31">
        <v>49.978000000000002</v>
      </c>
      <c r="V80" s="31">
        <v>20.89</v>
      </c>
      <c r="W80" s="31">
        <v>1.4390000000000001</v>
      </c>
      <c r="X80" s="31">
        <v>0.95399999999999996</v>
      </c>
      <c r="Y80" s="31">
        <v>439.541</v>
      </c>
      <c r="Z80" s="31">
        <v>1.6910000000000001</v>
      </c>
      <c r="AA80" s="31">
        <v>9.2349999999999994</v>
      </c>
      <c r="AB80" s="31">
        <v>136.21600000000001</v>
      </c>
      <c r="AC80" s="31">
        <v>2.1819999999999999</v>
      </c>
      <c r="AD80" s="31">
        <v>5.8000000000000003E-2</v>
      </c>
      <c r="AE80" s="31">
        <v>1263.5139999999999</v>
      </c>
      <c r="AF80" s="31">
        <v>30.053999999999998</v>
      </c>
      <c r="AG80" s="31">
        <v>19.36</v>
      </c>
      <c r="AH80" s="31">
        <v>96.295000000000002</v>
      </c>
      <c r="AI80" s="31">
        <v>38.834000000000003</v>
      </c>
      <c r="AJ80" s="31">
        <v>55.043999999999997</v>
      </c>
      <c r="AK80" s="31">
        <v>2.9870000000000001</v>
      </c>
      <c r="AL80" s="31">
        <v>151.006</v>
      </c>
      <c r="AM80" s="31">
        <v>29.242000000000001</v>
      </c>
      <c r="AN80" s="31">
        <v>1E-3</v>
      </c>
      <c r="AO80" s="31">
        <v>698.59</v>
      </c>
      <c r="AP80" s="31">
        <v>54.371000000000002</v>
      </c>
      <c r="AQ80" s="31">
        <v>6.3090000000000002</v>
      </c>
      <c r="AR80" s="31">
        <v>3.14</v>
      </c>
      <c r="AS80" s="31">
        <v>1.288</v>
      </c>
      <c r="AT80" s="31">
        <v>0</v>
      </c>
      <c r="AU80" s="31">
        <v>0</v>
      </c>
      <c r="AV80" s="31">
        <v>1.9419999999999999</v>
      </c>
      <c r="AW80" s="31">
        <v>79.444999999999993</v>
      </c>
      <c r="AX80" s="31">
        <v>63.548000000000002</v>
      </c>
      <c r="AY80" s="31">
        <v>0.224</v>
      </c>
      <c r="AZ80" s="31">
        <v>0.51800000000000002</v>
      </c>
      <c r="BA80" s="31">
        <v>3.0259999999999998</v>
      </c>
      <c r="BB80" s="31">
        <v>3.669</v>
      </c>
      <c r="BC80" s="31">
        <v>65.325000000000003</v>
      </c>
      <c r="BD80" s="31">
        <v>8.6999999999999994E-2</v>
      </c>
      <c r="BE80" s="31">
        <v>19.533000000000001</v>
      </c>
      <c r="BF80" s="31">
        <v>45.814999999999998</v>
      </c>
      <c r="BG80" s="31">
        <v>2.742</v>
      </c>
      <c r="BH80" s="31">
        <v>0</v>
      </c>
      <c r="BI80" s="31">
        <v>27.811</v>
      </c>
      <c r="BJ80" s="31">
        <v>0</v>
      </c>
      <c r="BK80" s="31">
        <v>0</v>
      </c>
      <c r="BL80" s="73">
        <v>0</v>
      </c>
      <c r="BM80" s="74">
        <f t="shared" si="5"/>
        <v>4261.5230000000001</v>
      </c>
      <c r="BN80" s="33"/>
      <c r="BO80" s="30">
        <v>0</v>
      </c>
      <c r="BP80" s="75">
        <f t="shared" si="6"/>
        <v>195.48099999999999</v>
      </c>
      <c r="BQ80" s="32">
        <f t="shared" si="7"/>
        <v>195.48099999999999</v>
      </c>
      <c r="BR80" s="76">
        <v>0</v>
      </c>
      <c r="BS80" s="30">
        <v>195.48099999999999</v>
      </c>
      <c r="BT80" s="77">
        <v>0</v>
      </c>
      <c r="BU80" s="77">
        <v>0</v>
      </c>
      <c r="BV80" s="30">
        <v>5700.3010000000004</v>
      </c>
      <c r="BW80" s="78">
        <v>29.161999999999999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2641.7469999999998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307.37599999999998</v>
      </c>
      <c r="Q81" s="31">
        <v>0</v>
      </c>
      <c r="R81" s="31">
        <v>4.6609999999999996</v>
      </c>
      <c r="S81" s="31">
        <v>124.699</v>
      </c>
      <c r="T81" s="31">
        <v>0</v>
      </c>
      <c r="U81" s="31">
        <v>0.751</v>
      </c>
      <c r="V81" s="31">
        <v>0</v>
      </c>
      <c r="W81" s="31">
        <v>0</v>
      </c>
      <c r="X81" s="31">
        <v>0.26400000000000001</v>
      </c>
      <c r="Y81" s="31">
        <v>0</v>
      </c>
      <c r="Z81" s="31">
        <v>247.22900000000001</v>
      </c>
      <c r="AA81" s="31">
        <v>20.024999999999999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148.67400000000001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13.946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27.277999999999999</v>
      </c>
      <c r="BJ81" s="31">
        <v>0</v>
      </c>
      <c r="BK81" s="31">
        <v>0</v>
      </c>
      <c r="BL81" s="73">
        <v>0</v>
      </c>
      <c r="BM81" s="74">
        <f t="shared" si="5"/>
        <v>894.90300000000002</v>
      </c>
      <c r="BN81" s="33"/>
      <c r="BO81" s="30">
        <v>0</v>
      </c>
      <c r="BP81" s="75">
        <f t="shared" si="6"/>
        <v>1212.5650000000001</v>
      </c>
      <c r="BQ81" s="32">
        <f t="shared" si="7"/>
        <v>1212.5650000000001</v>
      </c>
      <c r="BR81" s="76">
        <v>0</v>
      </c>
      <c r="BS81" s="30">
        <v>1212.5650000000001</v>
      </c>
      <c r="BT81" s="77">
        <v>0</v>
      </c>
      <c r="BU81" s="77">
        <v>0</v>
      </c>
      <c r="BV81" s="30">
        <v>533.06399999999996</v>
      </c>
      <c r="BW81" s="78">
        <v>1.2150000000000001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31455.305</v>
      </c>
      <c r="D82" s="30"/>
      <c r="E82" s="30"/>
      <c r="F82" s="30"/>
      <c r="G82" s="30"/>
      <c r="H82" s="30"/>
      <c r="I82" s="30"/>
      <c r="J82" s="30"/>
      <c r="K82" s="30"/>
      <c r="L82" s="32">
        <v>0.497</v>
      </c>
      <c r="M82" s="31">
        <v>2.6739999999999999</v>
      </c>
      <c r="N82" s="31">
        <v>1.359</v>
      </c>
      <c r="O82" s="31">
        <v>113.77500000000001</v>
      </c>
      <c r="P82" s="31">
        <v>277.57799999999997</v>
      </c>
      <c r="Q82" s="31">
        <v>5.0000000000000001E-3</v>
      </c>
      <c r="R82" s="31">
        <v>3.5910000000000002</v>
      </c>
      <c r="S82" s="31">
        <v>0.65700000000000003</v>
      </c>
      <c r="T82" s="31">
        <v>0</v>
      </c>
      <c r="U82" s="31">
        <v>30.931999999999999</v>
      </c>
      <c r="V82" s="31">
        <v>11.666</v>
      </c>
      <c r="W82" s="31">
        <v>0.93799999999999994</v>
      </c>
      <c r="X82" s="31">
        <v>5.9039999999999999</v>
      </c>
      <c r="Y82" s="31">
        <v>0.72599999999999998</v>
      </c>
      <c r="Z82" s="31">
        <v>0.33700000000000002</v>
      </c>
      <c r="AA82" s="31">
        <v>75.215000000000003</v>
      </c>
      <c r="AB82" s="31">
        <v>5.9269999999999996</v>
      </c>
      <c r="AC82" s="31">
        <v>397.84800000000001</v>
      </c>
      <c r="AD82" s="31">
        <v>273.86500000000001</v>
      </c>
      <c r="AE82" s="31">
        <v>165.54400000000001</v>
      </c>
      <c r="AF82" s="31">
        <v>60.067999999999998</v>
      </c>
      <c r="AG82" s="31">
        <v>27.141999999999999</v>
      </c>
      <c r="AH82" s="31">
        <v>280.38400000000001</v>
      </c>
      <c r="AI82" s="31">
        <v>139.096</v>
      </c>
      <c r="AJ82" s="31">
        <v>2384.373</v>
      </c>
      <c r="AK82" s="31">
        <v>10.776</v>
      </c>
      <c r="AL82" s="31">
        <v>15.513999999999999</v>
      </c>
      <c r="AM82" s="31">
        <v>100.85899999999999</v>
      </c>
      <c r="AN82" s="31">
        <v>15.987</v>
      </c>
      <c r="AO82" s="31">
        <v>272.411</v>
      </c>
      <c r="AP82" s="31">
        <v>30.062000000000001</v>
      </c>
      <c r="AQ82" s="31">
        <v>59.779000000000003</v>
      </c>
      <c r="AR82" s="31">
        <v>351.64600000000002</v>
      </c>
      <c r="AS82" s="31">
        <v>412.56900000000002</v>
      </c>
      <c r="AT82" s="31">
        <v>240.09700000000001</v>
      </c>
      <c r="AU82" s="31">
        <v>29.545000000000002</v>
      </c>
      <c r="AV82" s="31">
        <v>19.672999999999998</v>
      </c>
      <c r="AW82" s="31">
        <v>16.734999999999999</v>
      </c>
      <c r="AX82" s="31">
        <v>73.349000000000004</v>
      </c>
      <c r="AY82" s="31">
        <v>0.22700000000000001</v>
      </c>
      <c r="AZ82" s="31">
        <v>74.813000000000002</v>
      </c>
      <c r="BA82" s="31">
        <v>82.986000000000004</v>
      </c>
      <c r="BB82" s="31">
        <v>22.027999999999999</v>
      </c>
      <c r="BC82" s="31">
        <v>387.33499999999998</v>
      </c>
      <c r="BD82" s="31">
        <v>6.8579999999999997</v>
      </c>
      <c r="BE82" s="31">
        <v>99.936999999999998</v>
      </c>
      <c r="BF82" s="31">
        <v>218.88399999999999</v>
      </c>
      <c r="BG82" s="31">
        <v>15.69</v>
      </c>
      <c r="BH82" s="31">
        <v>15.836</v>
      </c>
      <c r="BI82" s="31">
        <v>45.427999999999997</v>
      </c>
      <c r="BJ82" s="31">
        <v>0</v>
      </c>
      <c r="BK82" s="31">
        <v>0</v>
      </c>
      <c r="BL82" s="73">
        <v>0</v>
      </c>
      <c r="BM82" s="74">
        <f t="shared" si="5"/>
        <v>6879.1250000000009</v>
      </c>
      <c r="BN82" s="33"/>
      <c r="BO82" s="30">
        <v>134.74199999999999</v>
      </c>
      <c r="BP82" s="75">
        <f t="shared" si="6"/>
        <v>7420.3729999999996</v>
      </c>
      <c r="BQ82" s="32">
        <f t="shared" si="7"/>
        <v>7420.3729999999996</v>
      </c>
      <c r="BR82" s="76">
        <v>0</v>
      </c>
      <c r="BS82" s="30">
        <v>7420.3729999999996</v>
      </c>
      <c r="BT82" s="77">
        <v>0</v>
      </c>
      <c r="BU82" s="77">
        <v>0</v>
      </c>
      <c r="BV82" s="30">
        <v>17190.210999999999</v>
      </c>
      <c r="BW82" s="78">
        <v>-169.14599999999999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1841.3799999999997</v>
      </c>
      <c r="D83" s="30"/>
      <c r="E83" s="30"/>
      <c r="F83" s="30"/>
      <c r="G83" s="30"/>
      <c r="H83" s="30"/>
      <c r="I83" s="30"/>
      <c r="J83" s="30"/>
      <c r="K83" s="30"/>
      <c r="L83" s="32">
        <v>6.468</v>
      </c>
      <c r="M83" s="31">
        <v>99.275000000000006</v>
      </c>
      <c r="N83" s="31">
        <v>21.773</v>
      </c>
      <c r="O83" s="31">
        <v>127.244</v>
      </c>
      <c r="P83" s="31">
        <v>2.855</v>
      </c>
      <c r="Q83" s="31">
        <v>7.0000000000000001E-3</v>
      </c>
      <c r="R83" s="31">
        <v>2.0329999999999999</v>
      </c>
      <c r="S83" s="31">
        <v>1.4019999999999999</v>
      </c>
      <c r="T83" s="31">
        <v>0</v>
      </c>
      <c r="U83" s="31">
        <v>4.1449999999999996</v>
      </c>
      <c r="V83" s="31">
        <v>12.333</v>
      </c>
      <c r="W83" s="31">
        <v>2.278</v>
      </c>
      <c r="X83" s="31">
        <v>21.396999999999998</v>
      </c>
      <c r="Y83" s="31">
        <v>5.0140000000000002</v>
      </c>
      <c r="Z83" s="31">
        <v>0.23400000000000001</v>
      </c>
      <c r="AA83" s="31">
        <v>0</v>
      </c>
      <c r="AB83" s="31">
        <v>0.91800000000000004</v>
      </c>
      <c r="AC83" s="31">
        <v>82.903000000000006</v>
      </c>
      <c r="AD83" s="31">
        <v>30.018000000000001</v>
      </c>
      <c r="AE83" s="31">
        <v>10.523999999999999</v>
      </c>
      <c r="AF83" s="31">
        <v>15.859</v>
      </c>
      <c r="AG83" s="31">
        <v>13.154</v>
      </c>
      <c r="AH83" s="31">
        <v>16.105</v>
      </c>
      <c r="AI83" s="31">
        <v>18.004000000000001</v>
      </c>
      <c r="AJ83" s="31">
        <v>0</v>
      </c>
      <c r="AK83" s="31">
        <v>378.20699999999999</v>
      </c>
      <c r="AL83" s="31">
        <v>451.62599999999998</v>
      </c>
      <c r="AM83" s="31">
        <v>48.652999999999999</v>
      </c>
      <c r="AN83" s="31">
        <v>0.83399999999999996</v>
      </c>
      <c r="AO83" s="31">
        <v>23.850999999999999</v>
      </c>
      <c r="AP83" s="31">
        <v>10.176</v>
      </c>
      <c r="AQ83" s="31">
        <v>3.6970000000000001</v>
      </c>
      <c r="AR83" s="31">
        <v>51.564</v>
      </c>
      <c r="AS83" s="31">
        <v>5.9560000000000004</v>
      </c>
      <c r="AT83" s="31">
        <v>0</v>
      </c>
      <c r="AU83" s="31">
        <v>9.0310000000000006</v>
      </c>
      <c r="AV83" s="31">
        <v>5.4660000000000002</v>
      </c>
      <c r="AW83" s="31">
        <v>25.024000000000001</v>
      </c>
      <c r="AX83" s="31">
        <v>1.4530000000000001</v>
      </c>
      <c r="AY83" s="31">
        <v>0</v>
      </c>
      <c r="AZ83" s="31">
        <v>22.213999999999999</v>
      </c>
      <c r="BA83" s="31">
        <v>9.0969999999999995</v>
      </c>
      <c r="BB83" s="31">
        <v>2.3690000000000002</v>
      </c>
      <c r="BC83" s="31">
        <v>79.578999999999994</v>
      </c>
      <c r="BD83" s="31">
        <v>1.962</v>
      </c>
      <c r="BE83" s="31">
        <v>15.564</v>
      </c>
      <c r="BF83" s="31">
        <v>26.343</v>
      </c>
      <c r="BG83" s="31">
        <v>9.7729999999999997</v>
      </c>
      <c r="BH83" s="31">
        <v>0</v>
      </c>
      <c r="BI83" s="31">
        <v>15.528</v>
      </c>
      <c r="BJ83" s="31">
        <v>0</v>
      </c>
      <c r="BK83" s="31">
        <v>0</v>
      </c>
      <c r="BL83" s="73">
        <v>0</v>
      </c>
      <c r="BM83" s="74">
        <f t="shared" si="5"/>
        <v>1691.9099999999996</v>
      </c>
      <c r="BN83" s="33"/>
      <c r="BO83" s="30">
        <v>226.25700000000001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-76.787000000000006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11626.028999999999</v>
      </c>
      <c r="D84" s="30"/>
      <c r="E84" s="30"/>
      <c r="F84" s="30"/>
      <c r="G84" s="30"/>
      <c r="H84" s="30"/>
      <c r="I84" s="30"/>
      <c r="J84" s="30"/>
      <c r="K84" s="30"/>
      <c r="L84" s="32">
        <v>5.6619999999999999</v>
      </c>
      <c r="M84" s="31">
        <v>216.40199999999999</v>
      </c>
      <c r="N84" s="31">
        <v>65.421999999999997</v>
      </c>
      <c r="O84" s="31">
        <v>178.2</v>
      </c>
      <c r="P84" s="31">
        <v>47.478000000000002</v>
      </c>
      <c r="Q84" s="31">
        <v>8.0000000000000002E-3</v>
      </c>
      <c r="R84" s="31">
        <v>14.238</v>
      </c>
      <c r="S84" s="31">
        <v>9.0649999999999995</v>
      </c>
      <c r="T84" s="31">
        <v>0</v>
      </c>
      <c r="U84" s="31">
        <v>14.893000000000001</v>
      </c>
      <c r="V84" s="31">
        <v>27.361000000000001</v>
      </c>
      <c r="W84" s="31">
        <v>11.179</v>
      </c>
      <c r="X84" s="31">
        <v>3.153</v>
      </c>
      <c r="Y84" s="31">
        <v>2.903</v>
      </c>
      <c r="Z84" s="31">
        <v>1.0780000000000001</v>
      </c>
      <c r="AA84" s="31">
        <v>4.0350000000000001</v>
      </c>
      <c r="AB84" s="31">
        <v>26.003</v>
      </c>
      <c r="AC84" s="31">
        <v>610.55700000000002</v>
      </c>
      <c r="AD84" s="31">
        <v>63.271000000000001</v>
      </c>
      <c r="AE84" s="31">
        <v>250.58</v>
      </c>
      <c r="AF84" s="31">
        <v>38.063000000000002</v>
      </c>
      <c r="AG84" s="31">
        <v>58.276000000000003</v>
      </c>
      <c r="AH84" s="31">
        <v>113.643</v>
      </c>
      <c r="AI84" s="31">
        <v>302.34100000000001</v>
      </c>
      <c r="AJ84" s="31">
        <v>60.859000000000002</v>
      </c>
      <c r="AK84" s="31">
        <v>6.0890000000000004</v>
      </c>
      <c r="AL84" s="31">
        <v>26.541</v>
      </c>
      <c r="AM84" s="31">
        <v>323.98200000000003</v>
      </c>
      <c r="AN84" s="31">
        <v>7.0679999999999996</v>
      </c>
      <c r="AO84" s="31">
        <v>1228.0409999999999</v>
      </c>
      <c r="AP84" s="31">
        <v>162.25299999999999</v>
      </c>
      <c r="AQ84" s="31">
        <v>34.851999999999997</v>
      </c>
      <c r="AR84" s="31">
        <v>269.02600000000001</v>
      </c>
      <c r="AS84" s="31">
        <v>2.8690000000000002</v>
      </c>
      <c r="AT84" s="31">
        <v>240.887</v>
      </c>
      <c r="AU84" s="31">
        <v>20.459</v>
      </c>
      <c r="AV84" s="31">
        <v>12.430999999999999</v>
      </c>
      <c r="AW84" s="31">
        <v>79.05</v>
      </c>
      <c r="AX84" s="31">
        <v>9.9309999999999992</v>
      </c>
      <c r="AY84" s="31">
        <v>0.28199999999999997</v>
      </c>
      <c r="AZ84" s="31">
        <v>1.8779999999999999</v>
      </c>
      <c r="BA84" s="31">
        <v>8.0380000000000003</v>
      </c>
      <c r="BB84" s="31">
        <v>5.82</v>
      </c>
      <c r="BC84" s="31">
        <v>485.42</v>
      </c>
      <c r="BD84" s="31">
        <v>18.995999999999999</v>
      </c>
      <c r="BE84" s="31">
        <v>72.472999999999999</v>
      </c>
      <c r="BF84" s="31">
        <v>86.619</v>
      </c>
      <c r="BG84" s="31">
        <v>8.9640000000000004</v>
      </c>
      <c r="BH84" s="31">
        <v>12.343999999999999</v>
      </c>
      <c r="BI84" s="31">
        <v>114.97199999999999</v>
      </c>
      <c r="BJ84" s="31">
        <v>0</v>
      </c>
      <c r="BK84" s="31">
        <v>0</v>
      </c>
      <c r="BL84" s="73">
        <v>0</v>
      </c>
      <c r="BM84" s="74">
        <f t="shared" si="5"/>
        <v>5363.9549999999981</v>
      </c>
      <c r="BN84" s="33"/>
      <c r="BO84" s="30">
        <v>0</v>
      </c>
      <c r="BP84" s="75">
        <f t="shared" si="6"/>
        <v>6262.0739999999996</v>
      </c>
      <c r="BQ84" s="32">
        <f t="shared" si="7"/>
        <v>6262.0739999999996</v>
      </c>
      <c r="BR84" s="76">
        <v>0</v>
      </c>
      <c r="BS84" s="30">
        <v>6262.0739999999996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3728.3900000000003</v>
      </c>
      <c r="D85" s="30"/>
      <c r="E85" s="30"/>
      <c r="F85" s="30"/>
      <c r="G85" s="30"/>
      <c r="H85" s="30"/>
      <c r="I85" s="30"/>
      <c r="J85" s="30"/>
      <c r="K85" s="30"/>
      <c r="L85" s="32">
        <v>204.66300000000001</v>
      </c>
      <c r="M85" s="31">
        <v>11.456</v>
      </c>
      <c r="N85" s="31">
        <v>0.222</v>
      </c>
      <c r="O85" s="31">
        <v>46.344999999999999</v>
      </c>
      <c r="P85" s="31">
        <v>1.9850000000000001</v>
      </c>
      <c r="Q85" s="31">
        <v>1E-3</v>
      </c>
      <c r="R85" s="31">
        <v>0.68</v>
      </c>
      <c r="S85" s="31">
        <v>1.6359999999999999</v>
      </c>
      <c r="T85" s="31">
        <v>0</v>
      </c>
      <c r="U85" s="31">
        <v>2.0230000000000001</v>
      </c>
      <c r="V85" s="31">
        <v>0.68799999999999994</v>
      </c>
      <c r="W85" s="31">
        <v>0.33</v>
      </c>
      <c r="X85" s="31">
        <v>6.0449999999999999</v>
      </c>
      <c r="Y85" s="31">
        <v>0.69499999999999995</v>
      </c>
      <c r="Z85" s="31">
        <v>4.4999999999999998E-2</v>
      </c>
      <c r="AA85" s="31">
        <v>1.075</v>
      </c>
      <c r="AB85" s="31">
        <v>3.6240000000000001</v>
      </c>
      <c r="AC85" s="31">
        <v>10.557</v>
      </c>
      <c r="AD85" s="31">
        <v>0</v>
      </c>
      <c r="AE85" s="31">
        <v>82.477999999999994</v>
      </c>
      <c r="AF85" s="31">
        <v>23.788</v>
      </c>
      <c r="AG85" s="31">
        <v>15.397</v>
      </c>
      <c r="AH85" s="31">
        <v>33.652000000000001</v>
      </c>
      <c r="AI85" s="31">
        <v>113.514</v>
      </c>
      <c r="AJ85" s="31">
        <v>9.1199999999999992</v>
      </c>
      <c r="AK85" s="31">
        <v>5.8819999999999997</v>
      </c>
      <c r="AL85" s="31">
        <v>3.4340000000000002</v>
      </c>
      <c r="AM85" s="31">
        <v>112.636</v>
      </c>
      <c r="AN85" s="31">
        <v>1.823</v>
      </c>
      <c r="AO85" s="31">
        <v>568.82000000000005</v>
      </c>
      <c r="AP85" s="31">
        <v>44.994999999999997</v>
      </c>
      <c r="AQ85" s="31">
        <v>3.3839999999999999</v>
      </c>
      <c r="AR85" s="31">
        <v>5.4740000000000002</v>
      </c>
      <c r="AS85" s="31">
        <v>0.58499999999999996</v>
      </c>
      <c r="AT85" s="31">
        <v>19.053999999999998</v>
      </c>
      <c r="AU85" s="31">
        <v>1.5629999999999999</v>
      </c>
      <c r="AV85" s="31">
        <v>0.47699999999999998</v>
      </c>
      <c r="AW85" s="31">
        <v>17.681000000000001</v>
      </c>
      <c r="AX85" s="31">
        <v>2.7850000000000001</v>
      </c>
      <c r="AY85" s="31">
        <v>4.5999999999999999E-2</v>
      </c>
      <c r="AZ85" s="31">
        <v>0.79</v>
      </c>
      <c r="BA85" s="31">
        <v>3.5310000000000001</v>
      </c>
      <c r="BB85" s="31">
        <v>1.556</v>
      </c>
      <c r="BC85" s="31">
        <v>126.53100000000001</v>
      </c>
      <c r="BD85" s="31">
        <v>3.085</v>
      </c>
      <c r="BE85" s="31">
        <v>29.593</v>
      </c>
      <c r="BF85" s="31">
        <v>30.498999999999999</v>
      </c>
      <c r="BG85" s="31">
        <v>3.68</v>
      </c>
      <c r="BH85" s="31">
        <v>7.5529999999999999</v>
      </c>
      <c r="BI85" s="31">
        <v>67.78</v>
      </c>
      <c r="BJ85" s="31">
        <v>0</v>
      </c>
      <c r="BK85" s="31">
        <v>0</v>
      </c>
      <c r="BL85" s="73">
        <v>0</v>
      </c>
      <c r="BM85" s="74">
        <f t="shared" si="5"/>
        <v>1633.2560000000005</v>
      </c>
      <c r="BN85" s="33"/>
      <c r="BO85" s="30">
        <v>0</v>
      </c>
      <c r="BP85" s="75">
        <f t="shared" si="6"/>
        <v>2095.134</v>
      </c>
      <c r="BQ85" s="32">
        <f t="shared" si="7"/>
        <v>2095.134</v>
      </c>
      <c r="BR85" s="76">
        <v>0</v>
      </c>
      <c r="BS85" s="30">
        <v>2095.134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36412.771000000001</v>
      </c>
      <c r="D86" s="30"/>
      <c r="E86" s="30"/>
      <c r="F86" s="30"/>
      <c r="G86" s="30"/>
      <c r="H86" s="30"/>
      <c r="I86" s="30"/>
      <c r="J86" s="30"/>
      <c r="K86" s="30"/>
      <c r="L86" s="32">
        <v>0.27300000000000002</v>
      </c>
      <c r="M86" s="31">
        <v>0</v>
      </c>
      <c r="N86" s="31">
        <v>0</v>
      </c>
      <c r="O86" s="31">
        <v>64.081000000000003</v>
      </c>
      <c r="P86" s="31">
        <v>53.88</v>
      </c>
      <c r="Q86" s="31">
        <v>4.0000000000000001E-3</v>
      </c>
      <c r="R86" s="31">
        <v>2.1859999999999999</v>
      </c>
      <c r="S86" s="31">
        <v>4.2279999999999998</v>
      </c>
      <c r="T86" s="31">
        <v>0</v>
      </c>
      <c r="U86" s="31">
        <v>7.1459999999999999</v>
      </c>
      <c r="V86" s="31">
        <v>8.3849999999999998</v>
      </c>
      <c r="W86" s="31">
        <v>1.3580000000000001</v>
      </c>
      <c r="X86" s="31">
        <v>0.66700000000000004</v>
      </c>
      <c r="Y86" s="31">
        <v>8.2289999999999992</v>
      </c>
      <c r="Z86" s="31">
        <v>0.83199999999999996</v>
      </c>
      <c r="AA86" s="31">
        <v>8.6310000000000002</v>
      </c>
      <c r="AB86" s="31">
        <v>30.073</v>
      </c>
      <c r="AC86" s="31">
        <v>0</v>
      </c>
      <c r="AD86" s="31">
        <v>13.909000000000001</v>
      </c>
      <c r="AE86" s="31">
        <v>7745.43</v>
      </c>
      <c r="AF86" s="31">
        <v>12.922000000000001</v>
      </c>
      <c r="AG86" s="31">
        <v>37.101999999999997</v>
      </c>
      <c r="AH86" s="31">
        <v>141.32499999999999</v>
      </c>
      <c r="AI86" s="31">
        <v>114.33199999999999</v>
      </c>
      <c r="AJ86" s="31">
        <v>1.363</v>
      </c>
      <c r="AK86" s="31">
        <v>0</v>
      </c>
      <c r="AL86" s="31">
        <v>9.9760000000000009</v>
      </c>
      <c r="AM86" s="31">
        <v>3.1E-2</v>
      </c>
      <c r="AN86" s="31">
        <v>5.9290000000000003</v>
      </c>
      <c r="AO86" s="31">
        <v>1732.7180000000001</v>
      </c>
      <c r="AP86" s="31">
        <v>61.341000000000001</v>
      </c>
      <c r="AQ86" s="31">
        <v>21.738</v>
      </c>
      <c r="AR86" s="31">
        <v>111.256</v>
      </c>
      <c r="AS86" s="31">
        <v>2.012</v>
      </c>
      <c r="AT86" s="31">
        <v>0</v>
      </c>
      <c r="AU86" s="31">
        <v>11.598000000000001</v>
      </c>
      <c r="AV86" s="31">
        <v>5.7389999999999999</v>
      </c>
      <c r="AW86" s="31">
        <v>1013.99</v>
      </c>
      <c r="AX86" s="31">
        <v>836.16200000000003</v>
      </c>
      <c r="AY86" s="31">
        <v>1.44</v>
      </c>
      <c r="AZ86" s="31">
        <v>19.829999999999998</v>
      </c>
      <c r="BA86" s="31">
        <v>89.397999999999996</v>
      </c>
      <c r="BB86" s="31">
        <v>16.844000000000001</v>
      </c>
      <c r="BC86" s="31">
        <v>100.435</v>
      </c>
      <c r="BD86" s="31">
        <v>5.0890000000000004</v>
      </c>
      <c r="BE86" s="31">
        <v>39.841999999999999</v>
      </c>
      <c r="BF86" s="31">
        <v>54.21</v>
      </c>
      <c r="BG86" s="31">
        <v>35.020000000000003</v>
      </c>
      <c r="BH86" s="31">
        <v>85.932000000000002</v>
      </c>
      <c r="BI86" s="31">
        <v>6.2610000000000001</v>
      </c>
      <c r="BJ86" s="31">
        <v>0</v>
      </c>
      <c r="BK86" s="31">
        <v>0</v>
      </c>
      <c r="BL86" s="73">
        <v>0</v>
      </c>
      <c r="BM86" s="74">
        <f t="shared" si="5"/>
        <v>12523.146999999999</v>
      </c>
      <c r="BN86" s="33"/>
      <c r="BO86" s="30">
        <v>350.49299999999999</v>
      </c>
      <c r="BP86" s="75">
        <f t="shared" si="6"/>
        <v>169.92099999999999</v>
      </c>
      <c r="BQ86" s="32">
        <f t="shared" si="7"/>
        <v>169.92099999999999</v>
      </c>
      <c r="BR86" s="76">
        <v>0</v>
      </c>
      <c r="BS86" s="30">
        <v>169.92099999999999</v>
      </c>
      <c r="BT86" s="77">
        <v>0</v>
      </c>
      <c r="BU86" s="77">
        <v>0</v>
      </c>
      <c r="BV86" s="30">
        <v>24917.462</v>
      </c>
      <c r="BW86" s="78">
        <v>-1548.252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1488.7329999999999</v>
      </c>
      <c r="D87" s="30"/>
      <c r="E87" s="30"/>
      <c r="F87" s="30"/>
      <c r="G87" s="30"/>
      <c r="H87" s="30"/>
      <c r="I87" s="30"/>
      <c r="J87" s="30"/>
      <c r="K87" s="30"/>
      <c r="L87" s="32">
        <v>0.105</v>
      </c>
      <c r="M87" s="31">
        <v>0</v>
      </c>
      <c r="N87" s="31">
        <v>4.97</v>
      </c>
      <c r="O87" s="31">
        <v>5.2510000000000003</v>
      </c>
      <c r="P87" s="31">
        <v>32.613999999999997</v>
      </c>
      <c r="Q87" s="31">
        <v>3.0000000000000001E-3</v>
      </c>
      <c r="R87" s="31">
        <v>2.5640000000000001</v>
      </c>
      <c r="S87" s="31">
        <v>0.157</v>
      </c>
      <c r="T87" s="31">
        <v>0</v>
      </c>
      <c r="U87" s="31">
        <v>4.4130000000000003</v>
      </c>
      <c r="V87" s="31">
        <v>2.113</v>
      </c>
      <c r="W87" s="31">
        <v>0.43</v>
      </c>
      <c r="X87" s="31">
        <v>5.4480000000000004</v>
      </c>
      <c r="Y87" s="31">
        <v>4.1529999999999996</v>
      </c>
      <c r="Z87" s="31">
        <v>4.7E-2</v>
      </c>
      <c r="AA87" s="31">
        <v>0.67700000000000005</v>
      </c>
      <c r="AB87" s="31">
        <v>3.052</v>
      </c>
      <c r="AC87" s="31">
        <v>8.5090000000000003</v>
      </c>
      <c r="AD87" s="31">
        <v>4.2519999999999998</v>
      </c>
      <c r="AE87" s="31">
        <v>14.343</v>
      </c>
      <c r="AF87" s="31">
        <v>60.21</v>
      </c>
      <c r="AG87" s="31">
        <v>26.928000000000001</v>
      </c>
      <c r="AH87" s="31">
        <v>44.176000000000002</v>
      </c>
      <c r="AI87" s="31">
        <v>48.170999999999999</v>
      </c>
      <c r="AJ87" s="31">
        <v>375.81700000000001</v>
      </c>
      <c r="AK87" s="31">
        <v>0.41</v>
      </c>
      <c r="AL87" s="31">
        <v>0</v>
      </c>
      <c r="AM87" s="31">
        <v>23.155000000000001</v>
      </c>
      <c r="AN87" s="31">
        <v>0.5</v>
      </c>
      <c r="AO87" s="31">
        <v>28.975000000000001</v>
      </c>
      <c r="AP87" s="31">
        <v>0.124</v>
      </c>
      <c r="AQ87" s="31">
        <v>3.19</v>
      </c>
      <c r="AR87" s="31">
        <v>33.258000000000003</v>
      </c>
      <c r="AS87" s="31">
        <v>2.2280000000000002</v>
      </c>
      <c r="AT87" s="31">
        <v>12.189</v>
      </c>
      <c r="AU87" s="31">
        <v>6.2130000000000001</v>
      </c>
      <c r="AV87" s="31">
        <v>3.9849999999999999</v>
      </c>
      <c r="AW87" s="31">
        <v>12.679</v>
      </c>
      <c r="AX87" s="31">
        <v>2.5209999999999999</v>
      </c>
      <c r="AY87" s="31">
        <v>0</v>
      </c>
      <c r="AZ87" s="31">
        <v>10.045</v>
      </c>
      <c r="BA87" s="31">
        <v>16.652000000000001</v>
      </c>
      <c r="BB87" s="31">
        <v>24.454000000000001</v>
      </c>
      <c r="BC87" s="31">
        <v>44.972999999999999</v>
      </c>
      <c r="BD87" s="31">
        <v>3.3370000000000002</v>
      </c>
      <c r="BE87" s="31">
        <v>8.8930000000000007</v>
      </c>
      <c r="BF87" s="31">
        <v>9.8680000000000003</v>
      </c>
      <c r="BG87" s="31">
        <v>2.6419999999999999</v>
      </c>
      <c r="BH87" s="31">
        <v>0</v>
      </c>
      <c r="BI87" s="31">
        <v>0.35399999999999998</v>
      </c>
      <c r="BJ87" s="31">
        <v>0</v>
      </c>
      <c r="BK87" s="31">
        <v>0</v>
      </c>
      <c r="BL87" s="73">
        <v>0</v>
      </c>
      <c r="BM87" s="74">
        <f t="shared" si="5"/>
        <v>899.048</v>
      </c>
      <c r="BN87" s="33"/>
      <c r="BO87" s="30">
        <v>0</v>
      </c>
      <c r="BP87" s="75">
        <f t="shared" si="6"/>
        <v>589.68499999999995</v>
      </c>
      <c r="BQ87" s="32">
        <f t="shared" si="7"/>
        <v>589.68499999999995</v>
      </c>
      <c r="BR87" s="76">
        <v>0</v>
      </c>
      <c r="BS87" s="30">
        <v>589.68499999999995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21338.106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112.82899999999999</v>
      </c>
      <c r="N91" s="31">
        <v>152.78299999999999</v>
      </c>
      <c r="O91" s="31">
        <v>123.696</v>
      </c>
      <c r="P91" s="31">
        <v>288.03300000000002</v>
      </c>
      <c r="Q91" s="31">
        <v>1.2999999999999999E-2</v>
      </c>
      <c r="R91" s="31">
        <v>10.465999999999999</v>
      </c>
      <c r="S91" s="31">
        <v>4.7539999999999996</v>
      </c>
      <c r="T91" s="31">
        <v>0</v>
      </c>
      <c r="U91" s="31">
        <v>31.919</v>
      </c>
      <c r="V91" s="31">
        <v>5.61</v>
      </c>
      <c r="W91" s="31">
        <v>3.653</v>
      </c>
      <c r="X91" s="31">
        <v>1.9570000000000001</v>
      </c>
      <c r="Y91" s="31">
        <v>0.69699999999999995</v>
      </c>
      <c r="Z91" s="31">
        <v>1.873</v>
      </c>
      <c r="AA91" s="31">
        <v>3.8929999999999998</v>
      </c>
      <c r="AB91" s="31">
        <v>2.3410000000000002</v>
      </c>
      <c r="AC91" s="31">
        <v>14.587</v>
      </c>
      <c r="AD91" s="31">
        <v>18.423999999999999</v>
      </c>
      <c r="AE91" s="31">
        <v>926.55600000000004</v>
      </c>
      <c r="AF91" s="31">
        <v>29.765000000000001</v>
      </c>
      <c r="AG91" s="31">
        <v>69.736000000000004</v>
      </c>
      <c r="AH91" s="31">
        <v>533.149</v>
      </c>
      <c r="AI91" s="31">
        <v>916.92</v>
      </c>
      <c r="AJ91" s="31">
        <v>13.887</v>
      </c>
      <c r="AK91" s="31">
        <v>3.7549999999999999</v>
      </c>
      <c r="AL91" s="31">
        <v>351.35700000000003</v>
      </c>
      <c r="AM91" s="31">
        <v>101.503</v>
      </c>
      <c r="AN91" s="31">
        <v>12.231999999999999</v>
      </c>
      <c r="AO91" s="31">
        <v>777.09299999999996</v>
      </c>
      <c r="AP91" s="31">
        <v>74.72</v>
      </c>
      <c r="AQ91" s="31">
        <v>21.965</v>
      </c>
      <c r="AR91" s="31">
        <v>10.177</v>
      </c>
      <c r="AS91" s="31">
        <v>7.8540000000000001</v>
      </c>
      <c r="AT91" s="31">
        <v>589.11900000000003</v>
      </c>
      <c r="AU91" s="31">
        <v>0.40600000000000003</v>
      </c>
      <c r="AV91" s="31">
        <v>5.7000000000000002E-2</v>
      </c>
      <c r="AW91" s="31">
        <v>41.212000000000003</v>
      </c>
      <c r="AX91" s="31">
        <v>30.605</v>
      </c>
      <c r="AY91" s="31">
        <v>0</v>
      </c>
      <c r="AZ91" s="31">
        <v>8.3469999999999995</v>
      </c>
      <c r="BA91" s="31">
        <v>205.749</v>
      </c>
      <c r="BB91" s="31">
        <v>25.998000000000001</v>
      </c>
      <c r="BC91" s="31">
        <v>392.24900000000002</v>
      </c>
      <c r="BD91" s="31">
        <v>9.2509999999999994</v>
      </c>
      <c r="BE91" s="31">
        <v>37.387999999999998</v>
      </c>
      <c r="BF91" s="31">
        <v>49.113999999999997</v>
      </c>
      <c r="BG91" s="31">
        <v>32.488999999999997</v>
      </c>
      <c r="BH91" s="31">
        <v>0</v>
      </c>
      <c r="BI91" s="31">
        <v>65.149000000000001</v>
      </c>
      <c r="BJ91" s="31">
        <v>0</v>
      </c>
      <c r="BK91" s="31">
        <v>0</v>
      </c>
      <c r="BL91" s="73">
        <v>0</v>
      </c>
      <c r="BM91" s="74">
        <f t="shared" si="5"/>
        <v>6115.329999999999</v>
      </c>
      <c r="BN91" s="33"/>
      <c r="BO91" s="30">
        <v>0</v>
      </c>
      <c r="BP91" s="75">
        <f t="shared" si="6"/>
        <v>15222.776</v>
      </c>
      <c r="BQ91" s="32">
        <f t="shared" si="7"/>
        <v>15222.776</v>
      </c>
      <c r="BR91" s="76">
        <v>0</v>
      </c>
      <c r="BS91" s="30">
        <v>15222.776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3835.5740000000005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11.635</v>
      </c>
      <c r="N92" s="31">
        <v>0</v>
      </c>
      <c r="O92" s="31">
        <v>6.3419999999999996</v>
      </c>
      <c r="P92" s="31">
        <v>196.89699999999999</v>
      </c>
      <c r="Q92" s="31">
        <v>8.0000000000000002E-3</v>
      </c>
      <c r="R92" s="31">
        <v>0.33600000000000002</v>
      </c>
      <c r="S92" s="31">
        <v>0</v>
      </c>
      <c r="T92" s="31">
        <v>0</v>
      </c>
      <c r="U92" s="31">
        <v>0</v>
      </c>
      <c r="V92" s="31">
        <v>1.2589999999999999</v>
      </c>
      <c r="W92" s="31">
        <v>5.1379999999999999</v>
      </c>
      <c r="X92" s="31">
        <v>1.9470000000000001</v>
      </c>
      <c r="Y92" s="31">
        <v>11.599</v>
      </c>
      <c r="Z92" s="31">
        <v>0</v>
      </c>
      <c r="AA92" s="31">
        <v>0.33600000000000002</v>
      </c>
      <c r="AB92" s="31">
        <v>0.89400000000000002</v>
      </c>
      <c r="AC92" s="31">
        <v>14.202999999999999</v>
      </c>
      <c r="AD92" s="31">
        <v>0</v>
      </c>
      <c r="AE92" s="31">
        <v>1.0189999999999999</v>
      </c>
      <c r="AF92" s="31">
        <v>26.401</v>
      </c>
      <c r="AG92" s="31">
        <v>61.847999999999999</v>
      </c>
      <c r="AH92" s="31">
        <v>1375.0319999999999</v>
      </c>
      <c r="AI92" s="31">
        <v>276.05399999999997</v>
      </c>
      <c r="AJ92" s="31">
        <v>0.61399999999999999</v>
      </c>
      <c r="AK92" s="31">
        <v>72.450999999999993</v>
      </c>
      <c r="AL92" s="31">
        <v>9.5830000000000002</v>
      </c>
      <c r="AM92" s="31">
        <v>4.6630000000000003</v>
      </c>
      <c r="AN92" s="31">
        <v>0.33900000000000002</v>
      </c>
      <c r="AO92" s="31">
        <v>156.20699999999999</v>
      </c>
      <c r="AP92" s="31">
        <v>0</v>
      </c>
      <c r="AQ92" s="31">
        <v>4.0419999999999998</v>
      </c>
      <c r="AR92" s="31">
        <v>15.848000000000001</v>
      </c>
      <c r="AS92" s="31">
        <v>0</v>
      </c>
      <c r="AT92" s="31">
        <v>0</v>
      </c>
      <c r="AU92" s="31">
        <v>0</v>
      </c>
      <c r="AV92" s="31">
        <v>0.26800000000000002</v>
      </c>
      <c r="AW92" s="31">
        <v>5.0999999999999997E-2</v>
      </c>
      <c r="AX92" s="31">
        <v>25.946999999999999</v>
      </c>
      <c r="AY92" s="31">
        <v>0</v>
      </c>
      <c r="AZ92" s="31">
        <v>1.43</v>
      </c>
      <c r="BA92" s="31">
        <v>6.556</v>
      </c>
      <c r="BB92" s="31">
        <v>12.789</v>
      </c>
      <c r="BC92" s="31">
        <v>259.15699999999998</v>
      </c>
      <c r="BD92" s="31">
        <v>0</v>
      </c>
      <c r="BE92" s="31">
        <v>29.141999999999999</v>
      </c>
      <c r="BF92" s="31">
        <v>60.991999999999997</v>
      </c>
      <c r="BG92" s="31">
        <v>3.9E-2</v>
      </c>
      <c r="BH92" s="31">
        <v>0</v>
      </c>
      <c r="BI92" s="31">
        <v>0.45800000000000002</v>
      </c>
      <c r="BJ92" s="31">
        <v>0</v>
      </c>
      <c r="BK92" s="31">
        <v>0</v>
      </c>
      <c r="BL92" s="73">
        <v>0</v>
      </c>
      <c r="BM92" s="74">
        <f t="shared" si="5"/>
        <v>2651.5240000000003</v>
      </c>
      <c r="BN92" s="33"/>
      <c r="BO92" s="30">
        <v>0</v>
      </c>
      <c r="BP92" s="75">
        <f t="shared" si="6"/>
        <v>1184.05</v>
      </c>
      <c r="BQ92" s="32">
        <f t="shared" si="7"/>
        <v>1184.05</v>
      </c>
      <c r="BR92" s="76">
        <v>0</v>
      </c>
      <c r="BS92" s="30">
        <v>1184.05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11800.264999999999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6.7089999999999996</v>
      </c>
      <c r="N93" s="31">
        <v>0</v>
      </c>
      <c r="O93" s="31">
        <v>23.997</v>
      </c>
      <c r="P93" s="31">
        <v>3.04</v>
      </c>
      <c r="Q93" s="31">
        <v>3.0000000000000001E-3</v>
      </c>
      <c r="R93" s="31">
        <v>1.244</v>
      </c>
      <c r="S93" s="31">
        <v>0.68899999999999995</v>
      </c>
      <c r="T93" s="31">
        <v>0</v>
      </c>
      <c r="U93" s="31">
        <v>3.3250000000000002</v>
      </c>
      <c r="V93" s="31">
        <v>1.389</v>
      </c>
      <c r="W93" s="31">
        <v>0</v>
      </c>
      <c r="X93" s="31">
        <v>0.307</v>
      </c>
      <c r="Y93" s="31">
        <v>3.46</v>
      </c>
      <c r="Z93" s="31">
        <v>9.9000000000000005E-2</v>
      </c>
      <c r="AA93" s="31">
        <v>0</v>
      </c>
      <c r="AB93" s="31">
        <v>1.5569999999999999</v>
      </c>
      <c r="AC93" s="31">
        <v>6.21</v>
      </c>
      <c r="AD93" s="31">
        <v>9.4410000000000007</v>
      </c>
      <c r="AE93" s="31">
        <v>15.712</v>
      </c>
      <c r="AF93" s="31">
        <v>22.001000000000001</v>
      </c>
      <c r="AG93" s="31">
        <v>11.411</v>
      </c>
      <c r="AH93" s="31">
        <v>35.155000000000001</v>
      </c>
      <c r="AI93" s="31">
        <v>52.808999999999997</v>
      </c>
      <c r="AJ93" s="31">
        <v>3.7789999999999999</v>
      </c>
      <c r="AK93" s="31">
        <v>3.2839999999999998</v>
      </c>
      <c r="AL93" s="31">
        <v>1209.4159999999999</v>
      </c>
      <c r="AM93" s="31">
        <v>44.225999999999999</v>
      </c>
      <c r="AN93" s="31">
        <v>15.548</v>
      </c>
      <c r="AO93" s="31">
        <v>31.376999999999999</v>
      </c>
      <c r="AP93" s="31">
        <v>5.4470000000000001</v>
      </c>
      <c r="AQ93" s="31">
        <v>43.451999999999998</v>
      </c>
      <c r="AR93" s="31">
        <v>24.606999999999999</v>
      </c>
      <c r="AS93" s="31">
        <v>12.723000000000001</v>
      </c>
      <c r="AT93" s="31">
        <v>51.712000000000003</v>
      </c>
      <c r="AU93" s="31">
        <v>5.6929999999999996</v>
      </c>
      <c r="AV93" s="31">
        <v>15.487</v>
      </c>
      <c r="AW93" s="31">
        <v>0.75</v>
      </c>
      <c r="AX93" s="31">
        <v>27.404</v>
      </c>
      <c r="AY93" s="31">
        <v>0</v>
      </c>
      <c r="AZ93" s="31">
        <v>0.93600000000000005</v>
      </c>
      <c r="BA93" s="31">
        <v>324.76</v>
      </c>
      <c r="BB93" s="31">
        <v>26.739000000000001</v>
      </c>
      <c r="BC93" s="31">
        <v>147.66999999999999</v>
      </c>
      <c r="BD93" s="31">
        <v>0</v>
      </c>
      <c r="BE93" s="31">
        <v>14.356999999999999</v>
      </c>
      <c r="BF93" s="31">
        <v>36.408000000000001</v>
      </c>
      <c r="BG93" s="31">
        <v>7.524</v>
      </c>
      <c r="BH93" s="31">
        <v>0</v>
      </c>
      <c r="BI93" s="31">
        <v>5.2469999999999999</v>
      </c>
      <c r="BJ93" s="31">
        <v>0</v>
      </c>
      <c r="BK93" s="31">
        <v>0</v>
      </c>
      <c r="BL93" s="73">
        <v>0</v>
      </c>
      <c r="BM93" s="74">
        <f t="shared" si="5"/>
        <v>2257.1039999999994</v>
      </c>
      <c r="BN93" s="33"/>
      <c r="BO93" s="30">
        <v>6459.88</v>
      </c>
      <c r="BP93" s="75">
        <f t="shared" si="6"/>
        <v>3083.2809999999999</v>
      </c>
      <c r="BQ93" s="32">
        <f t="shared" si="7"/>
        <v>3083.2809999999999</v>
      </c>
      <c r="BR93" s="76">
        <v>0</v>
      </c>
      <c r="BS93" s="30">
        <v>3083.2809999999999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19242.310000000001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201.68899999999999</v>
      </c>
      <c r="N94" s="31">
        <v>0</v>
      </c>
      <c r="O94" s="31">
        <v>480.15199999999999</v>
      </c>
      <c r="P94" s="31">
        <v>105.629</v>
      </c>
      <c r="Q94" s="31">
        <v>0</v>
      </c>
      <c r="R94" s="31">
        <v>6.8010000000000002</v>
      </c>
      <c r="S94" s="31">
        <v>0</v>
      </c>
      <c r="T94" s="31">
        <v>0</v>
      </c>
      <c r="U94" s="31">
        <v>2.8319999999999999</v>
      </c>
      <c r="V94" s="31">
        <v>0</v>
      </c>
      <c r="W94" s="31">
        <v>0</v>
      </c>
      <c r="X94" s="31">
        <v>15.525</v>
      </c>
      <c r="Y94" s="31">
        <v>1.2829999999999999</v>
      </c>
      <c r="Z94" s="31">
        <v>0</v>
      </c>
      <c r="AA94" s="31">
        <v>0.45600000000000002</v>
      </c>
      <c r="AB94" s="31">
        <v>0</v>
      </c>
      <c r="AC94" s="31">
        <v>115.44199999999999</v>
      </c>
      <c r="AD94" s="31">
        <v>119.045</v>
      </c>
      <c r="AE94" s="31">
        <v>308.52499999999998</v>
      </c>
      <c r="AF94" s="31">
        <v>0</v>
      </c>
      <c r="AG94" s="31">
        <v>65.61</v>
      </c>
      <c r="AH94" s="31">
        <v>1073.6099999999999</v>
      </c>
      <c r="AI94" s="31">
        <v>531.07000000000005</v>
      </c>
      <c r="AJ94" s="31">
        <v>40.406999999999996</v>
      </c>
      <c r="AK94" s="31">
        <v>625.84799999999996</v>
      </c>
      <c r="AL94" s="31">
        <v>3631.1669999999999</v>
      </c>
      <c r="AM94" s="31">
        <v>1668.3119999999999</v>
      </c>
      <c r="AN94" s="31">
        <v>0</v>
      </c>
      <c r="AO94" s="31">
        <v>197.53899999999999</v>
      </c>
      <c r="AP94" s="31">
        <v>11.686999999999999</v>
      </c>
      <c r="AQ94" s="31">
        <v>1.4830000000000001</v>
      </c>
      <c r="AR94" s="31">
        <v>325.15600000000001</v>
      </c>
      <c r="AS94" s="31">
        <v>0</v>
      </c>
      <c r="AT94" s="31">
        <v>130.404</v>
      </c>
      <c r="AU94" s="31">
        <v>0</v>
      </c>
      <c r="AV94" s="31">
        <v>2.1000000000000001E-2</v>
      </c>
      <c r="AW94" s="31">
        <v>1.885</v>
      </c>
      <c r="AX94" s="31">
        <v>7.282</v>
      </c>
      <c r="AY94" s="31">
        <v>0</v>
      </c>
      <c r="AZ94" s="31">
        <v>25.481999999999999</v>
      </c>
      <c r="BA94" s="31">
        <v>52.427</v>
      </c>
      <c r="BB94" s="31">
        <v>0</v>
      </c>
      <c r="BC94" s="31">
        <v>100.29300000000001</v>
      </c>
      <c r="BD94" s="31">
        <v>0</v>
      </c>
      <c r="BE94" s="31">
        <v>19.896999999999998</v>
      </c>
      <c r="BF94" s="31">
        <v>36.526000000000003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9903.4850000000024</v>
      </c>
      <c r="BN94" s="33"/>
      <c r="BO94" s="30">
        <v>8682.51</v>
      </c>
      <c r="BP94" s="75">
        <f t="shared" si="6"/>
        <v>656.31500000000005</v>
      </c>
      <c r="BQ94" s="32">
        <f t="shared" si="7"/>
        <v>656.31500000000005</v>
      </c>
      <c r="BR94" s="76">
        <v>0</v>
      </c>
      <c r="BS94" s="30">
        <v>656.31500000000005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332.3549999999999</v>
      </c>
      <c r="D95" s="30"/>
      <c r="E95" s="30"/>
      <c r="F95" s="30"/>
      <c r="G95" s="30"/>
      <c r="H95" s="30"/>
      <c r="I95" s="30"/>
      <c r="J95" s="30"/>
      <c r="K95" s="30"/>
      <c r="L95" s="32">
        <v>6.0000000000000001E-3</v>
      </c>
      <c r="M95" s="31">
        <v>0</v>
      </c>
      <c r="N95" s="31">
        <v>0</v>
      </c>
      <c r="O95" s="31">
        <v>0.28100000000000003</v>
      </c>
      <c r="P95" s="31">
        <v>0.217</v>
      </c>
      <c r="Q95" s="31">
        <v>1E-3</v>
      </c>
      <c r="R95" s="31">
        <v>6.0000000000000001E-3</v>
      </c>
      <c r="S95" s="31">
        <v>1.2E-2</v>
      </c>
      <c r="T95" s="31">
        <v>0</v>
      </c>
      <c r="U95" s="31">
        <v>0.26200000000000001</v>
      </c>
      <c r="V95" s="31">
        <v>2.3E-2</v>
      </c>
      <c r="W95" s="31">
        <v>1.9E-2</v>
      </c>
      <c r="X95" s="31">
        <v>0.154</v>
      </c>
      <c r="Y95" s="31">
        <v>1.4E-2</v>
      </c>
      <c r="Z95" s="31">
        <v>4.4999999999999998E-2</v>
      </c>
      <c r="AA95" s="31">
        <v>2E-3</v>
      </c>
      <c r="AB95" s="31">
        <v>1.4E-2</v>
      </c>
      <c r="AC95" s="31">
        <v>0.4</v>
      </c>
      <c r="AD95" s="31">
        <v>0.01</v>
      </c>
      <c r="AE95" s="31">
        <v>4.1459999999999999</v>
      </c>
      <c r="AF95" s="31">
        <v>1.1930000000000001</v>
      </c>
      <c r="AG95" s="31">
        <v>2.5510000000000002</v>
      </c>
      <c r="AH95" s="31">
        <v>1.655</v>
      </c>
      <c r="AI95" s="31">
        <v>1.9179999999999999</v>
      </c>
      <c r="AJ95" s="31">
        <v>6.0000000000000001E-3</v>
      </c>
      <c r="AK95" s="31">
        <v>0</v>
      </c>
      <c r="AL95" s="31">
        <v>0.60099999999999998</v>
      </c>
      <c r="AM95" s="31">
        <v>0.13300000000000001</v>
      </c>
      <c r="AN95" s="31">
        <v>6.2859999999999996</v>
      </c>
      <c r="AO95" s="31">
        <v>1.708</v>
      </c>
      <c r="AP95" s="31">
        <v>0.29199999999999998</v>
      </c>
      <c r="AQ95" s="31">
        <v>9.4E-2</v>
      </c>
      <c r="AR95" s="31">
        <v>0.98199999999999998</v>
      </c>
      <c r="AS95" s="31">
        <v>8.3000000000000004E-2</v>
      </c>
      <c r="AT95" s="31">
        <v>0</v>
      </c>
      <c r="AU95" s="31">
        <v>0.64200000000000002</v>
      </c>
      <c r="AV95" s="31">
        <v>0.996</v>
      </c>
      <c r="AW95" s="31">
        <v>0.19900000000000001</v>
      </c>
      <c r="AX95" s="31">
        <v>0.13500000000000001</v>
      </c>
      <c r="AY95" s="31">
        <v>0</v>
      </c>
      <c r="AZ95" s="31">
        <v>7.0000000000000001E-3</v>
      </c>
      <c r="BA95" s="31">
        <v>8.3000000000000004E-2</v>
      </c>
      <c r="BB95" s="31">
        <v>9.1999999999999998E-2</v>
      </c>
      <c r="BC95" s="31">
        <v>115.801</v>
      </c>
      <c r="BD95" s="31">
        <v>1.4139999999999999</v>
      </c>
      <c r="BE95" s="31">
        <v>13.582000000000001</v>
      </c>
      <c r="BF95" s="31">
        <v>10.099</v>
      </c>
      <c r="BG95" s="31">
        <v>0.35799999999999998</v>
      </c>
      <c r="BH95" s="31">
        <v>0.83699999999999997</v>
      </c>
      <c r="BI95" s="31">
        <v>0.40300000000000002</v>
      </c>
      <c r="BJ95" s="31">
        <v>0</v>
      </c>
      <c r="BK95" s="31">
        <v>0</v>
      </c>
      <c r="BL95" s="73">
        <v>0</v>
      </c>
      <c r="BM95" s="74">
        <f t="shared" si="5"/>
        <v>167.76199999999994</v>
      </c>
      <c r="BN95" s="33"/>
      <c r="BO95" s="30">
        <v>69.228999999999999</v>
      </c>
      <c r="BP95" s="75">
        <f t="shared" si="6"/>
        <v>95.364000000000004</v>
      </c>
      <c r="BQ95" s="32">
        <f t="shared" si="7"/>
        <v>95.364000000000004</v>
      </c>
      <c r="BR95" s="76">
        <v>0</v>
      </c>
      <c r="BS95" s="30">
        <v>95.364000000000004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33875.198000000004</v>
      </c>
      <c r="D96" s="30"/>
      <c r="E96" s="30"/>
      <c r="F96" s="30"/>
      <c r="G96" s="30"/>
      <c r="H96" s="30"/>
      <c r="I96" s="30"/>
      <c r="J96" s="30"/>
      <c r="K96" s="30"/>
      <c r="L96" s="32">
        <v>2.5209999999999999</v>
      </c>
      <c r="M96" s="31">
        <v>12.147</v>
      </c>
      <c r="N96" s="31">
        <v>0.54200000000000004</v>
      </c>
      <c r="O96" s="31">
        <v>14.585000000000001</v>
      </c>
      <c r="P96" s="31">
        <v>1.8360000000000001</v>
      </c>
      <c r="Q96" s="31">
        <v>2E-3</v>
      </c>
      <c r="R96" s="31">
        <v>5.032</v>
      </c>
      <c r="S96" s="31">
        <v>0</v>
      </c>
      <c r="T96" s="31">
        <v>0</v>
      </c>
      <c r="U96" s="31">
        <v>2.008</v>
      </c>
      <c r="V96" s="31">
        <v>0.83799999999999997</v>
      </c>
      <c r="W96" s="31">
        <v>0</v>
      </c>
      <c r="X96" s="31">
        <v>0.59899999999999998</v>
      </c>
      <c r="Y96" s="31">
        <v>2.9129999999999998</v>
      </c>
      <c r="Z96" s="31">
        <v>0</v>
      </c>
      <c r="AA96" s="31">
        <v>0</v>
      </c>
      <c r="AB96" s="31">
        <v>1.8759999999999999</v>
      </c>
      <c r="AC96" s="31">
        <v>1.276</v>
      </c>
      <c r="AD96" s="31">
        <v>5.6950000000000003</v>
      </c>
      <c r="AE96" s="31">
        <v>42.530999999999999</v>
      </c>
      <c r="AF96" s="31">
        <v>20.658999999999999</v>
      </c>
      <c r="AG96" s="31">
        <v>20.646000000000001</v>
      </c>
      <c r="AH96" s="31">
        <v>29.221</v>
      </c>
      <c r="AI96" s="31">
        <v>44.83</v>
      </c>
      <c r="AJ96" s="31">
        <v>0.82799999999999996</v>
      </c>
      <c r="AK96" s="31">
        <v>2.9740000000000002</v>
      </c>
      <c r="AL96" s="31">
        <v>9.8699999999999992</v>
      </c>
      <c r="AM96" s="31">
        <v>161.096</v>
      </c>
      <c r="AN96" s="31">
        <v>1.153</v>
      </c>
      <c r="AO96" s="31">
        <v>163.31100000000001</v>
      </c>
      <c r="AP96" s="31">
        <v>7.6790000000000003</v>
      </c>
      <c r="AQ96" s="31">
        <v>14.021000000000001</v>
      </c>
      <c r="AR96" s="31">
        <v>24.036000000000001</v>
      </c>
      <c r="AS96" s="31">
        <v>15.289</v>
      </c>
      <c r="AT96" s="31">
        <v>22.277000000000001</v>
      </c>
      <c r="AU96" s="31">
        <v>6.0830000000000002</v>
      </c>
      <c r="AV96" s="31">
        <v>8.2050000000000001</v>
      </c>
      <c r="AW96" s="31">
        <v>26.611999999999998</v>
      </c>
      <c r="AX96" s="31">
        <v>14.275</v>
      </c>
      <c r="AY96" s="31">
        <v>8.2000000000000003E-2</v>
      </c>
      <c r="AZ96" s="31">
        <v>2.0179999999999998</v>
      </c>
      <c r="BA96" s="31">
        <v>1683.5129999999999</v>
      </c>
      <c r="BB96" s="31">
        <v>16.164000000000001</v>
      </c>
      <c r="BC96" s="31">
        <v>244.292</v>
      </c>
      <c r="BD96" s="31">
        <v>7.86</v>
      </c>
      <c r="BE96" s="31">
        <v>15.249000000000001</v>
      </c>
      <c r="BF96" s="31">
        <v>31.760999999999999</v>
      </c>
      <c r="BG96" s="31">
        <v>3.2229999999999999</v>
      </c>
      <c r="BH96" s="31">
        <v>4.5670000000000002</v>
      </c>
      <c r="BI96" s="31">
        <v>1.026</v>
      </c>
      <c r="BJ96" s="31">
        <v>0</v>
      </c>
      <c r="BK96" s="31">
        <v>0</v>
      </c>
      <c r="BL96" s="73">
        <v>0</v>
      </c>
      <c r="BM96" s="74">
        <f t="shared" si="5"/>
        <v>2697.2209999999995</v>
      </c>
      <c r="BN96" s="33"/>
      <c r="BO96" s="30">
        <v>0</v>
      </c>
      <c r="BP96" s="75">
        <f t="shared" si="6"/>
        <v>31177.977000000003</v>
      </c>
      <c r="BQ96" s="32">
        <f t="shared" si="7"/>
        <v>31177.977000000003</v>
      </c>
      <c r="BR96" s="76">
        <v>0.54200000000000004</v>
      </c>
      <c r="BS96" s="30">
        <v>31177.435000000001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13212.736000000001</v>
      </c>
      <c r="D97" s="30"/>
      <c r="E97" s="30"/>
      <c r="F97" s="30"/>
      <c r="G97" s="30"/>
      <c r="H97" s="30"/>
      <c r="I97" s="30"/>
      <c r="J97" s="30"/>
      <c r="K97" s="30"/>
      <c r="L97" s="32">
        <v>1.0840000000000001</v>
      </c>
      <c r="M97" s="31">
        <v>49.097999999999999</v>
      </c>
      <c r="N97" s="31">
        <v>0.32400000000000001</v>
      </c>
      <c r="O97" s="31">
        <v>9.9659999999999993</v>
      </c>
      <c r="P97" s="31">
        <v>0.51500000000000001</v>
      </c>
      <c r="Q97" s="31">
        <v>1E-3</v>
      </c>
      <c r="R97" s="31">
        <v>0.91400000000000003</v>
      </c>
      <c r="S97" s="31">
        <v>0.224</v>
      </c>
      <c r="T97" s="31">
        <v>0</v>
      </c>
      <c r="U97" s="31">
        <v>0.97699999999999998</v>
      </c>
      <c r="V97" s="31">
        <v>0.14099999999999999</v>
      </c>
      <c r="W97" s="31">
        <v>0</v>
      </c>
      <c r="X97" s="31">
        <v>0.34699999999999998</v>
      </c>
      <c r="Y97" s="31">
        <v>1.831</v>
      </c>
      <c r="Z97" s="31">
        <v>0.182</v>
      </c>
      <c r="AA97" s="31">
        <v>0.14299999999999999</v>
      </c>
      <c r="AB97" s="31">
        <v>1.39</v>
      </c>
      <c r="AC97" s="31">
        <v>1.4570000000000001</v>
      </c>
      <c r="AD97" s="31">
        <v>1.395</v>
      </c>
      <c r="AE97" s="31">
        <v>4.5570000000000004</v>
      </c>
      <c r="AF97" s="31">
        <v>5.87</v>
      </c>
      <c r="AG97" s="31">
        <v>27.015999999999998</v>
      </c>
      <c r="AH97" s="31">
        <v>7.1859999999999999</v>
      </c>
      <c r="AI97" s="31">
        <v>322.87799999999999</v>
      </c>
      <c r="AJ97" s="31">
        <v>0.497</v>
      </c>
      <c r="AK97" s="31">
        <v>10.295</v>
      </c>
      <c r="AL97" s="31">
        <v>188.87899999999999</v>
      </c>
      <c r="AM97" s="31">
        <v>26.675000000000001</v>
      </c>
      <c r="AN97" s="31">
        <v>0.246</v>
      </c>
      <c r="AO97" s="31">
        <v>4.9939999999999998</v>
      </c>
      <c r="AP97" s="31">
        <v>48.07</v>
      </c>
      <c r="AQ97" s="31">
        <v>3.9750000000000001</v>
      </c>
      <c r="AR97" s="31">
        <v>3.1280000000000001</v>
      </c>
      <c r="AS97" s="31">
        <v>2.4380000000000002</v>
      </c>
      <c r="AT97" s="31">
        <v>26.658000000000001</v>
      </c>
      <c r="AU97" s="31">
        <v>3.9889999999999999</v>
      </c>
      <c r="AV97" s="31">
        <v>1.33</v>
      </c>
      <c r="AW97" s="31">
        <v>0.22500000000000001</v>
      </c>
      <c r="AX97" s="31">
        <v>4.2619999999999996</v>
      </c>
      <c r="AY97" s="31">
        <v>0.03</v>
      </c>
      <c r="AZ97" s="31">
        <v>0.52900000000000003</v>
      </c>
      <c r="BA97" s="31">
        <v>6.8250000000000002</v>
      </c>
      <c r="BB97" s="31">
        <v>1.5649999999999999</v>
      </c>
      <c r="BC97" s="31">
        <v>143.821</v>
      </c>
      <c r="BD97" s="31">
        <v>3.7050000000000001</v>
      </c>
      <c r="BE97" s="31">
        <v>9.3109999999999999</v>
      </c>
      <c r="BF97" s="31">
        <v>18.010000000000002</v>
      </c>
      <c r="BG97" s="31">
        <v>1.587</v>
      </c>
      <c r="BH97" s="31">
        <v>10.961</v>
      </c>
      <c r="BI97" s="31">
        <v>1.615</v>
      </c>
      <c r="BJ97" s="31">
        <v>0</v>
      </c>
      <c r="BK97" s="31">
        <v>0</v>
      </c>
      <c r="BL97" s="73">
        <v>0</v>
      </c>
      <c r="BM97" s="74">
        <f t="shared" si="5"/>
        <v>961.11600000000033</v>
      </c>
      <c r="BN97" s="33"/>
      <c r="BO97" s="30">
        <v>3807.2869999999998</v>
      </c>
      <c r="BP97" s="75">
        <f t="shared" si="6"/>
        <v>8444.3330000000005</v>
      </c>
      <c r="BQ97" s="32">
        <f t="shared" si="7"/>
        <v>8444.3330000000005</v>
      </c>
      <c r="BR97" s="76">
        <v>0</v>
      </c>
      <c r="BS97" s="30">
        <v>8444.3330000000005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1639.71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1.4E-2</v>
      </c>
      <c r="O98" s="31">
        <v>3.7789999999999999</v>
      </c>
      <c r="P98" s="31">
        <v>0.14699999999999999</v>
      </c>
      <c r="Q98" s="31">
        <v>1E-3</v>
      </c>
      <c r="R98" s="31">
        <v>0</v>
      </c>
      <c r="S98" s="31">
        <v>0.51</v>
      </c>
      <c r="T98" s="31">
        <v>0</v>
      </c>
      <c r="U98" s="31">
        <v>3.7999999999999999E-2</v>
      </c>
      <c r="V98" s="31">
        <v>0.22500000000000001</v>
      </c>
      <c r="W98" s="31">
        <v>2.1000000000000001E-2</v>
      </c>
      <c r="X98" s="31">
        <v>0.01</v>
      </c>
      <c r="Y98" s="31">
        <v>6.0000000000000001E-3</v>
      </c>
      <c r="Z98" s="31">
        <v>1E-3</v>
      </c>
      <c r="AA98" s="31">
        <v>2.1000000000000001E-2</v>
      </c>
      <c r="AB98" s="31">
        <v>7.0000000000000007E-2</v>
      </c>
      <c r="AC98" s="31">
        <v>9.9000000000000005E-2</v>
      </c>
      <c r="AD98" s="31">
        <v>2.3E-2</v>
      </c>
      <c r="AE98" s="31">
        <v>1.016</v>
      </c>
      <c r="AF98" s="31">
        <v>0.5</v>
      </c>
      <c r="AG98" s="31">
        <v>0.19600000000000001</v>
      </c>
      <c r="AH98" s="31">
        <v>3.2320000000000002</v>
      </c>
      <c r="AI98" s="31">
        <v>0.83699999999999997</v>
      </c>
      <c r="AJ98" s="31">
        <v>8.0000000000000002E-3</v>
      </c>
      <c r="AK98" s="31">
        <v>1.0780000000000001</v>
      </c>
      <c r="AL98" s="31">
        <v>34.704000000000001</v>
      </c>
      <c r="AM98" s="31">
        <v>2.1139999999999999</v>
      </c>
      <c r="AN98" s="31">
        <v>0</v>
      </c>
      <c r="AO98" s="31">
        <v>1.792</v>
      </c>
      <c r="AP98" s="31">
        <v>0.99399999999999999</v>
      </c>
      <c r="AQ98" s="31">
        <v>17.422000000000001</v>
      </c>
      <c r="AR98" s="31">
        <v>404.77699999999999</v>
      </c>
      <c r="AS98" s="31">
        <v>1.6E-2</v>
      </c>
      <c r="AT98" s="31">
        <v>69.278999999999996</v>
      </c>
      <c r="AU98" s="31">
        <v>0.27</v>
      </c>
      <c r="AV98" s="31">
        <v>0.20799999999999999</v>
      </c>
      <c r="AW98" s="31">
        <v>6.3E-2</v>
      </c>
      <c r="AX98" s="31">
        <v>1.9770000000000001</v>
      </c>
      <c r="AY98" s="31">
        <v>1.4999999999999999E-2</v>
      </c>
      <c r="AZ98" s="31">
        <v>0</v>
      </c>
      <c r="BA98" s="31">
        <v>3.1E-2</v>
      </c>
      <c r="BB98" s="31">
        <v>0.36</v>
      </c>
      <c r="BC98" s="31">
        <v>5.5140000000000002</v>
      </c>
      <c r="BD98" s="31">
        <v>0</v>
      </c>
      <c r="BE98" s="31">
        <v>28.669</v>
      </c>
      <c r="BF98" s="31">
        <v>0.93600000000000005</v>
      </c>
      <c r="BG98" s="31">
        <v>0.152</v>
      </c>
      <c r="BH98" s="31">
        <v>2.048</v>
      </c>
      <c r="BI98" s="31">
        <v>25.27</v>
      </c>
      <c r="BJ98" s="31">
        <v>0</v>
      </c>
      <c r="BK98" s="31">
        <v>0</v>
      </c>
      <c r="BL98" s="73">
        <v>0</v>
      </c>
      <c r="BM98" s="74">
        <f t="shared" si="5"/>
        <v>608.44499999999994</v>
      </c>
      <c r="BN98" s="33"/>
      <c r="BO98" s="30">
        <v>96.340999999999994</v>
      </c>
      <c r="BP98" s="75">
        <f t="shared" si="6"/>
        <v>934.92399999999998</v>
      </c>
      <c r="BQ98" s="32">
        <f t="shared" si="7"/>
        <v>934.92399999999998</v>
      </c>
      <c r="BR98" s="76">
        <v>105.679</v>
      </c>
      <c r="BS98" s="30">
        <v>829.245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9557.5480000000007</v>
      </c>
      <c r="D99" s="30"/>
      <c r="E99" s="30"/>
      <c r="F99" s="30"/>
      <c r="G99" s="30"/>
      <c r="H99" s="30"/>
      <c r="I99" s="30"/>
      <c r="J99" s="30"/>
      <c r="K99" s="30"/>
      <c r="L99" s="32">
        <v>0.32800000000000001</v>
      </c>
      <c r="M99" s="31">
        <v>102.48</v>
      </c>
      <c r="N99" s="31">
        <v>9.2999999999999999E-2</v>
      </c>
      <c r="O99" s="31">
        <v>20.581</v>
      </c>
      <c r="P99" s="31">
        <v>10.302</v>
      </c>
      <c r="Q99" s="31">
        <v>2E-3</v>
      </c>
      <c r="R99" s="31">
        <v>1.1419999999999999</v>
      </c>
      <c r="S99" s="31">
        <v>0.40699999999999997</v>
      </c>
      <c r="T99" s="31">
        <v>0</v>
      </c>
      <c r="U99" s="31">
        <v>0.16400000000000001</v>
      </c>
      <c r="V99" s="31">
        <v>0.873</v>
      </c>
      <c r="W99" s="31">
        <v>0.83799999999999997</v>
      </c>
      <c r="X99" s="31">
        <v>1.204</v>
      </c>
      <c r="Y99" s="31">
        <v>1.9350000000000001</v>
      </c>
      <c r="Z99" s="31">
        <v>0.26100000000000001</v>
      </c>
      <c r="AA99" s="31">
        <v>0.90200000000000002</v>
      </c>
      <c r="AB99" s="31">
        <v>0.86</v>
      </c>
      <c r="AC99" s="31">
        <v>35.070999999999998</v>
      </c>
      <c r="AD99" s="31">
        <v>5.0030000000000001</v>
      </c>
      <c r="AE99" s="31">
        <v>26.613</v>
      </c>
      <c r="AF99" s="31">
        <v>22.803000000000001</v>
      </c>
      <c r="AG99" s="31">
        <v>25.841000000000001</v>
      </c>
      <c r="AH99" s="31">
        <v>36.500999999999998</v>
      </c>
      <c r="AI99" s="31">
        <v>111.99</v>
      </c>
      <c r="AJ99" s="31">
        <v>59.707999999999998</v>
      </c>
      <c r="AK99" s="31">
        <v>5.5529999999999999</v>
      </c>
      <c r="AL99" s="31">
        <v>323.15699999999998</v>
      </c>
      <c r="AM99" s="31">
        <v>52.908999999999999</v>
      </c>
      <c r="AN99" s="31">
        <v>4.1340000000000003</v>
      </c>
      <c r="AO99" s="31">
        <v>59.27</v>
      </c>
      <c r="AP99" s="31">
        <v>14.788</v>
      </c>
      <c r="AQ99" s="31">
        <v>23.167000000000002</v>
      </c>
      <c r="AR99" s="31">
        <v>1294.127</v>
      </c>
      <c r="AS99" s="31">
        <v>6.8239999999999998</v>
      </c>
      <c r="AT99" s="31">
        <v>112.631</v>
      </c>
      <c r="AU99" s="31">
        <v>14.946</v>
      </c>
      <c r="AV99" s="31">
        <v>23.091000000000001</v>
      </c>
      <c r="AW99" s="31">
        <v>2.6949999999999998</v>
      </c>
      <c r="AX99" s="31">
        <v>73.138000000000005</v>
      </c>
      <c r="AY99" s="31">
        <v>0.214</v>
      </c>
      <c r="AZ99" s="31">
        <v>1.5269999999999999</v>
      </c>
      <c r="BA99" s="31">
        <v>34.299999999999997</v>
      </c>
      <c r="BB99" s="31">
        <v>12.916</v>
      </c>
      <c r="BC99" s="31">
        <v>104.45</v>
      </c>
      <c r="BD99" s="31">
        <v>3.7429999999999999</v>
      </c>
      <c r="BE99" s="31">
        <v>20.448</v>
      </c>
      <c r="BF99" s="31">
        <v>17.335000000000001</v>
      </c>
      <c r="BG99" s="31">
        <v>2.2930000000000001</v>
      </c>
      <c r="BH99" s="31">
        <v>7.1550000000000002</v>
      </c>
      <c r="BI99" s="31">
        <v>13.833</v>
      </c>
      <c r="BJ99" s="31">
        <v>0</v>
      </c>
      <c r="BK99" s="31">
        <v>0</v>
      </c>
      <c r="BL99" s="73">
        <v>0</v>
      </c>
      <c r="BM99" s="74">
        <f t="shared" si="5"/>
        <v>2694.5460000000003</v>
      </c>
      <c r="BN99" s="33"/>
      <c r="BO99" s="30">
        <v>797.63599999999997</v>
      </c>
      <c r="BP99" s="75">
        <f t="shared" si="6"/>
        <v>6065.366</v>
      </c>
      <c r="BQ99" s="32">
        <f t="shared" si="7"/>
        <v>6065.366</v>
      </c>
      <c r="BR99" s="76">
        <v>0</v>
      </c>
      <c r="BS99" s="30">
        <v>6065.366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2532.9670000000001</v>
      </c>
      <c r="D100" s="30"/>
      <c r="E100" s="30"/>
      <c r="F100" s="30"/>
      <c r="G100" s="30"/>
      <c r="H100" s="30"/>
      <c r="I100" s="30"/>
      <c r="J100" s="30"/>
      <c r="K100" s="30"/>
      <c r="L100" s="32">
        <v>8.0000000000000002E-3</v>
      </c>
      <c r="M100" s="31">
        <v>0</v>
      </c>
      <c r="N100" s="31">
        <v>0.249</v>
      </c>
      <c r="O100" s="31">
        <v>2.407</v>
      </c>
      <c r="P100" s="31">
        <v>7.0419999999999998</v>
      </c>
      <c r="Q100" s="31">
        <v>1E-3</v>
      </c>
      <c r="R100" s="31">
        <v>0.67700000000000005</v>
      </c>
      <c r="S100" s="31">
        <v>2.8000000000000001E-2</v>
      </c>
      <c r="T100" s="31">
        <v>0</v>
      </c>
      <c r="U100" s="31">
        <v>2.3519999999999999</v>
      </c>
      <c r="V100" s="31">
        <v>1.9910000000000001</v>
      </c>
      <c r="W100" s="31">
        <v>0.14599999999999999</v>
      </c>
      <c r="X100" s="31">
        <v>0.75800000000000001</v>
      </c>
      <c r="Y100" s="31">
        <v>0.54500000000000004</v>
      </c>
      <c r="Z100" s="31">
        <v>4.0000000000000001E-3</v>
      </c>
      <c r="AA100" s="31">
        <v>9.0999999999999998E-2</v>
      </c>
      <c r="AB100" s="31">
        <v>0.22500000000000001</v>
      </c>
      <c r="AC100" s="31">
        <v>2.2509999999999999</v>
      </c>
      <c r="AD100" s="31">
        <v>8.69</v>
      </c>
      <c r="AE100" s="31">
        <v>17.934999999999999</v>
      </c>
      <c r="AF100" s="31">
        <v>6.077</v>
      </c>
      <c r="AG100" s="31">
        <v>9.3759999999999994</v>
      </c>
      <c r="AH100" s="31">
        <v>23.335000000000001</v>
      </c>
      <c r="AI100" s="31">
        <v>25.859000000000002</v>
      </c>
      <c r="AJ100" s="31">
        <v>1.4370000000000001</v>
      </c>
      <c r="AK100" s="31">
        <v>3.9980000000000002</v>
      </c>
      <c r="AL100" s="31">
        <v>223.97399999999999</v>
      </c>
      <c r="AM100" s="31">
        <v>57.704999999999998</v>
      </c>
      <c r="AN100" s="31">
        <v>1.415</v>
      </c>
      <c r="AO100" s="31">
        <v>28.507000000000001</v>
      </c>
      <c r="AP100" s="31">
        <v>4.306</v>
      </c>
      <c r="AQ100" s="31">
        <v>3.2909999999999999</v>
      </c>
      <c r="AR100" s="31">
        <v>0.27700000000000002</v>
      </c>
      <c r="AS100" s="31">
        <v>31.846</v>
      </c>
      <c r="AT100" s="31">
        <v>0</v>
      </c>
      <c r="AU100" s="31">
        <v>0</v>
      </c>
      <c r="AV100" s="31">
        <v>10.49</v>
      </c>
      <c r="AW100" s="31">
        <v>1.4219999999999999</v>
      </c>
      <c r="AX100" s="31">
        <v>7.4269999999999996</v>
      </c>
      <c r="AY100" s="31">
        <v>0.125</v>
      </c>
      <c r="AZ100" s="31">
        <v>0</v>
      </c>
      <c r="BA100" s="31">
        <v>5.4889999999999999</v>
      </c>
      <c r="BB100" s="31">
        <v>3.4140000000000001</v>
      </c>
      <c r="BC100" s="31">
        <v>85.91</v>
      </c>
      <c r="BD100" s="31">
        <v>0.377</v>
      </c>
      <c r="BE100" s="31">
        <v>4.8390000000000004</v>
      </c>
      <c r="BF100" s="31">
        <v>4.6150000000000002</v>
      </c>
      <c r="BG100" s="31">
        <v>1.4019999999999999</v>
      </c>
      <c r="BH100" s="31">
        <v>0</v>
      </c>
      <c r="BI100" s="31">
        <v>7.8E-2</v>
      </c>
      <c r="BJ100" s="31">
        <v>0</v>
      </c>
      <c r="BK100" s="31">
        <v>0</v>
      </c>
      <c r="BL100" s="73">
        <v>0</v>
      </c>
      <c r="BM100" s="74">
        <f t="shared" si="5"/>
        <v>592.39100000000008</v>
      </c>
      <c r="BN100" s="33"/>
      <c r="BO100" s="30">
        <v>161.73400000000001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1778.8420000000001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18629.517</v>
      </c>
      <c r="D101" s="30"/>
      <c r="E101" s="30"/>
      <c r="F101" s="30"/>
      <c r="G101" s="30"/>
      <c r="H101" s="30"/>
      <c r="I101" s="30"/>
      <c r="J101" s="30"/>
      <c r="K101" s="30"/>
      <c r="L101" s="32">
        <v>0.82599999999999996</v>
      </c>
      <c r="M101" s="31">
        <v>9.2880000000000003</v>
      </c>
      <c r="N101" s="31">
        <v>2.012</v>
      </c>
      <c r="O101" s="31">
        <v>65.47</v>
      </c>
      <c r="P101" s="31">
        <v>57.787999999999997</v>
      </c>
      <c r="Q101" s="31">
        <v>3.3000000000000002E-2</v>
      </c>
      <c r="R101" s="31">
        <v>1.976</v>
      </c>
      <c r="S101" s="31">
        <v>0.77400000000000002</v>
      </c>
      <c r="T101" s="31">
        <v>0</v>
      </c>
      <c r="U101" s="31">
        <v>34.878</v>
      </c>
      <c r="V101" s="31">
        <v>26.948</v>
      </c>
      <c r="W101" s="31">
        <v>2.9159999999999999</v>
      </c>
      <c r="X101" s="31">
        <v>9.4550000000000001</v>
      </c>
      <c r="Y101" s="31">
        <v>17.524999999999999</v>
      </c>
      <c r="Z101" s="31">
        <v>1.7999999999999999E-2</v>
      </c>
      <c r="AA101" s="31">
        <v>2.9750000000000001</v>
      </c>
      <c r="AB101" s="31">
        <v>2.2959999999999998</v>
      </c>
      <c r="AC101" s="31">
        <v>439.97199999999998</v>
      </c>
      <c r="AD101" s="31">
        <v>87.716999999999999</v>
      </c>
      <c r="AE101" s="31">
        <v>493.69400000000002</v>
      </c>
      <c r="AF101" s="31">
        <v>78.991</v>
      </c>
      <c r="AG101" s="31">
        <v>123.803</v>
      </c>
      <c r="AH101" s="31">
        <v>170.244</v>
      </c>
      <c r="AI101" s="31">
        <v>406.98500000000001</v>
      </c>
      <c r="AJ101" s="31">
        <v>14.281000000000001</v>
      </c>
      <c r="AK101" s="31">
        <v>163.82599999999999</v>
      </c>
      <c r="AL101" s="31">
        <v>44.94</v>
      </c>
      <c r="AM101" s="31">
        <v>321</v>
      </c>
      <c r="AN101" s="31">
        <v>7.5279999999999996</v>
      </c>
      <c r="AO101" s="31">
        <v>480.58800000000002</v>
      </c>
      <c r="AP101" s="31">
        <v>70.564999999999998</v>
      </c>
      <c r="AQ101" s="31">
        <v>8.2870000000000008</v>
      </c>
      <c r="AR101" s="31">
        <v>320.06799999999998</v>
      </c>
      <c r="AS101" s="31">
        <v>7.2460000000000004</v>
      </c>
      <c r="AT101" s="31">
        <v>908.80600000000004</v>
      </c>
      <c r="AU101" s="31">
        <v>39.093000000000004</v>
      </c>
      <c r="AV101" s="31">
        <v>276.23599999999999</v>
      </c>
      <c r="AW101" s="31">
        <v>1892.8440000000001</v>
      </c>
      <c r="AX101" s="31">
        <v>14.754</v>
      </c>
      <c r="AY101" s="31">
        <v>0.27100000000000002</v>
      </c>
      <c r="AZ101" s="31">
        <v>10.041</v>
      </c>
      <c r="BA101" s="31">
        <v>15.281000000000001</v>
      </c>
      <c r="BB101" s="31">
        <v>25.34</v>
      </c>
      <c r="BC101" s="31">
        <v>645.77</v>
      </c>
      <c r="BD101" s="31">
        <v>0</v>
      </c>
      <c r="BE101" s="31">
        <v>27.792000000000002</v>
      </c>
      <c r="BF101" s="31">
        <v>3.113</v>
      </c>
      <c r="BG101" s="31">
        <v>3.7879999999999998</v>
      </c>
      <c r="BH101" s="31">
        <v>2.653</v>
      </c>
      <c r="BI101" s="31">
        <v>12.426</v>
      </c>
      <c r="BJ101" s="31">
        <v>0</v>
      </c>
      <c r="BK101" s="31">
        <v>0</v>
      </c>
      <c r="BL101" s="73">
        <v>0</v>
      </c>
      <c r="BM101" s="74">
        <f t="shared" si="5"/>
        <v>7353.1209999999992</v>
      </c>
      <c r="BN101" s="33"/>
      <c r="BO101" s="30">
        <v>5442.076</v>
      </c>
      <c r="BP101" s="75">
        <f t="shared" si="6"/>
        <v>5834.32</v>
      </c>
      <c r="BQ101" s="32">
        <f t="shared" si="7"/>
        <v>5336.9759999999997</v>
      </c>
      <c r="BR101" s="76">
        <v>0</v>
      </c>
      <c r="BS101" s="30">
        <v>5336.9759999999997</v>
      </c>
      <c r="BT101" s="77">
        <v>497.34399999999999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2893.5359999999996</v>
      </c>
      <c r="D102" s="30"/>
      <c r="E102" s="30"/>
      <c r="F102" s="30"/>
      <c r="G102" s="30"/>
      <c r="H102" s="30"/>
      <c r="I102" s="30"/>
      <c r="J102" s="30"/>
      <c r="K102" s="30"/>
      <c r="L102" s="32">
        <v>0.434</v>
      </c>
      <c r="M102" s="31">
        <v>36.978000000000002</v>
      </c>
      <c r="N102" s="31">
        <v>0.69899999999999995</v>
      </c>
      <c r="O102" s="31">
        <v>20.797000000000001</v>
      </c>
      <c r="P102" s="31">
        <v>21.92</v>
      </c>
      <c r="Q102" s="31">
        <v>5.0000000000000001E-3</v>
      </c>
      <c r="R102" s="31">
        <v>1.6419999999999999</v>
      </c>
      <c r="S102" s="31">
        <v>6.2779999999999996</v>
      </c>
      <c r="T102" s="31">
        <v>0</v>
      </c>
      <c r="U102" s="31">
        <v>7.9480000000000004</v>
      </c>
      <c r="V102" s="31">
        <v>2.0299999999999998</v>
      </c>
      <c r="W102" s="31">
        <v>0.71399999999999997</v>
      </c>
      <c r="X102" s="31">
        <v>2.8860000000000001</v>
      </c>
      <c r="Y102" s="31">
        <v>1.6539999999999999</v>
      </c>
      <c r="Z102" s="31">
        <v>1.7000000000000001E-2</v>
      </c>
      <c r="AA102" s="31">
        <v>0.995</v>
      </c>
      <c r="AB102" s="31">
        <v>1.1279999999999999</v>
      </c>
      <c r="AC102" s="31">
        <v>61.267000000000003</v>
      </c>
      <c r="AD102" s="31">
        <v>33.515000000000001</v>
      </c>
      <c r="AE102" s="31">
        <v>141.55799999999999</v>
      </c>
      <c r="AF102" s="31">
        <v>26.084</v>
      </c>
      <c r="AG102" s="31">
        <v>22.308</v>
      </c>
      <c r="AH102" s="31">
        <v>140.42400000000001</v>
      </c>
      <c r="AI102" s="31">
        <v>64.331000000000003</v>
      </c>
      <c r="AJ102" s="31">
        <v>60.018999999999998</v>
      </c>
      <c r="AK102" s="31">
        <v>60.133000000000003</v>
      </c>
      <c r="AL102" s="31">
        <v>174.56899999999999</v>
      </c>
      <c r="AM102" s="31">
        <v>174.304</v>
      </c>
      <c r="AN102" s="31">
        <v>1.829</v>
      </c>
      <c r="AO102" s="31">
        <v>120.82299999999999</v>
      </c>
      <c r="AP102" s="31">
        <v>5.609</v>
      </c>
      <c r="AQ102" s="31">
        <v>7.8440000000000003</v>
      </c>
      <c r="AR102" s="31">
        <v>26.350999999999999</v>
      </c>
      <c r="AS102" s="31">
        <v>10.84</v>
      </c>
      <c r="AT102" s="31">
        <v>44.795000000000002</v>
      </c>
      <c r="AU102" s="31">
        <v>589.25</v>
      </c>
      <c r="AV102" s="31">
        <v>2.71</v>
      </c>
      <c r="AW102" s="31">
        <v>41.698</v>
      </c>
      <c r="AX102" s="31">
        <v>23.414000000000001</v>
      </c>
      <c r="AY102" s="31">
        <v>2E-3</v>
      </c>
      <c r="AZ102" s="31">
        <v>21.196000000000002</v>
      </c>
      <c r="BA102" s="31">
        <v>28.943999999999999</v>
      </c>
      <c r="BB102" s="31">
        <v>9.5519999999999996</v>
      </c>
      <c r="BC102" s="31">
        <v>0.26500000000000001</v>
      </c>
      <c r="BD102" s="31">
        <v>30.065000000000001</v>
      </c>
      <c r="BE102" s="31">
        <v>7.1760000000000002</v>
      </c>
      <c r="BF102" s="31">
        <v>7.0129999999999999</v>
      </c>
      <c r="BG102" s="31">
        <v>3.266</v>
      </c>
      <c r="BH102" s="31">
        <v>0</v>
      </c>
      <c r="BI102" s="31">
        <v>8.2059999999999995</v>
      </c>
      <c r="BJ102" s="31">
        <v>0</v>
      </c>
      <c r="BK102" s="31">
        <v>0</v>
      </c>
      <c r="BL102" s="73">
        <v>0</v>
      </c>
      <c r="BM102" s="74">
        <f t="shared" si="5"/>
        <v>2055.4849999999997</v>
      </c>
      <c r="BN102" s="33"/>
      <c r="BO102" s="30">
        <v>0</v>
      </c>
      <c r="BP102" s="75">
        <f t="shared" si="6"/>
        <v>838.05100000000004</v>
      </c>
      <c r="BQ102" s="32">
        <f t="shared" si="7"/>
        <v>838.05100000000004</v>
      </c>
      <c r="BR102" s="76">
        <v>0</v>
      </c>
      <c r="BS102" s="30">
        <v>838.05100000000004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1479.9380000000001</v>
      </c>
      <c r="D103" s="30"/>
      <c r="E103" s="30"/>
      <c r="F103" s="30"/>
      <c r="G103" s="30"/>
      <c r="H103" s="30"/>
      <c r="I103" s="30"/>
      <c r="J103" s="30"/>
      <c r="K103" s="30"/>
      <c r="L103" s="32">
        <v>1.3640000000000001</v>
      </c>
      <c r="M103" s="31">
        <v>0</v>
      </c>
      <c r="N103" s="31">
        <v>0.12</v>
      </c>
      <c r="O103" s="31">
        <v>1.1739999999999999</v>
      </c>
      <c r="P103" s="31">
        <v>0</v>
      </c>
      <c r="Q103" s="31">
        <v>3.0000000000000001E-3</v>
      </c>
      <c r="R103" s="31">
        <v>0</v>
      </c>
      <c r="S103" s="31">
        <v>5.5179999999999998</v>
      </c>
      <c r="T103" s="31">
        <v>0</v>
      </c>
      <c r="U103" s="31">
        <v>0</v>
      </c>
      <c r="V103" s="31">
        <v>0</v>
      </c>
      <c r="W103" s="31">
        <v>0</v>
      </c>
      <c r="X103" s="31">
        <v>1.2030000000000001</v>
      </c>
      <c r="Y103" s="31">
        <v>0.14199999999999999</v>
      </c>
      <c r="Z103" s="31">
        <v>0</v>
      </c>
      <c r="AA103" s="31">
        <v>0.45200000000000001</v>
      </c>
      <c r="AB103" s="31">
        <v>6.8000000000000005E-2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63.706000000000003</v>
      </c>
      <c r="AI103" s="31">
        <v>81.164000000000001</v>
      </c>
      <c r="AJ103" s="31">
        <v>0.32900000000000001</v>
      </c>
      <c r="AK103" s="31">
        <v>0</v>
      </c>
      <c r="AL103" s="31">
        <v>34.823</v>
      </c>
      <c r="AM103" s="31">
        <v>13.164999999999999</v>
      </c>
      <c r="AN103" s="31">
        <v>0</v>
      </c>
      <c r="AO103" s="31">
        <v>0</v>
      </c>
      <c r="AP103" s="31">
        <v>0</v>
      </c>
      <c r="AQ103" s="31">
        <v>3.9329999999999998</v>
      </c>
      <c r="AR103" s="31">
        <v>4.6289999999999996</v>
      </c>
      <c r="AS103" s="31">
        <v>0.58199999999999996</v>
      </c>
      <c r="AT103" s="31">
        <v>480.495</v>
      </c>
      <c r="AU103" s="31">
        <v>81.149000000000001</v>
      </c>
      <c r="AV103" s="31">
        <v>-16.398</v>
      </c>
      <c r="AW103" s="31">
        <v>0</v>
      </c>
      <c r="AX103" s="31">
        <v>6.3789999999999996</v>
      </c>
      <c r="AY103" s="31">
        <v>0</v>
      </c>
      <c r="AZ103" s="31">
        <v>0</v>
      </c>
      <c r="BA103" s="31">
        <v>1.86</v>
      </c>
      <c r="BB103" s="31">
        <v>0</v>
      </c>
      <c r="BC103" s="31">
        <v>249.798</v>
      </c>
      <c r="BD103" s="31">
        <v>16.2</v>
      </c>
      <c r="BE103" s="31">
        <v>158.874</v>
      </c>
      <c r="BF103" s="31">
        <v>211.386</v>
      </c>
      <c r="BG103" s="31">
        <v>0.373</v>
      </c>
      <c r="BH103" s="31">
        <v>0</v>
      </c>
      <c r="BI103" s="31">
        <v>5.3250000000000002</v>
      </c>
      <c r="BJ103" s="31">
        <v>0</v>
      </c>
      <c r="BK103" s="31">
        <v>0</v>
      </c>
      <c r="BL103" s="73">
        <v>0</v>
      </c>
      <c r="BM103" s="74">
        <f t="shared" si="5"/>
        <v>1407.816</v>
      </c>
      <c r="BN103" s="33"/>
      <c r="BO103" s="30">
        <v>0</v>
      </c>
      <c r="BP103" s="75">
        <f t="shared" si="6"/>
        <v>72.122</v>
      </c>
      <c r="BQ103" s="32">
        <f t="shared" si="7"/>
        <v>72.122</v>
      </c>
      <c r="BR103" s="76">
        <v>0</v>
      </c>
      <c r="BS103" s="30">
        <v>72.122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19373.262999999999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7.9000000000000001E-2</v>
      </c>
      <c r="N104" s="31">
        <v>0.88</v>
      </c>
      <c r="O104" s="31">
        <v>31.177</v>
      </c>
      <c r="P104" s="31">
        <v>28.012</v>
      </c>
      <c r="Q104" s="31">
        <v>3.0000000000000001E-3</v>
      </c>
      <c r="R104" s="31">
        <v>3.8660000000000001</v>
      </c>
      <c r="S104" s="31">
        <v>0.83499999999999996</v>
      </c>
      <c r="T104" s="31">
        <v>0</v>
      </c>
      <c r="U104" s="31">
        <v>6.8579999999999997</v>
      </c>
      <c r="V104" s="31">
        <v>0</v>
      </c>
      <c r="W104" s="31">
        <v>0</v>
      </c>
      <c r="X104" s="31">
        <v>2.4700000000000002</v>
      </c>
      <c r="Y104" s="31">
        <v>3.3090000000000002</v>
      </c>
      <c r="Z104" s="31">
        <v>0.27600000000000002</v>
      </c>
      <c r="AA104" s="31">
        <v>0.53100000000000003</v>
      </c>
      <c r="AB104" s="31">
        <v>0.41899999999999998</v>
      </c>
      <c r="AC104" s="31">
        <v>13.016</v>
      </c>
      <c r="AD104" s="31">
        <v>4.9189999999999996</v>
      </c>
      <c r="AE104" s="31">
        <v>107.39</v>
      </c>
      <c r="AF104" s="31">
        <v>70.111000000000004</v>
      </c>
      <c r="AG104" s="31">
        <v>85.418999999999997</v>
      </c>
      <c r="AH104" s="31">
        <v>45.655000000000001</v>
      </c>
      <c r="AI104" s="31">
        <v>269.01</v>
      </c>
      <c r="AJ104" s="31">
        <v>23.143000000000001</v>
      </c>
      <c r="AK104" s="31">
        <v>13.115</v>
      </c>
      <c r="AL104" s="31">
        <v>26.832999999999998</v>
      </c>
      <c r="AM104" s="31">
        <v>-5.8570000000000002</v>
      </c>
      <c r="AN104" s="31">
        <v>0.80600000000000005</v>
      </c>
      <c r="AO104" s="31">
        <v>403.863</v>
      </c>
      <c r="AP104" s="31">
        <v>84.801000000000002</v>
      </c>
      <c r="AQ104" s="31">
        <v>11.420999999999999</v>
      </c>
      <c r="AR104" s="31">
        <v>46.496000000000002</v>
      </c>
      <c r="AS104" s="31">
        <v>7.0439999999999996</v>
      </c>
      <c r="AT104" s="31">
        <v>138.59100000000001</v>
      </c>
      <c r="AU104" s="31">
        <v>6.18</v>
      </c>
      <c r="AV104" s="31">
        <v>3.8620000000000001</v>
      </c>
      <c r="AW104" s="31">
        <v>189.61099999999999</v>
      </c>
      <c r="AX104" s="31">
        <v>12.285</v>
      </c>
      <c r="AY104" s="31">
        <v>0.623</v>
      </c>
      <c r="AZ104" s="31">
        <v>3.931</v>
      </c>
      <c r="BA104" s="31">
        <v>23.108000000000001</v>
      </c>
      <c r="BB104" s="31">
        <v>12.866</v>
      </c>
      <c r="BC104" s="31">
        <v>78.394999999999996</v>
      </c>
      <c r="BD104" s="31">
        <v>0.79900000000000004</v>
      </c>
      <c r="BE104" s="31">
        <v>41.045000000000002</v>
      </c>
      <c r="BF104" s="31">
        <v>24.135000000000002</v>
      </c>
      <c r="BG104" s="31">
        <v>31.286000000000001</v>
      </c>
      <c r="BH104" s="31">
        <v>10.101000000000001</v>
      </c>
      <c r="BI104" s="31">
        <v>78.478999999999999</v>
      </c>
      <c r="BJ104" s="31">
        <v>0</v>
      </c>
      <c r="BK104" s="31">
        <v>0</v>
      </c>
      <c r="BL104" s="73">
        <v>0</v>
      </c>
      <c r="BM104" s="74">
        <f t="shared" si="5"/>
        <v>1941.197000000001</v>
      </c>
      <c r="BN104" s="33"/>
      <c r="BO104" s="30">
        <v>0</v>
      </c>
      <c r="BP104" s="75">
        <f t="shared" si="6"/>
        <v>17432.065999999999</v>
      </c>
      <c r="BQ104" s="32">
        <f t="shared" si="7"/>
        <v>17432.065999999999</v>
      </c>
      <c r="BR104" s="76">
        <v>13504.394</v>
      </c>
      <c r="BS104" s="30">
        <v>3927.672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10454.870000000001</v>
      </c>
      <c r="D105" s="30"/>
      <c r="E105" s="30"/>
      <c r="F105" s="30"/>
      <c r="G105" s="30"/>
      <c r="H105" s="30"/>
      <c r="I105" s="30"/>
      <c r="J105" s="30"/>
      <c r="K105" s="30"/>
      <c r="L105" s="32">
        <v>3.2970000000000002</v>
      </c>
      <c r="M105" s="31">
        <v>14.875999999999999</v>
      </c>
      <c r="N105" s="31">
        <v>8.3140000000000001</v>
      </c>
      <c r="O105" s="31">
        <v>78.662999999999997</v>
      </c>
      <c r="P105" s="31">
        <v>48.360999999999997</v>
      </c>
      <c r="Q105" s="31">
        <v>8.0000000000000002E-3</v>
      </c>
      <c r="R105" s="31">
        <v>7.3259999999999996</v>
      </c>
      <c r="S105" s="31">
        <v>1.9930000000000001</v>
      </c>
      <c r="T105" s="31">
        <v>0</v>
      </c>
      <c r="U105" s="31">
        <v>22.951000000000001</v>
      </c>
      <c r="V105" s="31">
        <v>1.9390000000000001</v>
      </c>
      <c r="W105" s="31">
        <v>3.9449999999999998</v>
      </c>
      <c r="X105" s="31">
        <v>7.758</v>
      </c>
      <c r="Y105" s="31">
        <v>3.3039999999999998</v>
      </c>
      <c r="Z105" s="31">
        <v>0.13500000000000001</v>
      </c>
      <c r="AA105" s="31">
        <v>3.1669999999999998</v>
      </c>
      <c r="AB105" s="31">
        <v>4.218</v>
      </c>
      <c r="AC105" s="31">
        <v>95.817999999999998</v>
      </c>
      <c r="AD105" s="31">
        <v>10.746</v>
      </c>
      <c r="AE105" s="31">
        <v>375.85599999999999</v>
      </c>
      <c r="AF105" s="31">
        <v>103.81100000000001</v>
      </c>
      <c r="AG105" s="31">
        <v>159.30199999999999</v>
      </c>
      <c r="AH105" s="31">
        <v>292.54500000000002</v>
      </c>
      <c r="AI105" s="31">
        <v>56.323</v>
      </c>
      <c r="AJ105" s="31">
        <v>18.611000000000001</v>
      </c>
      <c r="AK105" s="31">
        <v>199.983</v>
      </c>
      <c r="AL105" s="31">
        <v>268.34100000000001</v>
      </c>
      <c r="AM105" s="31">
        <v>350.01400000000001</v>
      </c>
      <c r="AN105" s="31">
        <v>16.582999999999998</v>
      </c>
      <c r="AO105" s="31">
        <v>318.94900000000001</v>
      </c>
      <c r="AP105" s="31">
        <v>30.257000000000001</v>
      </c>
      <c r="AQ105" s="31">
        <v>141.92699999999999</v>
      </c>
      <c r="AR105" s="31">
        <v>604.98599999999999</v>
      </c>
      <c r="AS105" s="31">
        <v>59.57</v>
      </c>
      <c r="AT105" s="31">
        <v>163.596</v>
      </c>
      <c r="AU105" s="31">
        <v>98.730999999999995</v>
      </c>
      <c r="AV105" s="31">
        <v>64.69</v>
      </c>
      <c r="AW105" s="31">
        <v>32.64</v>
      </c>
      <c r="AX105" s="31">
        <v>314.202</v>
      </c>
      <c r="AY105" s="31">
        <v>0.56299999999999994</v>
      </c>
      <c r="AZ105" s="31">
        <v>5.5590000000000002</v>
      </c>
      <c r="BA105" s="31">
        <v>140.09800000000001</v>
      </c>
      <c r="BB105" s="31">
        <v>36.194000000000003</v>
      </c>
      <c r="BC105" s="31">
        <v>1393.7260000000001</v>
      </c>
      <c r="BD105" s="31">
        <v>43.396999999999998</v>
      </c>
      <c r="BE105" s="31">
        <v>304.78800000000001</v>
      </c>
      <c r="BF105" s="31">
        <v>234.702</v>
      </c>
      <c r="BG105" s="31">
        <v>12.875999999999999</v>
      </c>
      <c r="BH105" s="31">
        <v>3.2970000000000002</v>
      </c>
      <c r="BI105" s="31">
        <v>16.074999999999999</v>
      </c>
      <c r="BJ105" s="31">
        <v>0</v>
      </c>
      <c r="BK105" s="31">
        <v>0</v>
      </c>
      <c r="BL105" s="73">
        <v>0</v>
      </c>
      <c r="BM105" s="74">
        <f t="shared" si="5"/>
        <v>6179.0110000000013</v>
      </c>
      <c r="BN105" s="33"/>
      <c r="BO105" s="30">
        <v>2808.1640000000002</v>
      </c>
      <c r="BP105" s="75">
        <f t="shared" si="6"/>
        <v>709.33900000000006</v>
      </c>
      <c r="BQ105" s="32">
        <f t="shared" si="7"/>
        <v>709.33900000000006</v>
      </c>
      <c r="BR105" s="76">
        <v>0</v>
      </c>
      <c r="BS105" s="30">
        <v>709.33900000000006</v>
      </c>
      <c r="BT105" s="77">
        <v>0</v>
      </c>
      <c r="BU105" s="77">
        <v>0</v>
      </c>
      <c r="BV105" s="30">
        <v>758.35599999999999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22.689</v>
      </c>
      <c r="D106" s="30"/>
      <c r="E106" s="30"/>
      <c r="F106" s="30"/>
      <c r="G106" s="30"/>
      <c r="H106" s="30"/>
      <c r="I106" s="30"/>
      <c r="J106" s="30"/>
      <c r="K106" s="30"/>
      <c r="L106" s="32">
        <v>18.329999999999998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1.135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19.465</v>
      </c>
      <c r="BN106" s="33"/>
      <c r="BO106" s="30">
        <v>0</v>
      </c>
      <c r="BP106" s="75">
        <f t="shared" si="6"/>
        <v>3.2240000000000002</v>
      </c>
      <c r="BQ106" s="32">
        <f t="shared" si="7"/>
        <v>3.2240000000000002</v>
      </c>
      <c r="BR106" s="76">
        <v>0</v>
      </c>
      <c r="BS106" s="30">
        <v>3.2240000000000002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7527.2389999999987</v>
      </c>
      <c r="D107" s="30"/>
      <c r="E107" s="30"/>
      <c r="F107" s="30"/>
      <c r="G107" s="30"/>
      <c r="H107" s="30"/>
      <c r="I107" s="30"/>
      <c r="J107" s="30"/>
      <c r="K107" s="30"/>
      <c r="L107" s="32">
        <v>1.472</v>
      </c>
      <c r="M107" s="31">
        <v>467.108</v>
      </c>
      <c r="N107" s="31">
        <v>8.7710000000000008</v>
      </c>
      <c r="O107" s="31">
        <v>13.861000000000001</v>
      </c>
      <c r="P107" s="31">
        <v>22.911000000000001</v>
      </c>
      <c r="Q107" s="31">
        <v>9.7000000000000003E-2</v>
      </c>
      <c r="R107" s="31">
        <v>2.9000000000000001E-2</v>
      </c>
      <c r="S107" s="31">
        <v>0.26600000000000001</v>
      </c>
      <c r="T107" s="31">
        <v>0</v>
      </c>
      <c r="U107" s="31">
        <v>0.78600000000000003</v>
      </c>
      <c r="V107" s="31">
        <v>7.0000000000000001E-3</v>
      </c>
      <c r="W107" s="31">
        <v>5.6000000000000001E-2</v>
      </c>
      <c r="X107" s="31">
        <v>2.5110000000000001</v>
      </c>
      <c r="Y107" s="31">
        <v>1.3620000000000001</v>
      </c>
      <c r="Z107" s="31">
        <v>0.67600000000000005</v>
      </c>
      <c r="AA107" s="31">
        <v>1.7999999999999999E-2</v>
      </c>
      <c r="AB107" s="31">
        <v>0.495</v>
      </c>
      <c r="AC107" s="31">
        <v>25.811</v>
      </c>
      <c r="AD107" s="31">
        <v>48.491</v>
      </c>
      <c r="AE107" s="31">
        <v>406.08199999999999</v>
      </c>
      <c r="AF107" s="31">
        <v>66.510000000000005</v>
      </c>
      <c r="AG107" s="31">
        <v>6.8579999999999997</v>
      </c>
      <c r="AH107" s="31">
        <v>71.742999999999995</v>
      </c>
      <c r="AI107" s="31">
        <v>280.21899999999999</v>
      </c>
      <c r="AJ107" s="31">
        <v>278.62799999999999</v>
      </c>
      <c r="AK107" s="31">
        <v>31.513000000000002</v>
      </c>
      <c r="AL107" s="31">
        <v>2856.5149999999999</v>
      </c>
      <c r="AM107" s="31">
        <v>18.809999999999999</v>
      </c>
      <c r="AN107" s="31">
        <v>0</v>
      </c>
      <c r="AO107" s="31">
        <v>216.15899999999999</v>
      </c>
      <c r="AP107" s="31">
        <v>10.879</v>
      </c>
      <c r="AQ107" s="31">
        <v>8.9849999999999994</v>
      </c>
      <c r="AR107" s="31">
        <v>23.582999999999998</v>
      </c>
      <c r="AS107" s="31">
        <v>1.37</v>
      </c>
      <c r="AT107" s="31">
        <v>0</v>
      </c>
      <c r="AU107" s="31">
        <v>0.97199999999999998</v>
      </c>
      <c r="AV107" s="31">
        <v>0.03</v>
      </c>
      <c r="AW107" s="31">
        <v>42.874000000000002</v>
      </c>
      <c r="AX107" s="31">
        <v>28.434000000000001</v>
      </c>
      <c r="AY107" s="31">
        <v>0</v>
      </c>
      <c r="AZ107" s="31">
        <v>5.952</v>
      </c>
      <c r="BA107" s="31">
        <v>16.14</v>
      </c>
      <c r="BB107" s="31">
        <v>25.417000000000002</v>
      </c>
      <c r="BC107" s="31">
        <v>159.66999999999999</v>
      </c>
      <c r="BD107" s="31">
        <v>8.6590000000000007</v>
      </c>
      <c r="BE107" s="31">
        <v>9.9969999999999999</v>
      </c>
      <c r="BF107" s="31">
        <v>10.119999999999999</v>
      </c>
      <c r="BG107" s="31">
        <v>50.564</v>
      </c>
      <c r="BH107" s="31">
        <v>2.2730000000000001</v>
      </c>
      <c r="BI107" s="31">
        <v>7.78</v>
      </c>
      <c r="BJ107" s="31">
        <v>0</v>
      </c>
      <c r="BK107" s="31">
        <v>0</v>
      </c>
      <c r="BL107" s="73">
        <v>0</v>
      </c>
      <c r="BM107" s="74">
        <f t="shared" si="5"/>
        <v>5241.463999999999</v>
      </c>
      <c r="BN107" s="33"/>
      <c r="BO107" s="30">
        <v>218.22300000000001</v>
      </c>
      <c r="BP107" s="75">
        <f t="shared" si="6"/>
        <v>1847.011</v>
      </c>
      <c r="BQ107" s="32">
        <f t="shared" si="7"/>
        <v>1847.011</v>
      </c>
      <c r="BR107" s="76">
        <v>0</v>
      </c>
      <c r="BS107" s="30">
        <v>1847.011</v>
      </c>
      <c r="BT107" s="77">
        <v>0</v>
      </c>
      <c r="BU107" s="77">
        <v>0</v>
      </c>
      <c r="BV107" s="30">
        <v>220.541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5668.74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5.2359999999999998</v>
      </c>
      <c r="AG108" s="31">
        <v>4.3150000000000004</v>
      </c>
      <c r="AH108" s="31">
        <v>34.485999999999997</v>
      </c>
      <c r="AI108" s="31">
        <v>46.152999999999999</v>
      </c>
      <c r="AJ108" s="31">
        <v>0</v>
      </c>
      <c r="AK108" s="31">
        <v>0</v>
      </c>
      <c r="AL108" s="31">
        <v>111.398</v>
      </c>
      <c r="AM108" s="31">
        <v>0</v>
      </c>
      <c r="AN108" s="31">
        <v>0</v>
      </c>
      <c r="AO108" s="31">
        <v>950.08</v>
      </c>
      <c r="AP108" s="31">
        <v>0</v>
      </c>
      <c r="AQ108" s="31">
        <v>1.196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29.1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1181.9639999999999</v>
      </c>
      <c r="BN108" s="33"/>
      <c r="BO108" s="30">
        <v>0</v>
      </c>
      <c r="BP108" s="75">
        <f t="shared" si="6"/>
        <v>4486.7759999999998</v>
      </c>
      <c r="BQ108" s="32">
        <f t="shared" si="7"/>
        <v>4486.7759999999998</v>
      </c>
      <c r="BR108" s="76">
        <v>0</v>
      </c>
      <c r="BS108" s="30">
        <v>4486.7759999999998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3282.4819999999995</v>
      </c>
      <c r="D109" s="30"/>
      <c r="E109" s="30"/>
      <c r="F109" s="30"/>
      <c r="G109" s="30"/>
      <c r="H109" s="30"/>
      <c r="I109" s="30"/>
      <c r="J109" s="30"/>
      <c r="K109" s="30"/>
      <c r="L109" s="32">
        <v>0.38300000000000001</v>
      </c>
      <c r="M109" s="31">
        <v>2.4E-2</v>
      </c>
      <c r="N109" s="31">
        <v>0</v>
      </c>
      <c r="O109" s="31">
        <v>21.475000000000001</v>
      </c>
      <c r="P109" s="31">
        <v>27.896999999999998</v>
      </c>
      <c r="Q109" s="31">
        <v>8.0000000000000002E-3</v>
      </c>
      <c r="R109" s="31">
        <v>1.4179999999999999</v>
      </c>
      <c r="S109" s="31">
        <v>0.152</v>
      </c>
      <c r="T109" s="31">
        <v>0</v>
      </c>
      <c r="U109" s="31">
        <v>14.448</v>
      </c>
      <c r="V109" s="31">
        <v>6.1619999999999999</v>
      </c>
      <c r="W109" s="31">
        <v>0.17899999999999999</v>
      </c>
      <c r="X109" s="31">
        <v>7.4859999999999998</v>
      </c>
      <c r="Y109" s="31">
        <v>5.3659999999999997</v>
      </c>
      <c r="Z109" s="31">
        <v>6.3E-2</v>
      </c>
      <c r="AA109" s="31">
        <v>0.40200000000000002</v>
      </c>
      <c r="AB109" s="31">
        <v>0.89</v>
      </c>
      <c r="AC109" s="31">
        <v>95.808999999999997</v>
      </c>
      <c r="AD109" s="31">
        <v>15.811999999999999</v>
      </c>
      <c r="AE109" s="31">
        <v>411.63499999999999</v>
      </c>
      <c r="AF109" s="31">
        <v>21.361000000000001</v>
      </c>
      <c r="AG109" s="31">
        <v>13.349</v>
      </c>
      <c r="AH109" s="31">
        <v>154.17099999999999</v>
      </c>
      <c r="AI109" s="31">
        <v>136.30099999999999</v>
      </c>
      <c r="AJ109" s="31">
        <v>2.871</v>
      </c>
      <c r="AK109" s="31">
        <v>34.003</v>
      </c>
      <c r="AL109" s="31">
        <v>15.951000000000001</v>
      </c>
      <c r="AM109" s="31">
        <v>505.48</v>
      </c>
      <c r="AN109" s="31">
        <v>8.0579999999999998</v>
      </c>
      <c r="AO109" s="31">
        <v>543.048</v>
      </c>
      <c r="AP109" s="31">
        <v>45.502000000000002</v>
      </c>
      <c r="AQ109" s="31">
        <v>13.516999999999999</v>
      </c>
      <c r="AR109" s="31">
        <v>137.023</v>
      </c>
      <c r="AS109" s="31">
        <v>12.457000000000001</v>
      </c>
      <c r="AT109" s="31">
        <v>120.941</v>
      </c>
      <c r="AU109" s="31">
        <v>28.166</v>
      </c>
      <c r="AV109" s="31">
        <v>12.882999999999999</v>
      </c>
      <c r="AW109" s="31">
        <v>99.754000000000005</v>
      </c>
      <c r="AX109" s="31">
        <v>41.439</v>
      </c>
      <c r="AY109" s="31">
        <v>0</v>
      </c>
      <c r="AZ109" s="31">
        <v>55.774000000000001</v>
      </c>
      <c r="BA109" s="31">
        <v>17.675000000000001</v>
      </c>
      <c r="BB109" s="31">
        <v>11.346</v>
      </c>
      <c r="BC109" s="31">
        <v>187.25200000000001</v>
      </c>
      <c r="BD109" s="31">
        <v>30.584</v>
      </c>
      <c r="BE109" s="31">
        <v>67.510999999999996</v>
      </c>
      <c r="BF109" s="31">
        <v>28.117000000000001</v>
      </c>
      <c r="BG109" s="31">
        <v>31.681999999999999</v>
      </c>
      <c r="BH109" s="31">
        <v>15.271000000000001</v>
      </c>
      <c r="BI109" s="31">
        <v>9.1280000000000001</v>
      </c>
      <c r="BJ109" s="31">
        <v>0</v>
      </c>
      <c r="BK109" s="31">
        <v>0</v>
      </c>
      <c r="BL109" s="73">
        <v>0</v>
      </c>
      <c r="BM109" s="74">
        <f t="shared" si="5"/>
        <v>3010.2239999999997</v>
      </c>
      <c r="BN109" s="33"/>
      <c r="BO109" s="30">
        <v>0</v>
      </c>
      <c r="BP109" s="75">
        <f t="shared" si="6"/>
        <v>272.25799999999998</v>
      </c>
      <c r="BQ109" s="32">
        <f t="shared" si="7"/>
        <v>272.25799999999998</v>
      </c>
      <c r="BR109" s="76">
        <v>0</v>
      </c>
      <c r="BS109" s="30">
        <v>272.25799999999998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30696.681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30696.681</v>
      </c>
      <c r="BQ110" s="32">
        <f t="shared" si="7"/>
        <v>3191.4140000000002</v>
      </c>
      <c r="BR110" s="76">
        <v>3191.4140000000002</v>
      </c>
      <c r="BS110" s="30">
        <v>0</v>
      </c>
      <c r="BT110" s="77">
        <v>27505.267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718.38699999999994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718.38699999999994</v>
      </c>
      <c r="BQ111" s="32">
        <f t="shared" si="7"/>
        <v>0</v>
      </c>
      <c r="BR111" s="76">
        <v>0</v>
      </c>
      <c r="BS111" s="30">
        <v>0</v>
      </c>
      <c r="BT111" s="77">
        <v>718.38699999999994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11630.825000000001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11.095000000000001</v>
      </c>
      <c r="AV112" s="31">
        <v>0</v>
      </c>
      <c r="AW112" s="31">
        <v>0</v>
      </c>
      <c r="AX112" s="31">
        <v>7.4790000000000001</v>
      </c>
      <c r="AY112" s="31">
        <v>0</v>
      </c>
      <c r="AZ112" s="31">
        <v>0</v>
      </c>
      <c r="BA112" s="31">
        <v>0</v>
      </c>
      <c r="BB112" s="31">
        <v>0</v>
      </c>
      <c r="BC112" s="31">
        <v>109.392</v>
      </c>
      <c r="BD112" s="31">
        <v>4.077</v>
      </c>
      <c r="BE112" s="31">
        <v>9.0570000000000004</v>
      </c>
      <c r="BF112" s="31">
        <v>8.5850000000000009</v>
      </c>
      <c r="BG112" s="31">
        <v>0</v>
      </c>
      <c r="BH112" s="31">
        <v>0</v>
      </c>
      <c r="BI112" s="31">
        <v>0.222</v>
      </c>
      <c r="BJ112" s="31">
        <v>0</v>
      </c>
      <c r="BK112" s="31">
        <v>0</v>
      </c>
      <c r="BL112" s="73">
        <v>0</v>
      </c>
      <c r="BM112" s="74">
        <f t="shared" si="5"/>
        <v>149.90700000000001</v>
      </c>
      <c r="BN112" s="33"/>
      <c r="BO112" s="30">
        <v>0</v>
      </c>
      <c r="BP112" s="75">
        <f t="shared" si="6"/>
        <v>11480.918000000001</v>
      </c>
      <c r="BQ112" s="32">
        <f t="shared" si="7"/>
        <v>1372.317</v>
      </c>
      <c r="BR112" s="76">
        <v>1.05</v>
      </c>
      <c r="BS112" s="30">
        <v>1371.2670000000001</v>
      </c>
      <c r="BT112" s="77">
        <v>10080.457</v>
      </c>
      <c r="BU112" s="77">
        <v>28.143999999999998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7357.9190000000008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2.2410000000000001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0.109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6.298</v>
      </c>
      <c r="AP113" s="31">
        <v>6.3470000000000004</v>
      </c>
      <c r="AQ113" s="31">
        <v>1.881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1.0999999999999999E-2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366.113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383</v>
      </c>
      <c r="BN113" s="33"/>
      <c r="BO113" s="30">
        <v>0</v>
      </c>
      <c r="BP113" s="75">
        <f t="shared" si="6"/>
        <v>6974.9190000000008</v>
      </c>
      <c r="BQ113" s="32">
        <f t="shared" si="7"/>
        <v>1814.8810000000001</v>
      </c>
      <c r="BR113" s="76">
        <v>540.52700000000004</v>
      </c>
      <c r="BS113" s="30">
        <v>1274.354</v>
      </c>
      <c r="BT113" s="77">
        <v>5152.6980000000003</v>
      </c>
      <c r="BU113" s="77">
        <v>7.34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4051.8440000000001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82.043000000000006</v>
      </c>
      <c r="AP114" s="31">
        <v>5.8710000000000004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26.896999999999998</v>
      </c>
      <c r="BD114" s="31">
        <v>0</v>
      </c>
      <c r="BE114" s="31">
        <v>11.27</v>
      </c>
      <c r="BF114" s="31">
        <v>4.2999999999999997E-2</v>
      </c>
      <c r="BG114" s="31">
        <v>14.005000000000001</v>
      </c>
      <c r="BH114" s="31">
        <v>0</v>
      </c>
      <c r="BI114" s="31">
        <v>0.28199999999999997</v>
      </c>
      <c r="BJ114" s="31">
        <v>0</v>
      </c>
      <c r="BK114" s="31">
        <v>0</v>
      </c>
      <c r="BL114" s="73">
        <v>0</v>
      </c>
      <c r="BM114" s="74">
        <f t="shared" si="5"/>
        <v>140.41100000000003</v>
      </c>
      <c r="BN114" s="33"/>
      <c r="BO114" s="30">
        <v>0</v>
      </c>
      <c r="BP114" s="75">
        <f t="shared" si="6"/>
        <v>3911.433</v>
      </c>
      <c r="BQ114" s="32">
        <f t="shared" si="7"/>
        <v>3743.527</v>
      </c>
      <c r="BR114" s="76">
        <v>0</v>
      </c>
      <c r="BS114" s="30">
        <v>3743.527</v>
      </c>
      <c r="BT114" s="77">
        <v>0</v>
      </c>
      <c r="BU114" s="77">
        <v>167.90600000000001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773.49199999999996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0.73499999999999999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1.8740000000000001</v>
      </c>
      <c r="AV115" s="31">
        <v>0.16600000000000001</v>
      </c>
      <c r="AW115" s="31">
        <v>0</v>
      </c>
      <c r="AX115" s="31">
        <v>15.523999999999999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18.298999999999999</v>
      </c>
      <c r="BN115" s="33"/>
      <c r="BO115" s="30">
        <v>0</v>
      </c>
      <c r="BP115" s="75">
        <f t="shared" si="6"/>
        <v>755.19299999999998</v>
      </c>
      <c r="BQ115" s="32">
        <f t="shared" si="7"/>
        <v>212.499</v>
      </c>
      <c r="BR115" s="76">
        <v>0</v>
      </c>
      <c r="BS115" s="30">
        <v>212.499</v>
      </c>
      <c r="BT115" s="77">
        <v>0</v>
      </c>
      <c r="BU115" s="77">
        <v>542.69399999999996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2587.259</v>
      </c>
      <c r="D116" s="30"/>
      <c r="E116" s="30"/>
      <c r="F116" s="30"/>
      <c r="G116" s="30"/>
      <c r="H116" s="30"/>
      <c r="I116" s="30"/>
      <c r="J116" s="30"/>
      <c r="K116" s="30"/>
      <c r="L116" s="32">
        <v>2.4870000000000001</v>
      </c>
      <c r="M116" s="31">
        <v>0</v>
      </c>
      <c r="N116" s="31">
        <v>14.537000000000001</v>
      </c>
      <c r="O116" s="31">
        <v>35.533000000000001</v>
      </c>
      <c r="P116" s="31">
        <v>43.161999999999999</v>
      </c>
      <c r="Q116" s="31">
        <v>6.0000000000000001E-3</v>
      </c>
      <c r="R116" s="31">
        <v>1.61</v>
      </c>
      <c r="S116" s="31">
        <v>1.1859999999999999</v>
      </c>
      <c r="T116" s="31">
        <v>0</v>
      </c>
      <c r="U116" s="31">
        <v>2.5539999999999998</v>
      </c>
      <c r="V116" s="31">
        <v>2.1999999999999999E-2</v>
      </c>
      <c r="W116" s="31">
        <v>0.52800000000000002</v>
      </c>
      <c r="X116" s="31">
        <v>0.79300000000000004</v>
      </c>
      <c r="Y116" s="31">
        <v>0.755</v>
      </c>
      <c r="Z116" s="31">
        <v>1.113</v>
      </c>
      <c r="AA116" s="31">
        <v>4.4489999999999998</v>
      </c>
      <c r="AB116" s="31">
        <v>3.9710000000000001</v>
      </c>
      <c r="AC116" s="31">
        <v>7.7249999999999996</v>
      </c>
      <c r="AD116" s="31">
        <v>30.591000000000001</v>
      </c>
      <c r="AE116" s="31">
        <v>22.077000000000002</v>
      </c>
      <c r="AF116" s="31">
        <v>7.1269999999999998</v>
      </c>
      <c r="AG116" s="31">
        <v>18.573</v>
      </c>
      <c r="AH116" s="31">
        <v>13.206</v>
      </c>
      <c r="AI116" s="31">
        <v>14.118</v>
      </c>
      <c r="AJ116" s="31">
        <v>33.53</v>
      </c>
      <c r="AK116" s="31">
        <v>15.869</v>
      </c>
      <c r="AL116" s="31">
        <v>60.030999999999999</v>
      </c>
      <c r="AM116" s="31">
        <v>-80.552000000000007</v>
      </c>
      <c r="AN116" s="31">
        <v>5.99</v>
      </c>
      <c r="AO116" s="31">
        <v>141.322</v>
      </c>
      <c r="AP116" s="31">
        <v>37.552999999999997</v>
      </c>
      <c r="AQ116" s="31">
        <v>11.161</v>
      </c>
      <c r="AR116" s="31">
        <v>38.994</v>
      </c>
      <c r="AS116" s="31">
        <v>5.71</v>
      </c>
      <c r="AT116" s="31">
        <v>53.896000000000001</v>
      </c>
      <c r="AU116" s="31">
        <v>3.915</v>
      </c>
      <c r="AV116" s="31">
        <v>50.972999999999999</v>
      </c>
      <c r="AW116" s="31">
        <v>12.489000000000001</v>
      </c>
      <c r="AX116" s="31">
        <v>14.323</v>
      </c>
      <c r="AY116" s="31">
        <v>1.585</v>
      </c>
      <c r="AZ116" s="31">
        <v>7.5129999999999999</v>
      </c>
      <c r="BA116" s="31">
        <v>6.6040000000000001</v>
      </c>
      <c r="BB116" s="31">
        <v>49.338999999999999</v>
      </c>
      <c r="BC116" s="31">
        <v>0.88100000000000001</v>
      </c>
      <c r="BD116" s="31">
        <v>15.271000000000001</v>
      </c>
      <c r="BE116" s="31">
        <v>6.6660000000000004</v>
      </c>
      <c r="BF116" s="31">
        <v>29.07</v>
      </c>
      <c r="BG116" s="31">
        <v>6.359</v>
      </c>
      <c r="BH116" s="31">
        <v>20.405999999999999</v>
      </c>
      <c r="BI116" s="31">
        <v>57.674999999999997</v>
      </c>
      <c r="BJ116" s="31">
        <v>0</v>
      </c>
      <c r="BK116" s="31">
        <v>0</v>
      </c>
      <c r="BL116" s="73">
        <v>0</v>
      </c>
      <c r="BM116" s="74">
        <f t="shared" si="5"/>
        <v>832.69600000000014</v>
      </c>
      <c r="BN116" s="33"/>
      <c r="BO116" s="30">
        <v>0</v>
      </c>
      <c r="BP116" s="75">
        <f t="shared" si="6"/>
        <v>1754.5630000000001</v>
      </c>
      <c r="BQ116" s="32">
        <f t="shared" si="7"/>
        <v>1754.5630000000001</v>
      </c>
      <c r="BR116" s="76">
        <v>0</v>
      </c>
      <c r="BS116" s="30">
        <v>1754.5630000000001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1062.047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1062.047</v>
      </c>
      <c r="BQ117" s="32">
        <f t="shared" si="7"/>
        <v>1062.047</v>
      </c>
      <c r="BR117" s="76">
        <v>1062.047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9696.8369999999995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52269.053</v>
      </c>
      <c r="BP118" s="75">
        <f t="shared" si="6"/>
        <v>-42572.216</v>
      </c>
      <c r="BQ118" s="32">
        <f t="shared" si="7"/>
        <v>-42572.216</v>
      </c>
      <c r="BR118" s="76">
        <v>0</v>
      </c>
      <c r="BS118" s="30">
        <v>-42572.216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503081.57200000016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4221.6169999999984</v>
      </c>
      <c r="M120" s="40">
        <f t="shared" si="8"/>
        <v>2974.9420000000005</v>
      </c>
      <c r="N120" s="40">
        <f t="shared" si="8"/>
        <v>303.01600000000008</v>
      </c>
      <c r="O120" s="40">
        <f t="shared" si="8"/>
        <v>8915.1500000000015</v>
      </c>
      <c r="P120" s="40">
        <f t="shared" si="8"/>
        <v>3289.9489999999996</v>
      </c>
      <c r="Q120" s="40">
        <f t="shared" si="8"/>
        <v>213.21500000000006</v>
      </c>
      <c r="R120" s="40">
        <f t="shared" si="8"/>
        <v>775.53899999999999</v>
      </c>
      <c r="S120" s="40">
        <f t="shared" si="8"/>
        <v>577.44700000000034</v>
      </c>
      <c r="T120" s="40">
        <f t="shared" si="8"/>
        <v>0</v>
      </c>
      <c r="U120" s="40">
        <f t="shared" si="8"/>
        <v>727.35899999999981</v>
      </c>
      <c r="V120" s="40">
        <f t="shared" si="8"/>
        <v>265.93799999999993</v>
      </c>
      <c r="W120" s="40">
        <f t="shared" si="8"/>
        <v>268.06299999999999</v>
      </c>
      <c r="X120" s="40">
        <f t="shared" si="8"/>
        <v>602.09</v>
      </c>
      <c r="Y120" s="40">
        <f t="shared" si="8"/>
        <v>722.12900000000013</v>
      </c>
      <c r="Z120" s="40">
        <f t="shared" si="8"/>
        <v>358.37499999999994</v>
      </c>
      <c r="AA120" s="40">
        <f t="shared" si="8"/>
        <v>403.21299999999997</v>
      </c>
      <c r="AB120" s="40">
        <f t="shared" si="8"/>
        <v>299.12400000000002</v>
      </c>
      <c r="AC120" s="40">
        <f t="shared" si="8"/>
        <v>6999.023000000001</v>
      </c>
      <c r="AD120" s="40">
        <f t="shared" si="8"/>
        <v>2336.2480000000005</v>
      </c>
      <c r="AE120" s="40">
        <f t="shared" si="8"/>
        <v>22213.864000000001</v>
      </c>
      <c r="AF120" s="40">
        <f t="shared" si="8"/>
        <v>1002.8659999999998</v>
      </c>
      <c r="AG120" s="40">
        <f t="shared" si="8"/>
        <v>987.94100000000003</v>
      </c>
      <c r="AH120" s="40">
        <f t="shared" si="8"/>
        <v>5228.7089999999998</v>
      </c>
      <c r="AI120" s="40">
        <f t="shared" si="8"/>
        <v>5344.2030000000013</v>
      </c>
      <c r="AJ120" s="40">
        <f t="shared" si="8"/>
        <v>8117.49</v>
      </c>
      <c r="AK120" s="40">
        <f t="shared" si="8"/>
        <v>2160.2090000000003</v>
      </c>
      <c r="AL120" s="40">
        <f t="shared" si="8"/>
        <v>12834.205000000002</v>
      </c>
      <c r="AM120" s="40">
        <f t="shared" si="8"/>
        <v>4426.0580000000009</v>
      </c>
      <c r="AN120" s="40">
        <f t="shared" si="8"/>
        <v>119.51199999999999</v>
      </c>
      <c r="AO120" s="40">
        <f t="shared" si="8"/>
        <v>19028.335000000006</v>
      </c>
      <c r="AP120" s="40">
        <f t="shared" si="8"/>
        <v>4412.4609999999993</v>
      </c>
      <c r="AQ120" s="40">
        <f t="shared" si="8"/>
        <v>493.51</v>
      </c>
      <c r="AR120" s="40">
        <f t="shared" si="8"/>
        <v>4177.2290000000003</v>
      </c>
      <c r="AS120" s="40">
        <f t="shared" si="8"/>
        <v>612.55800000000022</v>
      </c>
      <c r="AT120" s="40">
        <f t="shared" si="8"/>
        <v>3459.9559999999997</v>
      </c>
      <c r="AU120" s="40">
        <f t="shared" si="8"/>
        <v>977.94899999999996</v>
      </c>
      <c r="AV120" s="40">
        <f t="shared" si="8"/>
        <v>509.65699999999993</v>
      </c>
      <c r="AW120" s="40">
        <f t="shared" si="8"/>
        <v>4099.9529999999995</v>
      </c>
      <c r="AX120" s="40">
        <f t="shared" si="8"/>
        <v>1682.7289999999996</v>
      </c>
      <c r="AY120" s="40">
        <f t="shared" si="8"/>
        <v>8.5090000000000003</v>
      </c>
      <c r="AZ120" s="40">
        <f t="shared" si="8"/>
        <v>330.70099999999996</v>
      </c>
      <c r="BA120" s="40">
        <f t="shared" si="8"/>
        <v>2876.9949999999999</v>
      </c>
      <c r="BB120" s="40">
        <f t="shared" si="8"/>
        <v>900.50200000000041</v>
      </c>
      <c r="BC120" s="40">
        <f t="shared" si="8"/>
        <v>7212.5330000000013</v>
      </c>
      <c r="BD120" s="40">
        <f t="shared" si="8"/>
        <v>225.18299999999999</v>
      </c>
      <c r="BE120" s="40">
        <f t="shared" si="8"/>
        <v>1310.8210000000001</v>
      </c>
      <c r="BF120" s="40">
        <f t="shared" si="8"/>
        <v>2952.9320000000002</v>
      </c>
      <c r="BG120" s="40">
        <f t="shared" si="8"/>
        <v>1873.451</v>
      </c>
      <c r="BH120" s="40">
        <f t="shared" si="8"/>
        <v>307.49700000000007</v>
      </c>
      <c r="BI120" s="40">
        <f t="shared" si="8"/>
        <v>896.83299999999997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155037.78799999997</v>
      </c>
      <c r="BN120" s="79">
        <f t="shared" si="8"/>
        <v>0</v>
      </c>
      <c r="BO120" s="80">
        <f t="shared" si="8"/>
        <v>103605.11599999998</v>
      </c>
      <c r="BP120" s="80">
        <f t="shared" si="8"/>
        <v>192459.85100000002</v>
      </c>
      <c r="BQ120" s="40">
        <f t="shared" si="8"/>
        <v>147759.614</v>
      </c>
      <c r="BR120" s="40">
        <f t="shared" si="8"/>
        <v>19760.367999999995</v>
      </c>
      <c r="BS120" s="81">
        <f t="shared" ref="BS120:BX120" si="9">SUM(BS67:BS119)</f>
        <v>127999.246</v>
      </c>
      <c r="BT120" s="81">
        <f t="shared" si="9"/>
        <v>43954.153000000006</v>
      </c>
      <c r="BU120" s="81">
        <f t="shared" si="9"/>
        <v>746.08399999999995</v>
      </c>
      <c r="BV120" s="40">
        <f t="shared" si="9"/>
        <v>55649.841999999997</v>
      </c>
      <c r="BW120" s="40">
        <f t="shared" si="9"/>
        <v>-3671.0250000000005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15054.504999999997</v>
      </c>
      <c r="G121" s="85">
        <f>G61</f>
        <v>0</v>
      </c>
      <c r="H121" s="85">
        <f>H61</f>
        <v>1569.4029999999998</v>
      </c>
      <c r="I121" s="85">
        <f>I61</f>
        <v>0</v>
      </c>
      <c r="J121" s="85">
        <f>J61</f>
        <v>10997.528999999999</v>
      </c>
      <c r="K121" s="85"/>
      <c r="L121" s="84">
        <v>6446.4570000000003</v>
      </c>
      <c r="M121" s="86">
        <v>3396.8780000000002</v>
      </c>
      <c r="N121" s="86">
        <v>614.92700000000002</v>
      </c>
      <c r="O121" s="86">
        <v>4136.5029999999997</v>
      </c>
      <c r="P121" s="86">
        <v>1882.1369999999999</v>
      </c>
      <c r="Q121" s="86">
        <v>494.005</v>
      </c>
      <c r="R121" s="86">
        <v>653.69500000000005</v>
      </c>
      <c r="S121" s="86">
        <v>414.87400000000002</v>
      </c>
      <c r="T121" s="86">
        <v>0</v>
      </c>
      <c r="U121" s="86">
        <v>528.63800000000003</v>
      </c>
      <c r="V121" s="86">
        <v>303.68599999999998</v>
      </c>
      <c r="W121" s="86">
        <v>103.167</v>
      </c>
      <c r="X121" s="86">
        <v>282.42599999999999</v>
      </c>
      <c r="Y121" s="86">
        <v>363.48700000000002</v>
      </c>
      <c r="Z121" s="86">
        <v>305.09500000000003</v>
      </c>
      <c r="AA121" s="86">
        <v>525.91999999999996</v>
      </c>
      <c r="AB121" s="86">
        <v>694.00199999999995</v>
      </c>
      <c r="AC121" s="86">
        <v>3748.087</v>
      </c>
      <c r="AD121" s="86">
        <v>970.49300000000005</v>
      </c>
      <c r="AE121" s="86">
        <v>13449.224</v>
      </c>
      <c r="AF121" s="86">
        <v>2120.7809999999999</v>
      </c>
      <c r="AG121" s="86">
        <v>1576.1410000000001</v>
      </c>
      <c r="AH121" s="86">
        <v>4788.0230000000001</v>
      </c>
      <c r="AI121" s="86">
        <v>15151.476000000001</v>
      </c>
      <c r="AJ121" s="86">
        <v>13548.56</v>
      </c>
      <c r="AK121" s="86">
        <v>1404.0160000000001</v>
      </c>
      <c r="AL121" s="86">
        <v>-3915.145</v>
      </c>
      <c r="AM121" s="86">
        <v>11110.868</v>
      </c>
      <c r="AN121" s="86">
        <v>388.774</v>
      </c>
      <c r="AO121" s="86">
        <v>12700.016</v>
      </c>
      <c r="AP121" s="86">
        <v>4441.2659999999996</v>
      </c>
      <c r="AQ121" s="86">
        <v>618.76599999999996</v>
      </c>
      <c r="AR121" s="86">
        <v>4284.8509999999997</v>
      </c>
      <c r="AS121" s="86">
        <v>555.28099999999995</v>
      </c>
      <c r="AT121" s="86">
        <v>13993.119000000001</v>
      </c>
      <c r="AU121" s="86">
        <v>909.15</v>
      </c>
      <c r="AV121" s="86">
        <v>916.61500000000001</v>
      </c>
      <c r="AW121" s="86">
        <v>18095.61</v>
      </c>
      <c r="AX121" s="86">
        <v>2156.2289999999998</v>
      </c>
      <c r="AY121" s="86">
        <v>11.956</v>
      </c>
      <c r="AZ121" s="86">
        <v>481.41500000000002</v>
      </c>
      <c r="BA121" s="86">
        <v>2853.433</v>
      </c>
      <c r="BB121" s="86">
        <v>2149.683</v>
      </c>
      <c r="BC121" s="86">
        <v>24184.516</v>
      </c>
      <c r="BD121" s="86">
        <v>497.75200000000001</v>
      </c>
      <c r="BE121" s="86">
        <v>10230.906999999999</v>
      </c>
      <c r="BF121" s="86">
        <v>4423.3069999999998</v>
      </c>
      <c r="BG121" s="86">
        <v>2200.9929999999999</v>
      </c>
      <c r="BH121" s="86">
        <v>465.995</v>
      </c>
      <c r="BI121" s="86">
        <v>1487.05</v>
      </c>
      <c r="BJ121" s="86">
        <v>1062.047</v>
      </c>
      <c r="BK121" s="86">
        <v>0</v>
      </c>
      <c r="BL121" s="86">
        <v>0</v>
      </c>
      <c r="BM121" s="87">
        <f>SUM(L121:BL121)</f>
        <v>194207.152</v>
      </c>
      <c r="BN121" s="87">
        <f>SUM(C121:BL121)</f>
        <v>221828.58899999995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988.149</v>
      </c>
      <c r="M122" s="31">
        <v>245.73</v>
      </c>
      <c r="N122" s="31">
        <v>95.489000000000004</v>
      </c>
      <c r="O122" s="31">
        <v>1517.8530000000001</v>
      </c>
      <c r="P122" s="31">
        <v>704.48299999999995</v>
      </c>
      <c r="Q122" s="31">
        <v>66.905000000000001</v>
      </c>
      <c r="R122" s="31">
        <v>263.21699999999998</v>
      </c>
      <c r="S122" s="31">
        <v>151.63999999999999</v>
      </c>
      <c r="T122" s="31">
        <v>0</v>
      </c>
      <c r="U122" s="31">
        <v>228.08099999999999</v>
      </c>
      <c r="V122" s="31">
        <v>99.331000000000003</v>
      </c>
      <c r="W122" s="31">
        <v>46.869</v>
      </c>
      <c r="X122" s="31">
        <v>161.75200000000001</v>
      </c>
      <c r="Y122" s="31">
        <v>216.113</v>
      </c>
      <c r="Z122" s="31">
        <v>76.116</v>
      </c>
      <c r="AA122" s="31">
        <v>192.215</v>
      </c>
      <c r="AB122" s="31">
        <v>442.36399999999998</v>
      </c>
      <c r="AC122" s="31">
        <v>1317.088</v>
      </c>
      <c r="AD122" s="31">
        <v>618.33199999999999</v>
      </c>
      <c r="AE122" s="31">
        <v>3083.06</v>
      </c>
      <c r="AF122" s="31">
        <v>619.24</v>
      </c>
      <c r="AG122" s="31">
        <v>804.42200000000003</v>
      </c>
      <c r="AH122" s="31">
        <v>1488.165</v>
      </c>
      <c r="AI122" s="31">
        <v>3451.3649999999998</v>
      </c>
      <c r="AJ122" s="31">
        <v>1553.8030000000001</v>
      </c>
      <c r="AK122" s="31">
        <v>614.01700000000005</v>
      </c>
      <c r="AL122" s="31">
        <v>1749.502</v>
      </c>
      <c r="AM122" s="31">
        <v>4082.5010000000002</v>
      </c>
      <c r="AN122" s="31">
        <v>238.673</v>
      </c>
      <c r="AO122" s="31">
        <v>5241.1809999999996</v>
      </c>
      <c r="AP122" s="31">
        <v>1729.904</v>
      </c>
      <c r="AQ122" s="31">
        <v>500.34800000000001</v>
      </c>
      <c r="AR122" s="31">
        <v>1609.1420000000001</v>
      </c>
      <c r="AS122" s="31">
        <v>451.29300000000001</v>
      </c>
      <c r="AT122" s="31">
        <v>3862.681</v>
      </c>
      <c r="AU122" s="31">
        <v>388.28800000000001</v>
      </c>
      <c r="AV122" s="31">
        <v>201.136</v>
      </c>
      <c r="AW122" s="31">
        <v>1116.5509999999999</v>
      </c>
      <c r="AX122" s="31">
        <v>1374.184</v>
      </c>
      <c r="AY122" s="31">
        <v>6.6180000000000003</v>
      </c>
      <c r="AZ122" s="31">
        <v>150.77699999999999</v>
      </c>
      <c r="BA122" s="31">
        <v>623.28800000000001</v>
      </c>
      <c r="BB122" s="31">
        <v>1832.0519999999999</v>
      </c>
      <c r="BC122" s="31">
        <v>20121.563999999998</v>
      </c>
      <c r="BD122" s="31">
        <v>404.19</v>
      </c>
      <c r="BE122" s="31">
        <v>8490.2759999999998</v>
      </c>
      <c r="BF122" s="31">
        <v>3359.4380000000001</v>
      </c>
      <c r="BG122" s="31">
        <v>475.54</v>
      </c>
      <c r="BH122" s="31">
        <v>465.995</v>
      </c>
      <c r="BI122" s="31">
        <v>274.02100000000002</v>
      </c>
      <c r="BJ122" s="31">
        <v>1062.047</v>
      </c>
      <c r="BK122" s="31">
        <v>0</v>
      </c>
      <c r="BL122" s="31">
        <v>0</v>
      </c>
      <c r="BM122" s="33">
        <f t="shared" ref="BM122:BM129" si="10">SUM(L122:BL122)</f>
        <v>78856.988999999987</v>
      </c>
      <c r="BN122" s="33">
        <f t="shared" ref="BN122:BN129" si="11">SUM(C122:BL122)</f>
        <v>78856.988999999987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976.64</v>
      </c>
      <c r="M123" s="31">
        <v>242.59</v>
      </c>
      <c r="N123" s="31">
        <v>86.552999999999997</v>
      </c>
      <c r="O123" s="31">
        <v>1413.604</v>
      </c>
      <c r="P123" s="31">
        <v>669.36599999999999</v>
      </c>
      <c r="Q123" s="31">
        <v>59.262</v>
      </c>
      <c r="R123" s="31">
        <v>234.73099999999999</v>
      </c>
      <c r="S123" s="31">
        <v>143.37700000000001</v>
      </c>
      <c r="T123" s="31">
        <v>0</v>
      </c>
      <c r="U123" s="31">
        <v>203.65600000000001</v>
      </c>
      <c r="V123" s="31">
        <v>87.26</v>
      </c>
      <c r="W123" s="31">
        <v>41.682000000000002</v>
      </c>
      <c r="X123" s="31">
        <v>143.584</v>
      </c>
      <c r="Y123" s="31">
        <v>195.89699999999999</v>
      </c>
      <c r="Z123" s="31">
        <v>73.39</v>
      </c>
      <c r="AA123" s="31">
        <v>177.08600000000001</v>
      </c>
      <c r="AB123" s="31">
        <v>390.90699999999998</v>
      </c>
      <c r="AC123" s="31">
        <v>1154.998</v>
      </c>
      <c r="AD123" s="31">
        <v>544.20500000000004</v>
      </c>
      <c r="AE123" s="31">
        <v>2750.5189999999998</v>
      </c>
      <c r="AF123" s="31">
        <v>572.30799999999999</v>
      </c>
      <c r="AG123" s="31">
        <v>712.64300000000003</v>
      </c>
      <c r="AH123" s="31">
        <v>1331.0060000000001</v>
      </c>
      <c r="AI123" s="31">
        <v>3076.002</v>
      </c>
      <c r="AJ123" s="31">
        <v>1404.809</v>
      </c>
      <c r="AK123" s="31">
        <v>534.37</v>
      </c>
      <c r="AL123" s="31">
        <v>1552.7049999999999</v>
      </c>
      <c r="AM123" s="31">
        <v>3555.134</v>
      </c>
      <c r="AN123" s="31">
        <v>208.12</v>
      </c>
      <c r="AO123" s="31">
        <v>4547.2169999999996</v>
      </c>
      <c r="AP123" s="31">
        <v>1642.2539999999999</v>
      </c>
      <c r="AQ123" s="31">
        <v>441.10500000000002</v>
      </c>
      <c r="AR123" s="31">
        <v>1412.2090000000001</v>
      </c>
      <c r="AS123" s="31">
        <v>434.49200000000002</v>
      </c>
      <c r="AT123" s="31">
        <v>3239.6840000000002</v>
      </c>
      <c r="AU123" s="31">
        <v>333.95699999999999</v>
      </c>
      <c r="AV123" s="31">
        <v>183.87200000000001</v>
      </c>
      <c r="AW123" s="31">
        <v>949.94500000000005</v>
      </c>
      <c r="AX123" s="31">
        <v>1212.777</v>
      </c>
      <c r="AY123" s="31">
        <v>5.9829999999999997</v>
      </c>
      <c r="AZ123" s="31">
        <v>135.958</v>
      </c>
      <c r="BA123" s="31">
        <v>584.56200000000001</v>
      </c>
      <c r="BB123" s="31">
        <v>1617.3040000000001</v>
      </c>
      <c r="BC123" s="31">
        <v>12042.516</v>
      </c>
      <c r="BD123" s="31">
        <v>355.072</v>
      </c>
      <c r="BE123" s="31">
        <v>8349.2530000000006</v>
      </c>
      <c r="BF123" s="31">
        <v>3236.8429999999998</v>
      </c>
      <c r="BG123" s="31">
        <v>426.10500000000002</v>
      </c>
      <c r="BH123" s="31">
        <v>404.44400000000002</v>
      </c>
      <c r="BI123" s="31">
        <v>259.91899999999998</v>
      </c>
      <c r="BJ123" s="31">
        <v>996.64200000000005</v>
      </c>
      <c r="BK123" s="31">
        <v>0</v>
      </c>
      <c r="BL123" s="31">
        <v>0</v>
      </c>
      <c r="BM123" s="33">
        <f t="shared" si="10"/>
        <v>65348.517000000007</v>
      </c>
      <c r="BN123" s="33">
        <f t="shared" si="11"/>
        <v>65348.517000000007</v>
      </c>
      <c r="BP123" s="88" t="s">
        <v>105</v>
      </c>
      <c r="BQ123" s="89"/>
      <c r="BR123" s="89"/>
      <c r="BS123" s="89"/>
      <c r="BT123" s="90">
        <f>BM121</f>
        <v>194207.152</v>
      </c>
      <c r="BV123" s="88" t="s">
        <v>110</v>
      </c>
      <c r="BW123" s="89"/>
      <c r="BX123" s="89"/>
      <c r="BY123" s="89"/>
      <c r="BZ123" s="90">
        <f>BP120</f>
        <v>192459.85100000002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10.599</v>
      </c>
      <c r="M124" s="31">
        <v>3.0129999999999999</v>
      </c>
      <c r="N124" s="31">
        <v>8.2910000000000004</v>
      </c>
      <c r="O124" s="31">
        <v>93.745999999999995</v>
      </c>
      <c r="P124" s="31">
        <v>32.393000000000001</v>
      </c>
      <c r="Q124" s="31">
        <v>7.4139999999999997</v>
      </c>
      <c r="R124" s="31">
        <v>24.754000000000001</v>
      </c>
      <c r="S124" s="31">
        <v>7.6760000000000002</v>
      </c>
      <c r="T124" s="31">
        <v>0</v>
      </c>
      <c r="U124" s="31">
        <v>22.896999999999998</v>
      </c>
      <c r="V124" s="31">
        <v>10.362</v>
      </c>
      <c r="W124" s="31">
        <v>4.5510000000000002</v>
      </c>
      <c r="X124" s="31">
        <v>16.838000000000001</v>
      </c>
      <c r="Y124" s="31">
        <v>18.155999999999999</v>
      </c>
      <c r="Z124" s="31">
        <v>2.536</v>
      </c>
      <c r="AA124" s="31">
        <v>14.65</v>
      </c>
      <c r="AB124" s="31">
        <v>47.92</v>
      </c>
      <c r="AC124" s="31">
        <v>156.72499999999999</v>
      </c>
      <c r="AD124" s="31">
        <v>71.501999999999995</v>
      </c>
      <c r="AE124" s="31">
        <v>297.84300000000002</v>
      </c>
      <c r="AF124" s="31">
        <v>44.9</v>
      </c>
      <c r="AG124" s="31">
        <v>88.182000000000002</v>
      </c>
      <c r="AH124" s="31">
        <v>148.892</v>
      </c>
      <c r="AI124" s="31">
        <v>359.01900000000001</v>
      </c>
      <c r="AJ124" s="31">
        <v>145.227</v>
      </c>
      <c r="AK124" s="31">
        <v>72.754000000000005</v>
      </c>
      <c r="AL124" s="31">
        <v>186.39599999999999</v>
      </c>
      <c r="AM124" s="31">
        <v>514.22400000000005</v>
      </c>
      <c r="AN124" s="31">
        <v>30.097999999999999</v>
      </c>
      <c r="AO124" s="31">
        <v>638.68700000000001</v>
      </c>
      <c r="AP124" s="31">
        <v>82.864999999999995</v>
      </c>
      <c r="AQ124" s="31">
        <v>58.156999999999996</v>
      </c>
      <c r="AR124" s="31">
        <v>193.934</v>
      </c>
      <c r="AS124" s="31">
        <v>16.494</v>
      </c>
      <c r="AT124" s="31">
        <v>614.21100000000001</v>
      </c>
      <c r="AU124" s="31">
        <v>44.752000000000002</v>
      </c>
      <c r="AV124" s="31">
        <v>17.263999999999999</v>
      </c>
      <c r="AW124" s="31">
        <v>163.12299999999999</v>
      </c>
      <c r="AX124" s="31">
        <v>157.76</v>
      </c>
      <c r="AY124" s="31">
        <v>0.63500000000000001</v>
      </c>
      <c r="AZ124" s="31">
        <v>13.834</v>
      </c>
      <c r="BA124" s="31">
        <v>36.841000000000001</v>
      </c>
      <c r="BB124" s="31">
        <v>206.34800000000001</v>
      </c>
      <c r="BC124" s="31">
        <v>1713.7239999999999</v>
      </c>
      <c r="BD124" s="31">
        <v>49.118000000000002</v>
      </c>
      <c r="BE124" s="31">
        <v>132.791</v>
      </c>
      <c r="BF124" s="31">
        <v>111.45699999999999</v>
      </c>
      <c r="BG124" s="31">
        <v>46.482999999999997</v>
      </c>
      <c r="BH124" s="31">
        <v>61.511000000000003</v>
      </c>
      <c r="BI124" s="31">
        <v>13.49</v>
      </c>
      <c r="BJ124" s="31">
        <v>47.436</v>
      </c>
      <c r="BK124" s="31">
        <v>0</v>
      </c>
      <c r="BL124" s="31">
        <v>0</v>
      </c>
      <c r="BM124" s="33">
        <f t="shared" si="10"/>
        <v>6862.4730000000009</v>
      </c>
      <c r="BN124" s="33">
        <f t="shared" si="11"/>
        <v>6862.4730000000009</v>
      </c>
      <c r="BP124" s="53" t="s">
        <v>109</v>
      </c>
      <c r="BT124" s="75">
        <f>J121</f>
        <v>10997.528999999999</v>
      </c>
      <c r="BV124" s="53" t="s">
        <v>76</v>
      </c>
      <c r="BZ124" s="75">
        <f>BV120</f>
        <v>55649.841999999997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0.91</v>
      </c>
      <c r="M125" s="93">
        <v>0.127</v>
      </c>
      <c r="N125" s="93">
        <v>0.64500000000000002</v>
      </c>
      <c r="O125" s="93">
        <v>10.503</v>
      </c>
      <c r="P125" s="93">
        <v>2.7240000000000002</v>
      </c>
      <c r="Q125" s="93">
        <v>0.22900000000000001</v>
      </c>
      <c r="R125" s="93">
        <v>3.7320000000000002</v>
      </c>
      <c r="S125" s="93">
        <v>0.58699999999999997</v>
      </c>
      <c r="T125" s="93">
        <v>0</v>
      </c>
      <c r="U125" s="93">
        <v>1.528</v>
      </c>
      <c r="V125" s="93">
        <v>1.7090000000000001</v>
      </c>
      <c r="W125" s="93">
        <v>0.63600000000000001</v>
      </c>
      <c r="X125" s="93">
        <v>1.33</v>
      </c>
      <c r="Y125" s="93">
        <v>2.06</v>
      </c>
      <c r="Z125" s="93">
        <v>0.19</v>
      </c>
      <c r="AA125" s="93">
        <v>0.47899999999999998</v>
      </c>
      <c r="AB125" s="93">
        <v>3.5369999999999999</v>
      </c>
      <c r="AC125" s="93">
        <v>5.3650000000000002</v>
      </c>
      <c r="AD125" s="93">
        <v>2.625</v>
      </c>
      <c r="AE125" s="93">
        <v>34.698</v>
      </c>
      <c r="AF125" s="93">
        <v>2.032</v>
      </c>
      <c r="AG125" s="93">
        <v>3.597</v>
      </c>
      <c r="AH125" s="93">
        <v>8.2669999999999995</v>
      </c>
      <c r="AI125" s="93">
        <v>16.344000000000001</v>
      </c>
      <c r="AJ125" s="93">
        <v>3.7669999999999999</v>
      </c>
      <c r="AK125" s="93">
        <v>6.8929999999999998</v>
      </c>
      <c r="AL125" s="93">
        <v>10.401</v>
      </c>
      <c r="AM125" s="93">
        <v>13.143000000000001</v>
      </c>
      <c r="AN125" s="93">
        <v>0.45500000000000002</v>
      </c>
      <c r="AO125" s="93">
        <v>55.277000000000001</v>
      </c>
      <c r="AP125" s="93">
        <v>4.7850000000000001</v>
      </c>
      <c r="AQ125" s="93">
        <v>1.0860000000000001</v>
      </c>
      <c r="AR125" s="93">
        <v>2.9990000000000001</v>
      </c>
      <c r="AS125" s="93">
        <v>0.307</v>
      </c>
      <c r="AT125" s="93">
        <v>8.7859999999999996</v>
      </c>
      <c r="AU125" s="93">
        <v>9.5790000000000006</v>
      </c>
      <c r="AV125" s="93">
        <v>0</v>
      </c>
      <c r="AW125" s="93">
        <v>3.4830000000000001</v>
      </c>
      <c r="AX125" s="93">
        <v>3.6469999999999998</v>
      </c>
      <c r="AY125" s="93">
        <v>0</v>
      </c>
      <c r="AZ125" s="93">
        <v>0.98499999999999999</v>
      </c>
      <c r="BA125" s="93">
        <v>1.885</v>
      </c>
      <c r="BB125" s="93">
        <v>8.4</v>
      </c>
      <c r="BC125" s="93">
        <v>6365.3239999999996</v>
      </c>
      <c r="BD125" s="93">
        <v>0</v>
      </c>
      <c r="BE125" s="93">
        <v>8.2319999999999993</v>
      </c>
      <c r="BF125" s="93">
        <v>11.138</v>
      </c>
      <c r="BG125" s="93">
        <v>2.952</v>
      </c>
      <c r="BH125" s="93">
        <v>0.04</v>
      </c>
      <c r="BI125" s="93">
        <v>0.61199999999999999</v>
      </c>
      <c r="BJ125" s="93">
        <v>17.969000000000001</v>
      </c>
      <c r="BK125" s="93">
        <v>0</v>
      </c>
      <c r="BL125" s="93">
        <v>0</v>
      </c>
      <c r="BM125" s="33">
        <f t="shared" si="10"/>
        <v>6645.9989999999998</v>
      </c>
      <c r="BN125" s="33">
        <f t="shared" si="11"/>
        <v>6645.9989999999998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-3671.0250000000005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5.6820000000000004</v>
      </c>
      <c r="M126" s="31">
        <v>2.4689999999999999</v>
      </c>
      <c r="N126" s="31">
        <v>7.9610000000000003</v>
      </c>
      <c r="O126" s="31">
        <v>44.146000000000001</v>
      </c>
      <c r="P126" s="31">
        <v>23.971</v>
      </c>
      <c r="Q126" s="31">
        <v>48.360999999999997</v>
      </c>
      <c r="R126" s="31">
        <v>12.512</v>
      </c>
      <c r="S126" s="31">
        <v>0.79500000000000004</v>
      </c>
      <c r="T126" s="31">
        <v>0</v>
      </c>
      <c r="U126" s="31">
        <v>7.8650000000000002</v>
      </c>
      <c r="V126" s="31">
        <v>5.7320000000000002</v>
      </c>
      <c r="W126" s="31">
        <v>0.71499999999999997</v>
      </c>
      <c r="X126" s="31">
        <v>7.9710000000000001</v>
      </c>
      <c r="Y126" s="31">
        <v>5.5279999999999996</v>
      </c>
      <c r="Z126" s="31">
        <v>0.59899999999999998</v>
      </c>
      <c r="AA126" s="31">
        <v>8.593</v>
      </c>
      <c r="AB126" s="31">
        <v>3.9820000000000002</v>
      </c>
      <c r="AC126" s="31">
        <v>64.125</v>
      </c>
      <c r="AD126" s="31">
        <v>17.468</v>
      </c>
      <c r="AE126" s="31">
        <v>380.339</v>
      </c>
      <c r="AF126" s="31">
        <v>23.629000000000001</v>
      </c>
      <c r="AG126" s="31">
        <v>22.731000000000002</v>
      </c>
      <c r="AH126" s="31">
        <v>94.85</v>
      </c>
      <c r="AI126" s="31">
        <v>542.327</v>
      </c>
      <c r="AJ126" s="31">
        <v>5.2720000000000002</v>
      </c>
      <c r="AK126" s="31">
        <v>12.525</v>
      </c>
      <c r="AL126" s="31">
        <v>68.817999999999998</v>
      </c>
      <c r="AM126" s="31">
        <v>117.495</v>
      </c>
      <c r="AN126" s="31">
        <v>3.7269999999999999</v>
      </c>
      <c r="AO126" s="31">
        <v>278.67399999999998</v>
      </c>
      <c r="AP126" s="31">
        <v>20.367000000000001</v>
      </c>
      <c r="AQ126" s="31">
        <v>5.8330000000000002</v>
      </c>
      <c r="AR126" s="31">
        <v>28.373000000000001</v>
      </c>
      <c r="AS126" s="31">
        <v>2.5089999999999999</v>
      </c>
      <c r="AT126" s="31">
        <v>22.617999999999999</v>
      </c>
      <c r="AU126" s="31">
        <v>4.32</v>
      </c>
      <c r="AV126" s="31">
        <v>0.73899999999999999</v>
      </c>
      <c r="AW126" s="31">
        <v>77.554000000000002</v>
      </c>
      <c r="AX126" s="31">
        <v>26.135999999999999</v>
      </c>
      <c r="AY126" s="31">
        <v>0.215</v>
      </c>
      <c r="AZ126" s="31">
        <v>2.3769999999999998</v>
      </c>
      <c r="BA126" s="31">
        <v>6.4530000000000003</v>
      </c>
      <c r="BB126" s="31">
        <v>3.0419999999999998</v>
      </c>
      <c r="BC126" s="31">
        <v>0</v>
      </c>
      <c r="BD126" s="31">
        <v>0</v>
      </c>
      <c r="BE126" s="31">
        <v>5.3380000000000001</v>
      </c>
      <c r="BF126" s="31">
        <v>5.7270000000000003</v>
      </c>
      <c r="BG126" s="31">
        <v>5.6550000000000002</v>
      </c>
      <c r="BH126" s="31">
        <v>0</v>
      </c>
      <c r="BI126" s="31">
        <v>5.2279999999999998</v>
      </c>
      <c r="BJ126" s="31">
        <v>0</v>
      </c>
      <c r="BK126" s="31">
        <v>0</v>
      </c>
      <c r="BL126" s="31">
        <v>0</v>
      </c>
      <c r="BM126" s="33">
        <f t="shared" si="10"/>
        <v>2041.3460000000002</v>
      </c>
      <c r="BN126" s="33">
        <f t="shared" si="11"/>
        <v>2041.3460000000002</v>
      </c>
      <c r="BP126" s="53" t="s">
        <v>107</v>
      </c>
      <c r="BT126" s="75">
        <f>H121+F121</f>
        <v>16623.907999999996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-38.35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-55.606999999999999</v>
      </c>
      <c r="AR127" s="31">
        <v>0</v>
      </c>
      <c r="AS127" s="31">
        <v>-60.716000000000001</v>
      </c>
      <c r="AT127" s="31">
        <v>0</v>
      </c>
      <c r="AU127" s="31">
        <v>0</v>
      </c>
      <c r="AV127" s="31">
        <v>0</v>
      </c>
      <c r="AW127" s="31">
        <v>0</v>
      </c>
      <c r="AX127" s="31">
        <v>-5.4109999999999996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-160.084</v>
      </c>
      <c r="BN127" s="33">
        <f t="shared" si="11"/>
        <v>-160.084</v>
      </c>
      <c r="BP127" s="53" t="s">
        <v>108</v>
      </c>
      <c r="BT127" s="75">
        <f>G121</f>
        <v>0</v>
      </c>
      <c r="BV127" s="53" t="s">
        <v>209</v>
      </c>
      <c r="BZ127" s="75">
        <f>BO120</f>
        <v>103605.11599999998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5452.6260000000002</v>
      </c>
      <c r="M128" s="97">
        <v>3148.6790000000001</v>
      </c>
      <c r="N128" s="97">
        <v>511.47699999999998</v>
      </c>
      <c r="O128" s="97">
        <v>2574.5039999999999</v>
      </c>
      <c r="P128" s="97">
        <v>1153.683</v>
      </c>
      <c r="Q128" s="97">
        <v>378.73899999999998</v>
      </c>
      <c r="R128" s="97">
        <v>377.96600000000001</v>
      </c>
      <c r="S128" s="97">
        <v>262.43900000000002</v>
      </c>
      <c r="T128" s="97">
        <v>0</v>
      </c>
      <c r="U128" s="97">
        <v>292.69200000000001</v>
      </c>
      <c r="V128" s="97">
        <v>198.62299999999999</v>
      </c>
      <c r="W128" s="97">
        <v>55.582999999999998</v>
      </c>
      <c r="X128" s="97">
        <v>112.703</v>
      </c>
      <c r="Y128" s="97">
        <v>141.846</v>
      </c>
      <c r="Z128" s="97">
        <v>228.38</v>
      </c>
      <c r="AA128" s="97">
        <v>325.11200000000002</v>
      </c>
      <c r="AB128" s="97">
        <v>247.65600000000001</v>
      </c>
      <c r="AC128" s="97">
        <v>2366.8739999999998</v>
      </c>
      <c r="AD128" s="97">
        <v>334.69299999999998</v>
      </c>
      <c r="AE128" s="97">
        <v>9985.8250000000007</v>
      </c>
      <c r="AF128" s="97">
        <v>1477.912</v>
      </c>
      <c r="AG128" s="97">
        <v>748.98800000000006</v>
      </c>
      <c r="AH128" s="97">
        <v>3205.0079999999998</v>
      </c>
      <c r="AI128" s="97">
        <v>11157.784</v>
      </c>
      <c r="AJ128" s="97">
        <v>11989.485000000001</v>
      </c>
      <c r="AK128" s="97">
        <v>815.82399999999996</v>
      </c>
      <c r="AL128" s="97">
        <v>-5733.4650000000001</v>
      </c>
      <c r="AM128" s="97">
        <v>6910.8720000000003</v>
      </c>
      <c r="AN128" s="97">
        <v>146.374</v>
      </c>
      <c r="AO128" s="97">
        <v>7180.1610000000001</v>
      </c>
      <c r="AP128" s="97">
        <v>2690.9949999999999</v>
      </c>
      <c r="AQ128" s="97">
        <v>168.19200000000001</v>
      </c>
      <c r="AR128" s="97">
        <v>2647.3359999999998</v>
      </c>
      <c r="AS128" s="97">
        <v>162.19499999999999</v>
      </c>
      <c r="AT128" s="97">
        <v>10107.82</v>
      </c>
      <c r="AU128" s="97">
        <v>516.54200000000003</v>
      </c>
      <c r="AV128" s="97">
        <v>714.74</v>
      </c>
      <c r="AW128" s="97">
        <v>16901.505000000001</v>
      </c>
      <c r="AX128" s="97">
        <v>761.32</v>
      </c>
      <c r="AY128" s="97">
        <v>5.1230000000000002</v>
      </c>
      <c r="AZ128" s="97">
        <v>328.26100000000002</v>
      </c>
      <c r="BA128" s="97">
        <v>2223.692</v>
      </c>
      <c r="BB128" s="97">
        <v>314.589</v>
      </c>
      <c r="BC128" s="97">
        <v>4062.9520000000002</v>
      </c>
      <c r="BD128" s="97">
        <v>93.561999999999998</v>
      </c>
      <c r="BE128" s="97">
        <v>1735.2929999999999</v>
      </c>
      <c r="BF128" s="97">
        <v>1058.1420000000001</v>
      </c>
      <c r="BG128" s="97">
        <v>1719.798</v>
      </c>
      <c r="BH128" s="97">
        <v>0</v>
      </c>
      <c r="BI128" s="97">
        <v>1207.8009999999999</v>
      </c>
      <c r="BJ128" s="97">
        <v>0</v>
      </c>
      <c r="BK128" s="97">
        <v>0</v>
      </c>
      <c r="BL128" s="97">
        <v>0</v>
      </c>
      <c r="BM128" s="98">
        <f t="shared" si="10"/>
        <v>113468.90100000006</v>
      </c>
      <c r="BN128" s="98">
        <f t="shared" si="11"/>
        <v>113468.90100000006</v>
      </c>
      <c r="BP128" s="53"/>
      <c r="BT128" s="75"/>
      <c r="BV128" s="53" t="s">
        <v>210</v>
      </c>
      <c r="BZ128" s="75">
        <f>BO61</f>
        <v>126215.19500000002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18417</v>
      </c>
      <c r="M129" s="102">
        <v>4441</v>
      </c>
      <c r="N129" s="102">
        <v>1097</v>
      </c>
      <c r="O129" s="102">
        <v>8610</v>
      </c>
      <c r="P129" s="102">
        <v>1501</v>
      </c>
      <c r="Q129" s="102">
        <v>44</v>
      </c>
      <c r="R129" s="102">
        <v>2104</v>
      </c>
      <c r="S129" s="102">
        <v>1711</v>
      </c>
      <c r="T129" s="102">
        <v>0</v>
      </c>
      <c r="U129" s="102">
        <v>260</v>
      </c>
      <c r="V129" s="102">
        <v>64</v>
      </c>
      <c r="W129" s="102">
        <v>110</v>
      </c>
      <c r="X129" s="102">
        <v>346</v>
      </c>
      <c r="Y129" s="102">
        <v>2319</v>
      </c>
      <c r="Z129" s="102">
        <v>1227</v>
      </c>
      <c r="AA129" s="102">
        <v>441</v>
      </c>
      <c r="AB129" s="102">
        <v>608</v>
      </c>
      <c r="AC129" s="102">
        <v>889</v>
      </c>
      <c r="AD129" s="102">
        <v>680</v>
      </c>
      <c r="AE129" s="102">
        <v>21914</v>
      </c>
      <c r="AF129" s="102">
        <v>2977</v>
      </c>
      <c r="AG129" s="102">
        <v>1673</v>
      </c>
      <c r="AH129" s="102">
        <v>1447</v>
      </c>
      <c r="AI129" s="102">
        <v>28877</v>
      </c>
      <c r="AJ129" s="102">
        <v>7492</v>
      </c>
      <c r="AK129" s="102">
        <v>479</v>
      </c>
      <c r="AL129" s="102">
        <v>497</v>
      </c>
      <c r="AM129" s="102">
        <v>3302</v>
      </c>
      <c r="AN129" s="102">
        <v>189</v>
      </c>
      <c r="AO129" s="102">
        <v>9486</v>
      </c>
      <c r="AP129" s="102">
        <v>8999</v>
      </c>
      <c r="AQ129" s="102">
        <v>513</v>
      </c>
      <c r="AR129" s="102">
        <v>1362</v>
      </c>
      <c r="AS129" s="102">
        <v>507</v>
      </c>
      <c r="AT129" s="102">
        <v>1602</v>
      </c>
      <c r="AU129" s="102">
        <v>195</v>
      </c>
      <c r="AV129" s="102">
        <v>105</v>
      </c>
      <c r="AW129" s="102">
        <v>715</v>
      </c>
      <c r="AX129" s="102">
        <v>2035</v>
      </c>
      <c r="AY129" s="102">
        <v>13</v>
      </c>
      <c r="AZ129" s="102">
        <v>374</v>
      </c>
      <c r="BA129" s="102">
        <v>953</v>
      </c>
      <c r="BB129" s="102">
        <v>5301</v>
      </c>
      <c r="BC129" s="102">
        <v>20560</v>
      </c>
      <c r="BD129" s="102">
        <v>222</v>
      </c>
      <c r="BE129" s="102">
        <v>13988</v>
      </c>
      <c r="BF129" s="102">
        <v>4477</v>
      </c>
      <c r="BG129" s="102">
        <v>1771</v>
      </c>
      <c r="BH129" s="102">
        <v>1284</v>
      </c>
      <c r="BI129" s="102">
        <v>5374</v>
      </c>
      <c r="BJ129" s="102">
        <v>11942</v>
      </c>
      <c r="BK129" s="102">
        <v>0</v>
      </c>
      <c r="BL129" s="102">
        <v>0</v>
      </c>
      <c r="BM129" s="82">
        <f t="shared" si="10"/>
        <v>205494</v>
      </c>
      <c r="BN129" s="103">
        <f t="shared" si="11"/>
        <v>205494</v>
      </c>
      <c r="BP129" s="7" t="s">
        <v>77</v>
      </c>
      <c r="BQ129" s="8"/>
      <c r="BR129" s="8"/>
      <c r="BS129" s="8"/>
      <c r="BT129" s="103">
        <f>BT123+BT124+BT125+BT126+BT127</f>
        <v>221828.58900000001</v>
      </c>
      <c r="BV129" s="7" t="s">
        <v>77</v>
      </c>
      <c r="BW129" s="8"/>
      <c r="BX129" s="8"/>
      <c r="BY129" s="8"/>
      <c r="BZ129" s="103">
        <f>BZ123+BZ124+BZ125+BZ126+BZ127-BZ128</f>
        <v>221828.58899999998</v>
      </c>
      <c r="CA129" s="5"/>
    </row>
    <row r="130" spans="2:79" ht="13.5" thickTop="1"/>
  </sheetData>
  <mergeCells count="9">
    <mergeCell ref="I5:I7"/>
    <mergeCell ref="J5:J7"/>
    <mergeCell ref="K5:K7"/>
    <mergeCell ref="C5:C7"/>
    <mergeCell ref="D5:D6"/>
    <mergeCell ref="E5:E7"/>
    <mergeCell ref="F5:F6"/>
    <mergeCell ref="G5:G7"/>
    <mergeCell ref="H5:H7"/>
  </mergeCells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A130"/>
  <sheetViews>
    <sheetView showGridLines="0" zoomScale="110" zoomScaleNormal="110" workbookViewId="0">
      <selection activeCell="B1" sqref="B1"/>
    </sheetView>
  </sheetViews>
  <sheetFormatPr defaultColWidth="11.42578125" defaultRowHeight="12.75"/>
  <cols>
    <col min="1" max="1" width="9.140625" style="2" customWidth="1"/>
    <col min="2" max="2" width="43.5703125" style="2" customWidth="1"/>
    <col min="3" max="3" width="10.85546875" style="2" customWidth="1"/>
    <col min="4" max="4" width="9.85546875" style="2" customWidth="1"/>
    <col min="5" max="8" width="9.7109375" style="2" customWidth="1"/>
    <col min="9" max="9" width="11" style="2" customWidth="1"/>
    <col min="10" max="10" width="11.140625" style="2" customWidth="1"/>
    <col min="11" max="11" width="13.7109375" style="2" customWidth="1"/>
    <col min="12" max="66" width="12.7109375" style="2" customWidth="1"/>
    <col min="67" max="67" width="11.7109375" style="2" customWidth="1"/>
    <col min="68" max="71" width="9.7109375" style="2" customWidth="1"/>
    <col min="72" max="72" width="11.2851562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12.28515625" style="5" customWidth="1"/>
    <col min="79" max="256" width="11.42578125" style="2"/>
    <col min="257" max="257" width="9.140625" style="2" customWidth="1"/>
    <col min="258" max="258" width="43.5703125" style="2" customWidth="1"/>
    <col min="259" max="259" width="10.85546875" style="2" customWidth="1"/>
    <col min="260" max="266" width="9.7109375" style="2" customWidth="1"/>
    <col min="267" max="267" width="13.7109375" style="2" customWidth="1"/>
    <col min="268" max="322" width="12.7109375" style="2" customWidth="1"/>
    <col min="323" max="327" width="9.7109375" style="2" customWidth="1"/>
    <col min="328" max="328" width="12.28515625" style="2" customWidth="1"/>
    <col min="329" max="331" width="9.7109375" style="2" customWidth="1"/>
    <col min="332" max="332" width="10.42578125" style="2" customWidth="1"/>
    <col min="333" max="333" width="14.7109375" style="2" customWidth="1"/>
    <col min="334" max="334" width="12.28515625" style="2" customWidth="1"/>
    <col min="335" max="512" width="11.42578125" style="2"/>
    <col min="513" max="513" width="9.140625" style="2" customWidth="1"/>
    <col min="514" max="514" width="43.5703125" style="2" customWidth="1"/>
    <col min="515" max="515" width="10.85546875" style="2" customWidth="1"/>
    <col min="516" max="522" width="9.7109375" style="2" customWidth="1"/>
    <col min="523" max="523" width="13.7109375" style="2" customWidth="1"/>
    <col min="524" max="578" width="12.7109375" style="2" customWidth="1"/>
    <col min="579" max="583" width="9.7109375" style="2" customWidth="1"/>
    <col min="584" max="584" width="12.28515625" style="2" customWidth="1"/>
    <col min="585" max="587" width="9.7109375" style="2" customWidth="1"/>
    <col min="588" max="588" width="10.42578125" style="2" customWidth="1"/>
    <col min="589" max="589" width="14.7109375" style="2" customWidth="1"/>
    <col min="590" max="590" width="12.28515625" style="2" customWidth="1"/>
    <col min="591" max="768" width="11.42578125" style="2"/>
    <col min="769" max="769" width="9.140625" style="2" customWidth="1"/>
    <col min="770" max="770" width="43.5703125" style="2" customWidth="1"/>
    <col min="771" max="771" width="10.85546875" style="2" customWidth="1"/>
    <col min="772" max="778" width="9.7109375" style="2" customWidth="1"/>
    <col min="779" max="779" width="13.7109375" style="2" customWidth="1"/>
    <col min="780" max="834" width="12.7109375" style="2" customWidth="1"/>
    <col min="835" max="839" width="9.7109375" style="2" customWidth="1"/>
    <col min="840" max="840" width="12.28515625" style="2" customWidth="1"/>
    <col min="841" max="843" width="9.7109375" style="2" customWidth="1"/>
    <col min="844" max="844" width="10.42578125" style="2" customWidth="1"/>
    <col min="845" max="845" width="14.7109375" style="2" customWidth="1"/>
    <col min="846" max="846" width="12.28515625" style="2" customWidth="1"/>
    <col min="847" max="1024" width="11.42578125" style="2"/>
    <col min="1025" max="1025" width="9.140625" style="2" customWidth="1"/>
    <col min="1026" max="1026" width="43.5703125" style="2" customWidth="1"/>
    <col min="1027" max="1027" width="10.85546875" style="2" customWidth="1"/>
    <col min="1028" max="1034" width="9.7109375" style="2" customWidth="1"/>
    <col min="1035" max="1035" width="13.7109375" style="2" customWidth="1"/>
    <col min="1036" max="1090" width="12.7109375" style="2" customWidth="1"/>
    <col min="1091" max="1095" width="9.7109375" style="2" customWidth="1"/>
    <col min="1096" max="1096" width="12.28515625" style="2" customWidth="1"/>
    <col min="1097" max="1099" width="9.7109375" style="2" customWidth="1"/>
    <col min="1100" max="1100" width="10.42578125" style="2" customWidth="1"/>
    <col min="1101" max="1101" width="14.7109375" style="2" customWidth="1"/>
    <col min="1102" max="1102" width="12.28515625" style="2" customWidth="1"/>
    <col min="1103" max="1280" width="11.42578125" style="2"/>
    <col min="1281" max="1281" width="9.140625" style="2" customWidth="1"/>
    <col min="1282" max="1282" width="43.5703125" style="2" customWidth="1"/>
    <col min="1283" max="1283" width="10.85546875" style="2" customWidth="1"/>
    <col min="1284" max="1290" width="9.7109375" style="2" customWidth="1"/>
    <col min="1291" max="1291" width="13.7109375" style="2" customWidth="1"/>
    <col min="1292" max="1346" width="12.7109375" style="2" customWidth="1"/>
    <col min="1347" max="1351" width="9.7109375" style="2" customWidth="1"/>
    <col min="1352" max="1352" width="12.28515625" style="2" customWidth="1"/>
    <col min="1353" max="1355" width="9.7109375" style="2" customWidth="1"/>
    <col min="1356" max="1356" width="10.42578125" style="2" customWidth="1"/>
    <col min="1357" max="1357" width="14.7109375" style="2" customWidth="1"/>
    <col min="1358" max="1358" width="12.28515625" style="2" customWidth="1"/>
    <col min="1359" max="1536" width="11.42578125" style="2"/>
    <col min="1537" max="1537" width="9.140625" style="2" customWidth="1"/>
    <col min="1538" max="1538" width="43.5703125" style="2" customWidth="1"/>
    <col min="1539" max="1539" width="10.85546875" style="2" customWidth="1"/>
    <col min="1540" max="1546" width="9.7109375" style="2" customWidth="1"/>
    <col min="1547" max="1547" width="13.7109375" style="2" customWidth="1"/>
    <col min="1548" max="1602" width="12.7109375" style="2" customWidth="1"/>
    <col min="1603" max="1607" width="9.7109375" style="2" customWidth="1"/>
    <col min="1608" max="1608" width="12.28515625" style="2" customWidth="1"/>
    <col min="1609" max="1611" width="9.7109375" style="2" customWidth="1"/>
    <col min="1612" max="1612" width="10.42578125" style="2" customWidth="1"/>
    <col min="1613" max="1613" width="14.7109375" style="2" customWidth="1"/>
    <col min="1614" max="1614" width="12.28515625" style="2" customWidth="1"/>
    <col min="1615" max="1792" width="11.42578125" style="2"/>
    <col min="1793" max="1793" width="9.140625" style="2" customWidth="1"/>
    <col min="1794" max="1794" width="43.5703125" style="2" customWidth="1"/>
    <col min="1795" max="1795" width="10.85546875" style="2" customWidth="1"/>
    <col min="1796" max="1802" width="9.7109375" style="2" customWidth="1"/>
    <col min="1803" max="1803" width="13.7109375" style="2" customWidth="1"/>
    <col min="1804" max="1858" width="12.7109375" style="2" customWidth="1"/>
    <col min="1859" max="1863" width="9.7109375" style="2" customWidth="1"/>
    <col min="1864" max="1864" width="12.28515625" style="2" customWidth="1"/>
    <col min="1865" max="1867" width="9.7109375" style="2" customWidth="1"/>
    <col min="1868" max="1868" width="10.42578125" style="2" customWidth="1"/>
    <col min="1869" max="1869" width="14.7109375" style="2" customWidth="1"/>
    <col min="1870" max="1870" width="12.28515625" style="2" customWidth="1"/>
    <col min="1871" max="2048" width="11.42578125" style="2"/>
    <col min="2049" max="2049" width="9.140625" style="2" customWidth="1"/>
    <col min="2050" max="2050" width="43.5703125" style="2" customWidth="1"/>
    <col min="2051" max="2051" width="10.85546875" style="2" customWidth="1"/>
    <col min="2052" max="2058" width="9.7109375" style="2" customWidth="1"/>
    <col min="2059" max="2059" width="13.7109375" style="2" customWidth="1"/>
    <col min="2060" max="2114" width="12.7109375" style="2" customWidth="1"/>
    <col min="2115" max="2119" width="9.7109375" style="2" customWidth="1"/>
    <col min="2120" max="2120" width="12.28515625" style="2" customWidth="1"/>
    <col min="2121" max="2123" width="9.7109375" style="2" customWidth="1"/>
    <col min="2124" max="2124" width="10.42578125" style="2" customWidth="1"/>
    <col min="2125" max="2125" width="14.7109375" style="2" customWidth="1"/>
    <col min="2126" max="2126" width="12.28515625" style="2" customWidth="1"/>
    <col min="2127" max="2304" width="11.42578125" style="2"/>
    <col min="2305" max="2305" width="9.140625" style="2" customWidth="1"/>
    <col min="2306" max="2306" width="43.5703125" style="2" customWidth="1"/>
    <col min="2307" max="2307" width="10.85546875" style="2" customWidth="1"/>
    <col min="2308" max="2314" width="9.7109375" style="2" customWidth="1"/>
    <col min="2315" max="2315" width="13.7109375" style="2" customWidth="1"/>
    <col min="2316" max="2370" width="12.7109375" style="2" customWidth="1"/>
    <col min="2371" max="2375" width="9.7109375" style="2" customWidth="1"/>
    <col min="2376" max="2376" width="12.28515625" style="2" customWidth="1"/>
    <col min="2377" max="2379" width="9.7109375" style="2" customWidth="1"/>
    <col min="2380" max="2380" width="10.42578125" style="2" customWidth="1"/>
    <col min="2381" max="2381" width="14.7109375" style="2" customWidth="1"/>
    <col min="2382" max="2382" width="12.28515625" style="2" customWidth="1"/>
    <col min="2383" max="2560" width="11.42578125" style="2"/>
    <col min="2561" max="2561" width="9.140625" style="2" customWidth="1"/>
    <col min="2562" max="2562" width="43.5703125" style="2" customWidth="1"/>
    <col min="2563" max="2563" width="10.85546875" style="2" customWidth="1"/>
    <col min="2564" max="2570" width="9.7109375" style="2" customWidth="1"/>
    <col min="2571" max="2571" width="13.7109375" style="2" customWidth="1"/>
    <col min="2572" max="2626" width="12.7109375" style="2" customWidth="1"/>
    <col min="2627" max="2631" width="9.7109375" style="2" customWidth="1"/>
    <col min="2632" max="2632" width="12.28515625" style="2" customWidth="1"/>
    <col min="2633" max="2635" width="9.7109375" style="2" customWidth="1"/>
    <col min="2636" max="2636" width="10.42578125" style="2" customWidth="1"/>
    <col min="2637" max="2637" width="14.7109375" style="2" customWidth="1"/>
    <col min="2638" max="2638" width="12.28515625" style="2" customWidth="1"/>
    <col min="2639" max="2816" width="11.42578125" style="2"/>
    <col min="2817" max="2817" width="9.140625" style="2" customWidth="1"/>
    <col min="2818" max="2818" width="43.5703125" style="2" customWidth="1"/>
    <col min="2819" max="2819" width="10.85546875" style="2" customWidth="1"/>
    <col min="2820" max="2826" width="9.7109375" style="2" customWidth="1"/>
    <col min="2827" max="2827" width="13.7109375" style="2" customWidth="1"/>
    <col min="2828" max="2882" width="12.7109375" style="2" customWidth="1"/>
    <col min="2883" max="2887" width="9.7109375" style="2" customWidth="1"/>
    <col min="2888" max="2888" width="12.28515625" style="2" customWidth="1"/>
    <col min="2889" max="2891" width="9.7109375" style="2" customWidth="1"/>
    <col min="2892" max="2892" width="10.42578125" style="2" customWidth="1"/>
    <col min="2893" max="2893" width="14.7109375" style="2" customWidth="1"/>
    <col min="2894" max="2894" width="12.28515625" style="2" customWidth="1"/>
    <col min="2895" max="3072" width="11.42578125" style="2"/>
    <col min="3073" max="3073" width="9.140625" style="2" customWidth="1"/>
    <col min="3074" max="3074" width="43.5703125" style="2" customWidth="1"/>
    <col min="3075" max="3075" width="10.85546875" style="2" customWidth="1"/>
    <col min="3076" max="3082" width="9.7109375" style="2" customWidth="1"/>
    <col min="3083" max="3083" width="13.7109375" style="2" customWidth="1"/>
    <col min="3084" max="3138" width="12.7109375" style="2" customWidth="1"/>
    <col min="3139" max="3143" width="9.7109375" style="2" customWidth="1"/>
    <col min="3144" max="3144" width="12.28515625" style="2" customWidth="1"/>
    <col min="3145" max="3147" width="9.7109375" style="2" customWidth="1"/>
    <col min="3148" max="3148" width="10.42578125" style="2" customWidth="1"/>
    <col min="3149" max="3149" width="14.7109375" style="2" customWidth="1"/>
    <col min="3150" max="3150" width="12.28515625" style="2" customWidth="1"/>
    <col min="3151" max="3328" width="11.42578125" style="2"/>
    <col min="3329" max="3329" width="9.140625" style="2" customWidth="1"/>
    <col min="3330" max="3330" width="43.5703125" style="2" customWidth="1"/>
    <col min="3331" max="3331" width="10.85546875" style="2" customWidth="1"/>
    <col min="3332" max="3338" width="9.7109375" style="2" customWidth="1"/>
    <col min="3339" max="3339" width="13.7109375" style="2" customWidth="1"/>
    <col min="3340" max="3394" width="12.7109375" style="2" customWidth="1"/>
    <col min="3395" max="3399" width="9.7109375" style="2" customWidth="1"/>
    <col min="3400" max="3400" width="12.28515625" style="2" customWidth="1"/>
    <col min="3401" max="3403" width="9.7109375" style="2" customWidth="1"/>
    <col min="3404" max="3404" width="10.42578125" style="2" customWidth="1"/>
    <col min="3405" max="3405" width="14.7109375" style="2" customWidth="1"/>
    <col min="3406" max="3406" width="12.28515625" style="2" customWidth="1"/>
    <col min="3407" max="3584" width="11.42578125" style="2"/>
    <col min="3585" max="3585" width="9.140625" style="2" customWidth="1"/>
    <col min="3586" max="3586" width="43.5703125" style="2" customWidth="1"/>
    <col min="3587" max="3587" width="10.85546875" style="2" customWidth="1"/>
    <col min="3588" max="3594" width="9.7109375" style="2" customWidth="1"/>
    <col min="3595" max="3595" width="13.7109375" style="2" customWidth="1"/>
    <col min="3596" max="3650" width="12.7109375" style="2" customWidth="1"/>
    <col min="3651" max="3655" width="9.7109375" style="2" customWidth="1"/>
    <col min="3656" max="3656" width="12.28515625" style="2" customWidth="1"/>
    <col min="3657" max="3659" width="9.7109375" style="2" customWidth="1"/>
    <col min="3660" max="3660" width="10.42578125" style="2" customWidth="1"/>
    <col min="3661" max="3661" width="14.7109375" style="2" customWidth="1"/>
    <col min="3662" max="3662" width="12.28515625" style="2" customWidth="1"/>
    <col min="3663" max="3840" width="11.42578125" style="2"/>
    <col min="3841" max="3841" width="9.140625" style="2" customWidth="1"/>
    <col min="3842" max="3842" width="43.5703125" style="2" customWidth="1"/>
    <col min="3843" max="3843" width="10.85546875" style="2" customWidth="1"/>
    <col min="3844" max="3850" width="9.7109375" style="2" customWidth="1"/>
    <col min="3851" max="3851" width="13.7109375" style="2" customWidth="1"/>
    <col min="3852" max="3906" width="12.7109375" style="2" customWidth="1"/>
    <col min="3907" max="3911" width="9.7109375" style="2" customWidth="1"/>
    <col min="3912" max="3912" width="12.28515625" style="2" customWidth="1"/>
    <col min="3913" max="3915" width="9.7109375" style="2" customWidth="1"/>
    <col min="3916" max="3916" width="10.42578125" style="2" customWidth="1"/>
    <col min="3917" max="3917" width="14.7109375" style="2" customWidth="1"/>
    <col min="3918" max="3918" width="12.28515625" style="2" customWidth="1"/>
    <col min="3919" max="4096" width="11.42578125" style="2"/>
    <col min="4097" max="4097" width="9.140625" style="2" customWidth="1"/>
    <col min="4098" max="4098" width="43.5703125" style="2" customWidth="1"/>
    <col min="4099" max="4099" width="10.85546875" style="2" customWidth="1"/>
    <col min="4100" max="4106" width="9.7109375" style="2" customWidth="1"/>
    <col min="4107" max="4107" width="13.7109375" style="2" customWidth="1"/>
    <col min="4108" max="4162" width="12.7109375" style="2" customWidth="1"/>
    <col min="4163" max="4167" width="9.7109375" style="2" customWidth="1"/>
    <col min="4168" max="4168" width="12.28515625" style="2" customWidth="1"/>
    <col min="4169" max="4171" width="9.7109375" style="2" customWidth="1"/>
    <col min="4172" max="4172" width="10.42578125" style="2" customWidth="1"/>
    <col min="4173" max="4173" width="14.7109375" style="2" customWidth="1"/>
    <col min="4174" max="4174" width="12.28515625" style="2" customWidth="1"/>
    <col min="4175" max="4352" width="11.42578125" style="2"/>
    <col min="4353" max="4353" width="9.140625" style="2" customWidth="1"/>
    <col min="4354" max="4354" width="43.5703125" style="2" customWidth="1"/>
    <col min="4355" max="4355" width="10.85546875" style="2" customWidth="1"/>
    <col min="4356" max="4362" width="9.7109375" style="2" customWidth="1"/>
    <col min="4363" max="4363" width="13.7109375" style="2" customWidth="1"/>
    <col min="4364" max="4418" width="12.7109375" style="2" customWidth="1"/>
    <col min="4419" max="4423" width="9.7109375" style="2" customWidth="1"/>
    <col min="4424" max="4424" width="12.28515625" style="2" customWidth="1"/>
    <col min="4425" max="4427" width="9.7109375" style="2" customWidth="1"/>
    <col min="4428" max="4428" width="10.42578125" style="2" customWidth="1"/>
    <col min="4429" max="4429" width="14.7109375" style="2" customWidth="1"/>
    <col min="4430" max="4430" width="12.28515625" style="2" customWidth="1"/>
    <col min="4431" max="4608" width="11.42578125" style="2"/>
    <col min="4609" max="4609" width="9.140625" style="2" customWidth="1"/>
    <col min="4610" max="4610" width="43.5703125" style="2" customWidth="1"/>
    <col min="4611" max="4611" width="10.85546875" style="2" customWidth="1"/>
    <col min="4612" max="4618" width="9.7109375" style="2" customWidth="1"/>
    <col min="4619" max="4619" width="13.7109375" style="2" customWidth="1"/>
    <col min="4620" max="4674" width="12.7109375" style="2" customWidth="1"/>
    <col min="4675" max="4679" width="9.7109375" style="2" customWidth="1"/>
    <col min="4680" max="4680" width="12.28515625" style="2" customWidth="1"/>
    <col min="4681" max="4683" width="9.7109375" style="2" customWidth="1"/>
    <col min="4684" max="4684" width="10.42578125" style="2" customWidth="1"/>
    <col min="4685" max="4685" width="14.7109375" style="2" customWidth="1"/>
    <col min="4686" max="4686" width="12.28515625" style="2" customWidth="1"/>
    <col min="4687" max="4864" width="11.42578125" style="2"/>
    <col min="4865" max="4865" width="9.140625" style="2" customWidth="1"/>
    <col min="4866" max="4866" width="43.5703125" style="2" customWidth="1"/>
    <col min="4867" max="4867" width="10.85546875" style="2" customWidth="1"/>
    <col min="4868" max="4874" width="9.7109375" style="2" customWidth="1"/>
    <col min="4875" max="4875" width="13.7109375" style="2" customWidth="1"/>
    <col min="4876" max="4930" width="12.7109375" style="2" customWidth="1"/>
    <col min="4931" max="4935" width="9.7109375" style="2" customWidth="1"/>
    <col min="4936" max="4936" width="12.28515625" style="2" customWidth="1"/>
    <col min="4937" max="4939" width="9.7109375" style="2" customWidth="1"/>
    <col min="4940" max="4940" width="10.42578125" style="2" customWidth="1"/>
    <col min="4941" max="4941" width="14.7109375" style="2" customWidth="1"/>
    <col min="4942" max="4942" width="12.28515625" style="2" customWidth="1"/>
    <col min="4943" max="5120" width="11.42578125" style="2"/>
    <col min="5121" max="5121" width="9.140625" style="2" customWidth="1"/>
    <col min="5122" max="5122" width="43.5703125" style="2" customWidth="1"/>
    <col min="5123" max="5123" width="10.85546875" style="2" customWidth="1"/>
    <col min="5124" max="5130" width="9.7109375" style="2" customWidth="1"/>
    <col min="5131" max="5131" width="13.7109375" style="2" customWidth="1"/>
    <col min="5132" max="5186" width="12.7109375" style="2" customWidth="1"/>
    <col min="5187" max="5191" width="9.7109375" style="2" customWidth="1"/>
    <col min="5192" max="5192" width="12.28515625" style="2" customWidth="1"/>
    <col min="5193" max="5195" width="9.7109375" style="2" customWidth="1"/>
    <col min="5196" max="5196" width="10.42578125" style="2" customWidth="1"/>
    <col min="5197" max="5197" width="14.7109375" style="2" customWidth="1"/>
    <col min="5198" max="5198" width="12.28515625" style="2" customWidth="1"/>
    <col min="5199" max="5376" width="11.42578125" style="2"/>
    <col min="5377" max="5377" width="9.140625" style="2" customWidth="1"/>
    <col min="5378" max="5378" width="43.5703125" style="2" customWidth="1"/>
    <col min="5379" max="5379" width="10.85546875" style="2" customWidth="1"/>
    <col min="5380" max="5386" width="9.7109375" style="2" customWidth="1"/>
    <col min="5387" max="5387" width="13.7109375" style="2" customWidth="1"/>
    <col min="5388" max="5442" width="12.7109375" style="2" customWidth="1"/>
    <col min="5443" max="5447" width="9.7109375" style="2" customWidth="1"/>
    <col min="5448" max="5448" width="12.28515625" style="2" customWidth="1"/>
    <col min="5449" max="5451" width="9.7109375" style="2" customWidth="1"/>
    <col min="5452" max="5452" width="10.42578125" style="2" customWidth="1"/>
    <col min="5453" max="5453" width="14.7109375" style="2" customWidth="1"/>
    <col min="5454" max="5454" width="12.28515625" style="2" customWidth="1"/>
    <col min="5455" max="5632" width="11.42578125" style="2"/>
    <col min="5633" max="5633" width="9.140625" style="2" customWidth="1"/>
    <col min="5634" max="5634" width="43.5703125" style="2" customWidth="1"/>
    <col min="5635" max="5635" width="10.85546875" style="2" customWidth="1"/>
    <col min="5636" max="5642" width="9.7109375" style="2" customWidth="1"/>
    <col min="5643" max="5643" width="13.7109375" style="2" customWidth="1"/>
    <col min="5644" max="5698" width="12.7109375" style="2" customWidth="1"/>
    <col min="5699" max="5703" width="9.7109375" style="2" customWidth="1"/>
    <col min="5704" max="5704" width="12.28515625" style="2" customWidth="1"/>
    <col min="5705" max="5707" width="9.7109375" style="2" customWidth="1"/>
    <col min="5708" max="5708" width="10.42578125" style="2" customWidth="1"/>
    <col min="5709" max="5709" width="14.7109375" style="2" customWidth="1"/>
    <col min="5710" max="5710" width="12.28515625" style="2" customWidth="1"/>
    <col min="5711" max="5888" width="11.42578125" style="2"/>
    <col min="5889" max="5889" width="9.140625" style="2" customWidth="1"/>
    <col min="5890" max="5890" width="43.5703125" style="2" customWidth="1"/>
    <col min="5891" max="5891" width="10.85546875" style="2" customWidth="1"/>
    <col min="5892" max="5898" width="9.7109375" style="2" customWidth="1"/>
    <col min="5899" max="5899" width="13.7109375" style="2" customWidth="1"/>
    <col min="5900" max="5954" width="12.7109375" style="2" customWidth="1"/>
    <col min="5955" max="5959" width="9.7109375" style="2" customWidth="1"/>
    <col min="5960" max="5960" width="12.28515625" style="2" customWidth="1"/>
    <col min="5961" max="5963" width="9.7109375" style="2" customWidth="1"/>
    <col min="5964" max="5964" width="10.42578125" style="2" customWidth="1"/>
    <col min="5965" max="5965" width="14.7109375" style="2" customWidth="1"/>
    <col min="5966" max="5966" width="12.28515625" style="2" customWidth="1"/>
    <col min="5967" max="6144" width="11.42578125" style="2"/>
    <col min="6145" max="6145" width="9.140625" style="2" customWidth="1"/>
    <col min="6146" max="6146" width="43.5703125" style="2" customWidth="1"/>
    <col min="6147" max="6147" width="10.85546875" style="2" customWidth="1"/>
    <col min="6148" max="6154" width="9.7109375" style="2" customWidth="1"/>
    <col min="6155" max="6155" width="13.7109375" style="2" customWidth="1"/>
    <col min="6156" max="6210" width="12.7109375" style="2" customWidth="1"/>
    <col min="6211" max="6215" width="9.7109375" style="2" customWidth="1"/>
    <col min="6216" max="6216" width="12.28515625" style="2" customWidth="1"/>
    <col min="6217" max="6219" width="9.7109375" style="2" customWidth="1"/>
    <col min="6220" max="6220" width="10.42578125" style="2" customWidth="1"/>
    <col min="6221" max="6221" width="14.7109375" style="2" customWidth="1"/>
    <col min="6222" max="6222" width="12.28515625" style="2" customWidth="1"/>
    <col min="6223" max="6400" width="11.42578125" style="2"/>
    <col min="6401" max="6401" width="9.140625" style="2" customWidth="1"/>
    <col min="6402" max="6402" width="43.5703125" style="2" customWidth="1"/>
    <col min="6403" max="6403" width="10.85546875" style="2" customWidth="1"/>
    <col min="6404" max="6410" width="9.7109375" style="2" customWidth="1"/>
    <col min="6411" max="6411" width="13.7109375" style="2" customWidth="1"/>
    <col min="6412" max="6466" width="12.7109375" style="2" customWidth="1"/>
    <col min="6467" max="6471" width="9.7109375" style="2" customWidth="1"/>
    <col min="6472" max="6472" width="12.28515625" style="2" customWidth="1"/>
    <col min="6473" max="6475" width="9.7109375" style="2" customWidth="1"/>
    <col min="6476" max="6476" width="10.42578125" style="2" customWidth="1"/>
    <col min="6477" max="6477" width="14.7109375" style="2" customWidth="1"/>
    <col min="6478" max="6478" width="12.28515625" style="2" customWidth="1"/>
    <col min="6479" max="6656" width="11.42578125" style="2"/>
    <col min="6657" max="6657" width="9.140625" style="2" customWidth="1"/>
    <col min="6658" max="6658" width="43.5703125" style="2" customWidth="1"/>
    <col min="6659" max="6659" width="10.85546875" style="2" customWidth="1"/>
    <col min="6660" max="6666" width="9.7109375" style="2" customWidth="1"/>
    <col min="6667" max="6667" width="13.7109375" style="2" customWidth="1"/>
    <col min="6668" max="6722" width="12.7109375" style="2" customWidth="1"/>
    <col min="6723" max="6727" width="9.7109375" style="2" customWidth="1"/>
    <col min="6728" max="6728" width="12.28515625" style="2" customWidth="1"/>
    <col min="6729" max="6731" width="9.7109375" style="2" customWidth="1"/>
    <col min="6732" max="6732" width="10.42578125" style="2" customWidth="1"/>
    <col min="6733" max="6733" width="14.7109375" style="2" customWidth="1"/>
    <col min="6734" max="6734" width="12.28515625" style="2" customWidth="1"/>
    <col min="6735" max="6912" width="11.42578125" style="2"/>
    <col min="6913" max="6913" width="9.140625" style="2" customWidth="1"/>
    <col min="6914" max="6914" width="43.5703125" style="2" customWidth="1"/>
    <col min="6915" max="6915" width="10.85546875" style="2" customWidth="1"/>
    <col min="6916" max="6922" width="9.7109375" style="2" customWidth="1"/>
    <col min="6923" max="6923" width="13.7109375" style="2" customWidth="1"/>
    <col min="6924" max="6978" width="12.7109375" style="2" customWidth="1"/>
    <col min="6979" max="6983" width="9.7109375" style="2" customWidth="1"/>
    <col min="6984" max="6984" width="12.28515625" style="2" customWidth="1"/>
    <col min="6985" max="6987" width="9.7109375" style="2" customWidth="1"/>
    <col min="6988" max="6988" width="10.42578125" style="2" customWidth="1"/>
    <col min="6989" max="6989" width="14.7109375" style="2" customWidth="1"/>
    <col min="6990" max="6990" width="12.28515625" style="2" customWidth="1"/>
    <col min="6991" max="7168" width="11.42578125" style="2"/>
    <col min="7169" max="7169" width="9.140625" style="2" customWidth="1"/>
    <col min="7170" max="7170" width="43.5703125" style="2" customWidth="1"/>
    <col min="7171" max="7171" width="10.85546875" style="2" customWidth="1"/>
    <col min="7172" max="7178" width="9.7109375" style="2" customWidth="1"/>
    <col min="7179" max="7179" width="13.7109375" style="2" customWidth="1"/>
    <col min="7180" max="7234" width="12.7109375" style="2" customWidth="1"/>
    <col min="7235" max="7239" width="9.7109375" style="2" customWidth="1"/>
    <col min="7240" max="7240" width="12.28515625" style="2" customWidth="1"/>
    <col min="7241" max="7243" width="9.7109375" style="2" customWidth="1"/>
    <col min="7244" max="7244" width="10.42578125" style="2" customWidth="1"/>
    <col min="7245" max="7245" width="14.7109375" style="2" customWidth="1"/>
    <col min="7246" max="7246" width="12.28515625" style="2" customWidth="1"/>
    <col min="7247" max="7424" width="11.42578125" style="2"/>
    <col min="7425" max="7425" width="9.140625" style="2" customWidth="1"/>
    <col min="7426" max="7426" width="43.5703125" style="2" customWidth="1"/>
    <col min="7427" max="7427" width="10.85546875" style="2" customWidth="1"/>
    <col min="7428" max="7434" width="9.7109375" style="2" customWidth="1"/>
    <col min="7435" max="7435" width="13.7109375" style="2" customWidth="1"/>
    <col min="7436" max="7490" width="12.7109375" style="2" customWidth="1"/>
    <col min="7491" max="7495" width="9.7109375" style="2" customWidth="1"/>
    <col min="7496" max="7496" width="12.28515625" style="2" customWidth="1"/>
    <col min="7497" max="7499" width="9.7109375" style="2" customWidth="1"/>
    <col min="7500" max="7500" width="10.42578125" style="2" customWidth="1"/>
    <col min="7501" max="7501" width="14.7109375" style="2" customWidth="1"/>
    <col min="7502" max="7502" width="12.28515625" style="2" customWidth="1"/>
    <col min="7503" max="7680" width="11.42578125" style="2"/>
    <col min="7681" max="7681" width="9.140625" style="2" customWidth="1"/>
    <col min="7682" max="7682" width="43.5703125" style="2" customWidth="1"/>
    <col min="7683" max="7683" width="10.85546875" style="2" customWidth="1"/>
    <col min="7684" max="7690" width="9.7109375" style="2" customWidth="1"/>
    <col min="7691" max="7691" width="13.7109375" style="2" customWidth="1"/>
    <col min="7692" max="7746" width="12.7109375" style="2" customWidth="1"/>
    <col min="7747" max="7751" width="9.7109375" style="2" customWidth="1"/>
    <col min="7752" max="7752" width="12.28515625" style="2" customWidth="1"/>
    <col min="7753" max="7755" width="9.7109375" style="2" customWidth="1"/>
    <col min="7756" max="7756" width="10.42578125" style="2" customWidth="1"/>
    <col min="7757" max="7757" width="14.7109375" style="2" customWidth="1"/>
    <col min="7758" max="7758" width="12.28515625" style="2" customWidth="1"/>
    <col min="7759" max="7936" width="11.42578125" style="2"/>
    <col min="7937" max="7937" width="9.140625" style="2" customWidth="1"/>
    <col min="7938" max="7938" width="43.5703125" style="2" customWidth="1"/>
    <col min="7939" max="7939" width="10.85546875" style="2" customWidth="1"/>
    <col min="7940" max="7946" width="9.7109375" style="2" customWidth="1"/>
    <col min="7947" max="7947" width="13.7109375" style="2" customWidth="1"/>
    <col min="7948" max="8002" width="12.7109375" style="2" customWidth="1"/>
    <col min="8003" max="8007" width="9.7109375" style="2" customWidth="1"/>
    <col min="8008" max="8008" width="12.28515625" style="2" customWidth="1"/>
    <col min="8009" max="8011" width="9.7109375" style="2" customWidth="1"/>
    <col min="8012" max="8012" width="10.42578125" style="2" customWidth="1"/>
    <col min="8013" max="8013" width="14.7109375" style="2" customWidth="1"/>
    <col min="8014" max="8014" width="12.28515625" style="2" customWidth="1"/>
    <col min="8015" max="8192" width="11.42578125" style="2"/>
    <col min="8193" max="8193" width="9.140625" style="2" customWidth="1"/>
    <col min="8194" max="8194" width="43.5703125" style="2" customWidth="1"/>
    <col min="8195" max="8195" width="10.85546875" style="2" customWidth="1"/>
    <col min="8196" max="8202" width="9.7109375" style="2" customWidth="1"/>
    <col min="8203" max="8203" width="13.7109375" style="2" customWidth="1"/>
    <col min="8204" max="8258" width="12.7109375" style="2" customWidth="1"/>
    <col min="8259" max="8263" width="9.7109375" style="2" customWidth="1"/>
    <col min="8264" max="8264" width="12.28515625" style="2" customWidth="1"/>
    <col min="8265" max="8267" width="9.7109375" style="2" customWidth="1"/>
    <col min="8268" max="8268" width="10.42578125" style="2" customWidth="1"/>
    <col min="8269" max="8269" width="14.7109375" style="2" customWidth="1"/>
    <col min="8270" max="8270" width="12.28515625" style="2" customWidth="1"/>
    <col min="8271" max="8448" width="11.42578125" style="2"/>
    <col min="8449" max="8449" width="9.140625" style="2" customWidth="1"/>
    <col min="8450" max="8450" width="43.5703125" style="2" customWidth="1"/>
    <col min="8451" max="8451" width="10.85546875" style="2" customWidth="1"/>
    <col min="8452" max="8458" width="9.7109375" style="2" customWidth="1"/>
    <col min="8459" max="8459" width="13.7109375" style="2" customWidth="1"/>
    <col min="8460" max="8514" width="12.7109375" style="2" customWidth="1"/>
    <col min="8515" max="8519" width="9.7109375" style="2" customWidth="1"/>
    <col min="8520" max="8520" width="12.28515625" style="2" customWidth="1"/>
    <col min="8521" max="8523" width="9.7109375" style="2" customWidth="1"/>
    <col min="8524" max="8524" width="10.42578125" style="2" customWidth="1"/>
    <col min="8525" max="8525" width="14.7109375" style="2" customWidth="1"/>
    <col min="8526" max="8526" width="12.28515625" style="2" customWidth="1"/>
    <col min="8527" max="8704" width="11.42578125" style="2"/>
    <col min="8705" max="8705" width="9.140625" style="2" customWidth="1"/>
    <col min="8706" max="8706" width="43.5703125" style="2" customWidth="1"/>
    <col min="8707" max="8707" width="10.85546875" style="2" customWidth="1"/>
    <col min="8708" max="8714" width="9.7109375" style="2" customWidth="1"/>
    <col min="8715" max="8715" width="13.7109375" style="2" customWidth="1"/>
    <col min="8716" max="8770" width="12.7109375" style="2" customWidth="1"/>
    <col min="8771" max="8775" width="9.7109375" style="2" customWidth="1"/>
    <col min="8776" max="8776" width="12.28515625" style="2" customWidth="1"/>
    <col min="8777" max="8779" width="9.7109375" style="2" customWidth="1"/>
    <col min="8780" max="8780" width="10.42578125" style="2" customWidth="1"/>
    <col min="8781" max="8781" width="14.7109375" style="2" customWidth="1"/>
    <col min="8782" max="8782" width="12.28515625" style="2" customWidth="1"/>
    <col min="8783" max="8960" width="11.42578125" style="2"/>
    <col min="8961" max="8961" width="9.140625" style="2" customWidth="1"/>
    <col min="8962" max="8962" width="43.5703125" style="2" customWidth="1"/>
    <col min="8963" max="8963" width="10.85546875" style="2" customWidth="1"/>
    <col min="8964" max="8970" width="9.7109375" style="2" customWidth="1"/>
    <col min="8971" max="8971" width="13.7109375" style="2" customWidth="1"/>
    <col min="8972" max="9026" width="12.7109375" style="2" customWidth="1"/>
    <col min="9027" max="9031" width="9.7109375" style="2" customWidth="1"/>
    <col min="9032" max="9032" width="12.28515625" style="2" customWidth="1"/>
    <col min="9033" max="9035" width="9.7109375" style="2" customWidth="1"/>
    <col min="9036" max="9036" width="10.42578125" style="2" customWidth="1"/>
    <col min="9037" max="9037" width="14.7109375" style="2" customWidth="1"/>
    <col min="9038" max="9038" width="12.28515625" style="2" customWidth="1"/>
    <col min="9039" max="9216" width="11.42578125" style="2"/>
    <col min="9217" max="9217" width="9.140625" style="2" customWidth="1"/>
    <col min="9218" max="9218" width="43.5703125" style="2" customWidth="1"/>
    <col min="9219" max="9219" width="10.85546875" style="2" customWidth="1"/>
    <col min="9220" max="9226" width="9.7109375" style="2" customWidth="1"/>
    <col min="9227" max="9227" width="13.7109375" style="2" customWidth="1"/>
    <col min="9228" max="9282" width="12.7109375" style="2" customWidth="1"/>
    <col min="9283" max="9287" width="9.7109375" style="2" customWidth="1"/>
    <col min="9288" max="9288" width="12.28515625" style="2" customWidth="1"/>
    <col min="9289" max="9291" width="9.7109375" style="2" customWidth="1"/>
    <col min="9292" max="9292" width="10.42578125" style="2" customWidth="1"/>
    <col min="9293" max="9293" width="14.7109375" style="2" customWidth="1"/>
    <col min="9294" max="9294" width="12.28515625" style="2" customWidth="1"/>
    <col min="9295" max="9472" width="11.42578125" style="2"/>
    <col min="9473" max="9473" width="9.140625" style="2" customWidth="1"/>
    <col min="9474" max="9474" width="43.5703125" style="2" customWidth="1"/>
    <col min="9475" max="9475" width="10.85546875" style="2" customWidth="1"/>
    <col min="9476" max="9482" width="9.7109375" style="2" customWidth="1"/>
    <col min="9483" max="9483" width="13.7109375" style="2" customWidth="1"/>
    <col min="9484" max="9538" width="12.7109375" style="2" customWidth="1"/>
    <col min="9539" max="9543" width="9.7109375" style="2" customWidth="1"/>
    <col min="9544" max="9544" width="12.28515625" style="2" customWidth="1"/>
    <col min="9545" max="9547" width="9.7109375" style="2" customWidth="1"/>
    <col min="9548" max="9548" width="10.42578125" style="2" customWidth="1"/>
    <col min="9549" max="9549" width="14.7109375" style="2" customWidth="1"/>
    <col min="9550" max="9550" width="12.28515625" style="2" customWidth="1"/>
    <col min="9551" max="9728" width="11.42578125" style="2"/>
    <col min="9729" max="9729" width="9.140625" style="2" customWidth="1"/>
    <col min="9730" max="9730" width="43.5703125" style="2" customWidth="1"/>
    <col min="9731" max="9731" width="10.85546875" style="2" customWidth="1"/>
    <col min="9732" max="9738" width="9.7109375" style="2" customWidth="1"/>
    <col min="9739" max="9739" width="13.7109375" style="2" customWidth="1"/>
    <col min="9740" max="9794" width="12.7109375" style="2" customWidth="1"/>
    <col min="9795" max="9799" width="9.7109375" style="2" customWidth="1"/>
    <col min="9800" max="9800" width="12.28515625" style="2" customWidth="1"/>
    <col min="9801" max="9803" width="9.7109375" style="2" customWidth="1"/>
    <col min="9804" max="9804" width="10.42578125" style="2" customWidth="1"/>
    <col min="9805" max="9805" width="14.7109375" style="2" customWidth="1"/>
    <col min="9806" max="9806" width="12.28515625" style="2" customWidth="1"/>
    <col min="9807" max="9984" width="11.42578125" style="2"/>
    <col min="9985" max="9985" width="9.140625" style="2" customWidth="1"/>
    <col min="9986" max="9986" width="43.5703125" style="2" customWidth="1"/>
    <col min="9987" max="9987" width="10.85546875" style="2" customWidth="1"/>
    <col min="9988" max="9994" width="9.7109375" style="2" customWidth="1"/>
    <col min="9995" max="9995" width="13.7109375" style="2" customWidth="1"/>
    <col min="9996" max="10050" width="12.7109375" style="2" customWidth="1"/>
    <col min="10051" max="10055" width="9.7109375" style="2" customWidth="1"/>
    <col min="10056" max="10056" width="12.28515625" style="2" customWidth="1"/>
    <col min="10057" max="10059" width="9.7109375" style="2" customWidth="1"/>
    <col min="10060" max="10060" width="10.42578125" style="2" customWidth="1"/>
    <col min="10061" max="10061" width="14.7109375" style="2" customWidth="1"/>
    <col min="10062" max="10062" width="12.28515625" style="2" customWidth="1"/>
    <col min="10063" max="10240" width="11.42578125" style="2"/>
    <col min="10241" max="10241" width="9.140625" style="2" customWidth="1"/>
    <col min="10242" max="10242" width="43.5703125" style="2" customWidth="1"/>
    <col min="10243" max="10243" width="10.85546875" style="2" customWidth="1"/>
    <col min="10244" max="10250" width="9.7109375" style="2" customWidth="1"/>
    <col min="10251" max="10251" width="13.7109375" style="2" customWidth="1"/>
    <col min="10252" max="10306" width="12.7109375" style="2" customWidth="1"/>
    <col min="10307" max="10311" width="9.7109375" style="2" customWidth="1"/>
    <col min="10312" max="10312" width="12.28515625" style="2" customWidth="1"/>
    <col min="10313" max="10315" width="9.7109375" style="2" customWidth="1"/>
    <col min="10316" max="10316" width="10.42578125" style="2" customWidth="1"/>
    <col min="10317" max="10317" width="14.7109375" style="2" customWidth="1"/>
    <col min="10318" max="10318" width="12.28515625" style="2" customWidth="1"/>
    <col min="10319" max="10496" width="11.42578125" style="2"/>
    <col min="10497" max="10497" width="9.140625" style="2" customWidth="1"/>
    <col min="10498" max="10498" width="43.5703125" style="2" customWidth="1"/>
    <col min="10499" max="10499" width="10.85546875" style="2" customWidth="1"/>
    <col min="10500" max="10506" width="9.7109375" style="2" customWidth="1"/>
    <col min="10507" max="10507" width="13.7109375" style="2" customWidth="1"/>
    <col min="10508" max="10562" width="12.7109375" style="2" customWidth="1"/>
    <col min="10563" max="10567" width="9.7109375" style="2" customWidth="1"/>
    <col min="10568" max="10568" width="12.28515625" style="2" customWidth="1"/>
    <col min="10569" max="10571" width="9.7109375" style="2" customWidth="1"/>
    <col min="10572" max="10572" width="10.42578125" style="2" customWidth="1"/>
    <col min="10573" max="10573" width="14.7109375" style="2" customWidth="1"/>
    <col min="10574" max="10574" width="12.28515625" style="2" customWidth="1"/>
    <col min="10575" max="10752" width="11.42578125" style="2"/>
    <col min="10753" max="10753" width="9.140625" style="2" customWidth="1"/>
    <col min="10754" max="10754" width="43.5703125" style="2" customWidth="1"/>
    <col min="10755" max="10755" width="10.85546875" style="2" customWidth="1"/>
    <col min="10756" max="10762" width="9.7109375" style="2" customWidth="1"/>
    <col min="10763" max="10763" width="13.7109375" style="2" customWidth="1"/>
    <col min="10764" max="10818" width="12.7109375" style="2" customWidth="1"/>
    <col min="10819" max="10823" width="9.7109375" style="2" customWidth="1"/>
    <col min="10824" max="10824" width="12.28515625" style="2" customWidth="1"/>
    <col min="10825" max="10827" width="9.7109375" style="2" customWidth="1"/>
    <col min="10828" max="10828" width="10.42578125" style="2" customWidth="1"/>
    <col min="10829" max="10829" width="14.7109375" style="2" customWidth="1"/>
    <col min="10830" max="10830" width="12.28515625" style="2" customWidth="1"/>
    <col min="10831" max="11008" width="11.42578125" style="2"/>
    <col min="11009" max="11009" width="9.140625" style="2" customWidth="1"/>
    <col min="11010" max="11010" width="43.5703125" style="2" customWidth="1"/>
    <col min="11011" max="11011" width="10.85546875" style="2" customWidth="1"/>
    <col min="11012" max="11018" width="9.7109375" style="2" customWidth="1"/>
    <col min="11019" max="11019" width="13.7109375" style="2" customWidth="1"/>
    <col min="11020" max="11074" width="12.7109375" style="2" customWidth="1"/>
    <col min="11075" max="11079" width="9.7109375" style="2" customWidth="1"/>
    <col min="11080" max="11080" width="12.28515625" style="2" customWidth="1"/>
    <col min="11081" max="11083" width="9.7109375" style="2" customWidth="1"/>
    <col min="11084" max="11084" width="10.42578125" style="2" customWidth="1"/>
    <col min="11085" max="11085" width="14.7109375" style="2" customWidth="1"/>
    <col min="11086" max="11086" width="12.28515625" style="2" customWidth="1"/>
    <col min="11087" max="11264" width="11.42578125" style="2"/>
    <col min="11265" max="11265" width="9.140625" style="2" customWidth="1"/>
    <col min="11266" max="11266" width="43.5703125" style="2" customWidth="1"/>
    <col min="11267" max="11267" width="10.85546875" style="2" customWidth="1"/>
    <col min="11268" max="11274" width="9.7109375" style="2" customWidth="1"/>
    <col min="11275" max="11275" width="13.7109375" style="2" customWidth="1"/>
    <col min="11276" max="11330" width="12.7109375" style="2" customWidth="1"/>
    <col min="11331" max="11335" width="9.7109375" style="2" customWidth="1"/>
    <col min="11336" max="11336" width="12.28515625" style="2" customWidth="1"/>
    <col min="11337" max="11339" width="9.7109375" style="2" customWidth="1"/>
    <col min="11340" max="11340" width="10.42578125" style="2" customWidth="1"/>
    <col min="11341" max="11341" width="14.7109375" style="2" customWidth="1"/>
    <col min="11342" max="11342" width="12.28515625" style="2" customWidth="1"/>
    <col min="11343" max="11520" width="11.42578125" style="2"/>
    <col min="11521" max="11521" width="9.140625" style="2" customWidth="1"/>
    <col min="11522" max="11522" width="43.5703125" style="2" customWidth="1"/>
    <col min="11523" max="11523" width="10.85546875" style="2" customWidth="1"/>
    <col min="11524" max="11530" width="9.7109375" style="2" customWidth="1"/>
    <col min="11531" max="11531" width="13.7109375" style="2" customWidth="1"/>
    <col min="11532" max="11586" width="12.7109375" style="2" customWidth="1"/>
    <col min="11587" max="11591" width="9.7109375" style="2" customWidth="1"/>
    <col min="11592" max="11592" width="12.28515625" style="2" customWidth="1"/>
    <col min="11593" max="11595" width="9.7109375" style="2" customWidth="1"/>
    <col min="11596" max="11596" width="10.42578125" style="2" customWidth="1"/>
    <col min="11597" max="11597" width="14.7109375" style="2" customWidth="1"/>
    <col min="11598" max="11598" width="12.28515625" style="2" customWidth="1"/>
    <col min="11599" max="11776" width="11.42578125" style="2"/>
    <col min="11777" max="11777" width="9.140625" style="2" customWidth="1"/>
    <col min="11778" max="11778" width="43.5703125" style="2" customWidth="1"/>
    <col min="11779" max="11779" width="10.85546875" style="2" customWidth="1"/>
    <col min="11780" max="11786" width="9.7109375" style="2" customWidth="1"/>
    <col min="11787" max="11787" width="13.7109375" style="2" customWidth="1"/>
    <col min="11788" max="11842" width="12.7109375" style="2" customWidth="1"/>
    <col min="11843" max="11847" width="9.7109375" style="2" customWidth="1"/>
    <col min="11848" max="11848" width="12.28515625" style="2" customWidth="1"/>
    <col min="11849" max="11851" width="9.7109375" style="2" customWidth="1"/>
    <col min="11852" max="11852" width="10.42578125" style="2" customWidth="1"/>
    <col min="11853" max="11853" width="14.7109375" style="2" customWidth="1"/>
    <col min="11854" max="11854" width="12.28515625" style="2" customWidth="1"/>
    <col min="11855" max="12032" width="11.42578125" style="2"/>
    <col min="12033" max="12033" width="9.140625" style="2" customWidth="1"/>
    <col min="12034" max="12034" width="43.5703125" style="2" customWidth="1"/>
    <col min="12035" max="12035" width="10.85546875" style="2" customWidth="1"/>
    <col min="12036" max="12042" width="9.7109375" style="2" customWidth="1"/>
    <col min="12043" max="12043" width="13.7109375" style="2" customWidth="1"/>
    <col min="12044" max="12098" width="12.7109375" style="2" customWidth="1"/>
    <col min="12099" max="12103" width="9.7109375" style="2" customWidth="1"/>
    <col min="12104" max="12104" width="12.28515625" style="2" customWidth="1"/>
    <col min="12105" max="12107" width="9.7109375" style="2" customWidth="1"/>
    <col min="12108" max="12108" width="10.42578125" style="2" customWidth="1"/>
    <col min="12109" max="12109" width="14.7109375" style="2" customWidth="1"/>
    <col min="12110" max="12110" width="12.28515625" style="2" customWidth="1"/>
    <col min="12111" max="12288" width="11.42578125" style="2"/>
    <col min="12289" max="12289" width="9.140625" style="2" customWidth="1"/>
    <col min="12290" max="12290" width="43.5703125" style="2" customWidth="1"/>
    <col min="12291" max="12291" width="10.85546875" style="2" customWidth="1"/>
    <col min="12292" max="12298" width="9.7109375" style="2" customWidth="1"/>
    <col min="12299" max="12299" width="13.7109375" style="2" customWidth="1"/>
    <col min="12300" max="12354" width="12.7109375" style="2" customWidth="1"/>
    <col min="12355" max="12359" width="9.7109375" style="2" customWidth="1"/>
    <col min="12360" max="12360" width="12.28515625" style="2" customWidth="1"/>
    <col min="12361" max="12363" width="9.7109375" style="2" customWidth="1"/>
    <col min="12364" max="12364" width="10.42578125" style="2" customWidth="1"/>
    <col min="12365" max="12365" width="14.7109375" style="2" customWidth="1"/>
    <col min="12366" max="12366" width="12.28515625" style="2" customWidth="1"/>
    <col min="12367" max="12544" width="11.42578125" style="2"/>
    <col min="12545" max="12545" width="9.140625" style="2" customWidth="1"/>
    <col min="12546" max="12546" width="43.5703125" style="2" customWidth="1"/>
    <col min="12547" max="12547" width="10.85546875" style="2" customWidth="1"/>
    <col min="12548" max="12554" width="9.7109375" style="2" customWidth="1"/>
    <col min="12555" max="12555" width="13.7109375" style="2" customWidth="1"/>
    <col min="12556" max="12610" width="12.7109375" style="2" customWidth="1"/>
    <col min="12611" max="12615" width="9.7109375" style="2" customWidth="1"/>
    <col min="12616" max="12616" width="12.28515625" style="2" customWidth="1"/>
    <col min="12617" max="12619" width="9.7109375" style="2" customWidth="1"/>
    <col min="12620" max="12620" width="10.42578125" style="2" customWidth="1"/>
    <col min="12621" max="12621" width="14.7109375" style="2" customWidth="1"/>
    <col min="12622" max="12622" width="12.28515625" style="2" customWidth="1"/>
    <col min="12623" max="12800" width="11.42578125" style="2"/>
    <col min="12801" max="12801" width="9.140625" style="2" customWidth="1"/>
    <col min="12802" max="12802" width="43.5703125" style="2" customWidth="1"/>
    <col min="12803" max="12803" width="10.85546875" style="2" customWidth="1"/>
    <col min="12804" max="12810" width="9.7109375" style="2" customWidth="1"/>
    <col min="12811" max="12811" width="13.7109375" style="2" customWidth="1"/>
    <col min="12812" max="12866" width="12.7109375" style="2" customWidth="1"/>
    <col min="12867" max="12871" width="9.7109375" style="2" customWidth="1"/>
    <col min="12872" max="12872" width="12.28515625" style="2" customWidth="1"/>
    <col min="12873" max="12875" width="9.7109375" style="2" customWidth="1"/>
    <col min="12876" max="12876" width="10.42578125" style="2" customWidth="1"/>
    <col min="12877" max="12877" width="14.7109375" style="2" customWidth="1"/>
    <col min="12878" max="12878" width="12.28515625" style="2" customWidth="1"/>
    <col min="12879" max="13056" width="11.42578125" style="2"/>
    <col min="13057" max="13057" width="9.140625" style="2" customWidth="1"/>
    <col min="13058" max="13058" width="43.5703125" style="2" customWidth="1"/>
    <col min="13059" max="13059" width="10.85546875" style="2" customWidth="1"/>
    <col min="13060" max="13066" width="9.7109375" style="2" customWidth="1"/>
    <col min="13067" max="13067" width="13.7109375" style="2" customWidth="1"/>
    <col min="13068" max="13122" width="12.7109375" style="2" customWidth="1"/>
    <col min="13123" max="13127" width="9.7109375" style="2" customWidth="1"/>
    <col min="13128" max="13128" width="12.28515625" style="2" customWidth="1"/>
    <col min="13129" max="13131" width="9.7109375" style="2" customWidth="1"/>
    <col min="13132" max="13132" width="10.42578125" style="2" customWidth="1"/>
    <col min="13133" max="13133" width="14.7109375" style="2" customWidth="1"/>
    <col min="13134" max="13134" width="12.28515625" style="2" customWidth="1"/>
    <col min="13135" max="13312" width="11.42578125" style="2"/>
    <col min="13313" max="13313" width="9.140625" style="2" customWidth="1"/>
    <col min="13314" max="13314" width="43.5703125" style="2" customWidth="1"/>
    <col min="13315" max="13315" width="10.85546875" style="2" customWidth="1"/>
    <col min="13316" max="13322" width="9.7109375" style="2" customWidth="1"/>
    <col min="13323" max="13323" width="13.7109375" style="2" customWidth="1"/>
    <col min="13324" max="13378" width="12.7109375" style="2" customWidth="1"/>
    <col min="13379" max="13383" width="9.7109375" style="2" customWidth="1"/>
    <col min="13384" max="13384" width="12.28515625" style="2" customWidth="1"/>
    <col min="13385" max="13387" width="9.7109375" style="2" customWidth="1"/>
    <col min="13388" max="13388" width="10.42578125" style="2" customWidth="1"/>
    <col min="13389" max="13389" width="14.7109375" style="2" customWidth="1"/>
    <col min="13390" max="13390" width="12.28515625" style="2" customWidth="1"/>
    <col min="13391" max="13568" width="11.42578125" style="2"/>
    <col min="13569" max="13569" width="9.140625" style="2" customWidth="1"/>
    <col min="13570" max="13570" width="43.5703125" style="2" customWidth="1"/>
    <col min="13571" max="13571" width="10.85546875" style="2" customWidth="1"/>
    <col min="13572" max="13578" width="9.7109375" style="2" customWidth="1"/>
    <col min="13579" max="13579" width="13.7109375" style="2" customWidth="1"/>
    <col min="13580" max="13634" width="12.7109375" style="2" customWidth="1"/>
    <col min="13635" max="13639" width="9.7109375" style="2" customWidth="1"/>
    <col min="13640" max="13640" width="12.28515625" style="2" customWidth="1"/>
    <col min="13641" max="13643" width="9.7109375" style="2" customWidth="1"/>
    <col min="13644" max="13644" width="10.42578125" style="2" customWidth="1"/>
    <col min="13645" max="13645" width="14.7109375" style="2" customWidth="1"/>
    <col min="13646" max="13646" width="12.28515625" style="2" customWidth="1"/>
    <col min="13647" max="13824" width="11.42578125" style="2"/>
    <col min="13825" max="13825" width="9.140625" style="2" customWidth="1"/>
    <col min="13826" max="13826" width="43.5703125" style="2" customWidth="1"/>
    <col min="13827" max="13827" width="10.85546875" style="2" customWidth="1"/>
    <col min="13828" max="13834" width="9.7109375" style="2" customWidth="1"/>
    <col min="13835" max="13835" width="13.7109375" style="2" customWidth="1"/>
    <col min="13836" max="13890" width="12.7109375" style="2" customWidth="1"/>
    <col min="13891" max="13895" width="9.7109375" style="2" customWidth="1"/>
    <col min="13896" max="13896" width="12.28515625" style="2" customWidth="1"/>
    <col min="13897" max="13899" width="9.7109375" style="2" customWidth="1"/>
    <col min="13900" max="13900" width="10.42578125" style="2" customWidth="1"/>
    <col min="13901" max="13901" width="14.7109375" style="2" customWidth="1"/>
    <col min="13902" max="13902" width="12.28515625" style="2" customWidth="1"/>
    <col min="13903" max="14080" width="11.42578125" style="2"/>
    <col min="14081" max="14081" width="9.140625" style="2" customWidth="1"/>
    <col min="14082" max="14082" width="43.5703125" style="2" customWidth="1"/>
    <col min="14083" max="14083" width="10.85546875" style="2" customWidth="1"/>
    <col min="14084" max="14090" width="9.7109375" style="2" customWidth="1"/>
    <col min="14091" max="14091" width="13.7109375" style="2" customWidth="1"/>
    <col min="14092" max="14146" width="12.7109375" style="2" customWidth="1"/>
    <col min="14147" max="14151" width="9.7109375" style="2" customWidth="1"/>
    <col min="14152" max="14152" width="12.28515625" style="2" customWidth="1"/>
    <col min="14153" max="14155" width="9.7109375" style="2" customWidth="1"/>
    <col min="14156" max="14156" width="10.42578125" style="2" customWidth="1"/>
    <col min="14157" max="14157" width="14.7109375" style="2" customWidth="1"/>
    <col min="14158" max="14158" width="12.28515625" style="2" customWidth="1"/>
    <col min="14159" max="14336" width="11.42578125" style="2"/>
    <col min="14337" max="14337" width="9.140625" style="2" customWidth="1"/>
    <col min="14338" max="14338" width="43.5703125" style="2" customWidth="1"/>
    <col min="14339" max="14339" width="10.85546875" style="2" customWidth="1"/>
    <col min="14340" max="14346" width="9.7109375" style="2" customWidth="1"/>
    <col min="14347" max="14347" width="13.7109375" style="2" customWidth="1"/>
    <col min="14348" max="14402" width="12.7109375" style="2" customWidth="1"/>
    <col min="14403" max="14407" width="9.7109375" style="2" customWidth="1"/>
    <col min="14408" max="14408" width="12.28515625" style="2" customWidth="1"/>
    <col min="14409" max="14411" width="9.7109375" style="2" customWidth="1"/>
    <col min="14412" max="14412" width="10.42578125" style="2" customWidth="1"/>
    <col min="14413" max="14413" width="14.7109375" style="2" customWidth="1"/>
    <col min="14414" max="14414" width="12.28515625" style="2" customWidth="1"/>
    <col min="14415" max="14592" width="11.42578125" style="2"/>
    <col min="14593" max="14593" width="9.140625" style="2" customWidth="1"/>
    <col min="14594" max="14594" width="43.5703125" style="2" customWidth="1"/>
    <col min="14595" max="14595" width="10.85546875" style="2" customWidth="1"/>
    <col min="14596" max="14602" width="9.7109375" style="2" customWidth="1"/>
    <col min="14603" max="14603" width="13.7109375" style="2" customWidth="1"/>
    <col min="14604" max="14658" width="12.7109375" style="2" customWidth="1"/>
    <col min="14659" max="14663" width="9.7109375" style="2" customWidth="1"/>
    <col min="14664" max="14664" width="12.28515625" style="2" customWidth="1"/>
    <col min="14665" max="14667" width="9.7109375" style="2" customWidth="1"/>
    <col min="14668" max="14668" width="10.42578125" style="2" customWidth="1"/>
    <col min="14669" max="14669" width="14.7109375" style="2" customWidth="1"/>
    <col min="14670" max="14670" width="12.28515625" style="2" customWidth="1"/>
    <col min="14671" max="14848" width="11.42578125" style="2"/>
    <col min="14849" max="14849" width="9.140625" style="2" customWidth="1"/>
    <col min="14850" max="14850" width="43.5703125" style="2" customWidth="1"/>
    <col min="14851" max="14851" width="10.85546875" style="2" customWidth="1"/>
    <col min="14852" max="14858" width="9.7109375" style="2" customWidth="1"/>
    <col min="14859" max="14859" width="13.7109375" style="2" customWidth="1"/>
    <col min="14860" max="14914" width="12.7109375" style="2" customWidth="1"/>
    <col min="14915" max="14919" width="9.7109375" style="2" customWidth="1"/>
    <col min="14920" max="14920" width="12.28515625" style="2" customWidth="1"/>
    <col min="14921" max="14923" width="9.7109375" style="2" customWidth="1"/>
    <col min="14924" max="14924" width="10.42578125" style="2" customWidth="1"/>
    <col min="14925" max="14925" width="14.7109375" style="2" customWidth="1"/>
    <col min="14926" max="14926" width="12.28515625" style="2" customWidth="1"/>
    <col min="14927" max="15104" width="11.42578125" style="2"/>
    <col min="15105" max="15105" width="9.140625" style="2" customWidth="1"/>
    <col min="15106" max="15106" width="43.5703125" style="2" customWidth="1"/>
    <col min="15107" max="15107" width="10.85546875" style="2" customWidth="1"/>
    <col min="15108" max="15114" width="9.7109375" style="2" customWidth="1"/>
    <col min="15115" max="15115" width="13.7109375" style="2" customWidth="1"/>
    <col min="15116" max="15170" width="12.7109375" style="2" customWidth="1"/>
    <col min="15171" max="15175" width="9.7109375" style="2" customWidth="1"/>
    <col min="15176" max="15176" width="12.28515625" style="2" customWidth="1"/>
    <col min="15177" max="15179" width="9.7109375" style="2" customWidth="1"/>
    <col min="15180" max="15180" width="10.42578125" style="2" customWidth="1"/>
    <col min="15181" max="15181" width="14.7109375" style="2" customWidth="1"/>
    <col min="15182" max="15182" width="12.28515625" style="2" customWidth="1"/>
    <col min="15183" max="15360" width="11.42578125" style="2"/>
    <col min="15361" max="15361" width="9.140625" style="2" customWidth="1"/>
    <col min="15362" max="15362" width="43.5703125" style="2" customWidth="1"/>
    <col min="15363" max="15363" width="10.85546875" style="2" customWidth="1"/>
    <col min="15364" max="15370" width="9.7109375" style="2" customWidth="1"/>
    <col min="15371" max="15371" width="13.7109375" style="2" customWidth="1"/>
    <col min="15372" max="15426" width="12.7109375" style="2" customWidth="1"/>
    <col min="15427" max="15431" width="9.7109375" style="2" customWidth="1"/>
    <col min="15432" max="15432" width="12.28515625" style="2" customWidth="1"/>
    <col min="15433" max="15435" width="9.7109375" style="2" customWidth="1"/>
    <col min="15436" max="15436" width="10.42578125" style="2" customWidth="1"/>
    <col min="15437" max="15437" width="14.7109375" style="2" customWidth="1"/>
    <col min="15438" max="15438" width="12.28515625" style="2" customWidth="1"/>
    <col min="15439" max="15616" width="11.42578125" style="2"/>
    <col min="15617" max="15617" width="9.140625" style="2" customWidth="1"/>
    <col min="15618" max="15618" width="43.5703125" style="2" customWidth="1"/>
    <col min="15619" max="15619" width="10.85546875" style="2" customWidth="1"/>
    <col min="15620" max="15626" width="9.7109375" style="2" customWidth="1"/>
    <col min="15627" max="15627" width="13.7109375" style="2" customWidth="1"/>
    <col min="15628" max="15682" width="12.7109375" style="2" customWidth="1"/>
    <col min="15683" max="15687" width="9.7109375" style="2" customWidth="1"/>
    <col min="15688" max="15688" width="12.28515625" style="2" customWidth="1"/>
    <col min="15689" max="15691" width="9.7109375" style="2" customWidth="1"/>
    <col min="15692" max="15692" width="10.42578125" style="2" customWidth="1"/>
    <col min="15693" max="15693" width="14.7109375" style="2" customWidth="1"/>
    <col min="15694" max="15694" width="12.28515625" style="2" customWidth="1"/>
    <col min="15695" max="15872" width="11.42578125" style="2"/>
    <col min="15873" max="15873" width="9.140625" style="2" customWidth="1"/>
    <col min="15874" max="15874" width="43.5703125" style="2" customWidth="1"/>
    <col min="15875" max="15875" width="10.85546875" style="2" customWidth="1"/>
    <col min="15876" max="15882" width="9.7109375" style="2" customWidth="1"/>
    <col min="15883" max="15883" width="13.7109375" style="2" customWidth="1"/>
    <col min="15884" max="15938" width="12.7109375" style="2" customWidth="1"/>
    <col min="15939" max="15943" width="9.7109375" style="2" customWidth="1"/>
    <col min="15944" max="15944" width="12.28515625" style="2" customWidth="1"/>
    <col min="15945" max="15947" width="9.7109375" style="2" customWidth="1"/>
    <col min="15948" max="15948" width="10.42578125" style="2" customWidth="1"/>
    <col min="15949" max="15949" width="14.7109375" style="2" customWidth="1"/>
    <col min="15950" max="15950" width="12.28515625" style="2" customWidth="1"/>
    <col min="15951" max="16128" width="11.42578125" style="2"/>
    <col min="16129" max="16129" width="9.140625" style="2" customWidth="1"/>
    <col min="16130" max="16130" width="43.5703125" style="2" customWidth="1"/>
    <col min="16131" max="16131" width="10.85546875" style="2" customWidth="1"/>
    <col min="16132" max="16138" width="9.7109375" style="2" customWidth="1"/>
    <col min="16139" max="16139" width="13.7109375" style="2" customWidth="1"/>
    <col min="16140" max="16194" width="12.7109375" style="2" customWidth="1"/>
    <col min="16195" max="16199" width="9.7109375" style="2" customWidth="1"/>
    <col min="16200" max="16200" width="12.28515625" style="2" customWidth="1"/>
    <col min="16201" max="16203" width="9.7109375" style="2" customWidth="1"/>
    <col min="16204" max="16204" width="10.42578125" style="2" customWidth="1"/>
    <col min="16205" max="16205" width="14.7109375" style="2" customWidth="1"/>
    <col min="16206" max="16206" width="12.28515625" style="2" customWidth="1"/>
    <col min="16207" max="16384" width="11.42578125" style="2"/>
  </cols>
  <sheetData>
    <row r="1" spans="1:78" ht="15.75">
      <c r="F1" s="3" t="s">
        <v>179</v>
      </c>
      <c r="G1" s="104" t="s">
        <v>265</v>
      </c>
      <c r="H1" s="386"/>
      <c r="N1" s="2" t="s">
        <v>174</v>
      </c>
    </row>
    <row r="2" spans="1:78">
      <c r="B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175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16603.694</v>
      </c>
      <c r="D8" s="30">
        <v>2378.6210000000001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247.845</v>
      </c>
      <c r="K8" s="30">
        <f>BM8+BN8+BO8</f>
        <v>13977.228000000001</v>
      </c>
      <c r="L8" s="32">
        <v>9123.1820000000007</v>
      </c>
      <c r="M8" s="31">
        <v>0</v>
      </c>
      <c r="N8" s="31">
        <v>0</v>
      </c>
      <c r="O8" s="31">
        <v>421.315</v>
      </c>
      <c r="P8" s="31">
        <v>0</v>
      </c>
      <c r="Q8" s="31">
        <v>0</v>
      </c>
      <c r="R8" s="31">
        <v>0</v>
      </c>
      <c r="S8" s="31">
        <v>74.397999999999996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0.24299999999999999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1.1359999999999999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9620.2740000000013</v>
      </c>
      <c r="BN8" s="34"/>
      <c r="BO8" s="127">
        <v>4356.9539999999997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9020.0560000000005</v>
      </c>
      <c r="D9" s="30">
        <v>2682.058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10.196999999999999</v>
      </c>
      <c r="K9" s="30">
        <f t="shared" ref="K9:K60" si="1">BM9+BN9+BO9</f>
        <v>6327.8009999999995</v>
      </c>
      <c r="L9" s="32">
        <v>0</v>
      </c>
      <c r="M9" s="31">
        <v>6150.96</v>
      </c>
      <c r="N9" s="31">
        <v>0</v>
      </c>
      <c r="O9" s="31">
        <v>40.686999999999998</v>
      </c>
      <c r="P9" s="31">
        <v>0</v>
      </c>
      <c r="Q9" s="31">
        <v>0</v>
      </c>
      <c r="R9" s="31">
        <v>0</v>
      </c>
      <c r="S9" s="31">
        <v>89.453999999999994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6281.1009999999997</v>
      </c>
      <c r="BN9" s="35"/>
      <c r="BO9" s="128">
        <v>46.7</v>
      </c>
      <c r="BZ9" s="2"/>
    </row>
    <row r="10" spans="1:78">
      <c r="A10" s="18" t="s">
        <v>13</v>
      </c>
      <c r="B10" s="30" t="s">
        <v>193</v>
      </c>
      <c r="C10" s="31">
        <f t="shared" si="0"/>
        <v>1492.1890000000001</v>
      </c>
      <c r="D10" s="30">
        <v>584.25599999999997</v>
      </c>
      <c r="E10" s="30">
        <v>0</v>
      </c>
      <c r="F10" s="30">
        <v>8.0510000000000002</v>
      </c>
      <c r="G10" s="30">
        <v>0</v>
      </c>
      <c r="H10" s="30">
        <v>0</v>
      </c>
      <c r="I10" s="30">
        <v>0</v>
      </c>
      <c r="J10" s="30">
        <v>6.5720000000000001</v>
      </c>
      <c r="K10" s="30">
        <f t="shared" si="1"/>
        <v>893.31000000000006</v>
      </c>
      <c r="L10" s="32">
        <v>0</v>
      </c>
      <c r="M10" s="31">
        <v>0</v>
      </c>
      <c r="N10" s="31">
        <v>710.02200000000005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8.2750000000000004</v>
      </c>
      <c r="AF10" s="31">
        <v>0</v>
      </c>
      <c r="AG10" s="31">
        <v>0</v>
      </c>
      <c r="AH10" s="31">
        <v>17.756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7.97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744.02300000000002</v>
      </c>
      <c r="BN10" s="35"/>
      <c r="BO10" s="128">
        <v>149.28700000000001</v>
      </c>
      <c r="BZ10" s="2"/>
    </row>
    <row r="11" spans="1:78">
      <c r="A11" s="18" t="s">
        <v>14</v>
      </c>
      <c r="B11" s="30" t="s">
        <v>132</v>
      </c>
      <c r="C11" s="31">
        <f t="shared" si="0"/>
        <v>40561.328999999998</v>
      </c>
      <c r="D11" s="30">
        <v>5559.5919999999996</v>
      </c>
      <c r="E11" s="30">
        <v>0</v>
      </c>
      <c r="F11" s="30">
        <v>2781.6529999999998</v>
      </c>
      <c r="G11" s="30">
        <v>0</v>
      </c>
      <c r="H11" s="30">
        <v>0</v>
      </c>
      <c r="I11" s="30">
        <v>0</v>
      </c>
      <c r="J11" s="30">
        <v>2843.373</v>
      </c>
      <c r="K11" s="30">
        <f t="shared" si="1"/>
        <v>29376.710999999999</v>
      </c>
      <c r="L11" s="32">
        <v>494.24099999999999</v>
      </c>
      <c r="M11" s="31">
        <v>12.641</v>
      </c>
      <c r="N11" s="31">
        <v>0</v>
      </c>
      <c r="O11" s="31">
        <v>11414.834000000001</v>
      </c>
      <c r="P11" s="31">
        <v>91.962000000000003</v>
      </c>
      <c r="Q11" s="31">
        <v>0</v>
      </c>
      <c r="R11" s="31">
        <v>0</v>
      </c>
      <c r="S11" s="31">
        <v>92.343999999999994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7.0999999999999994E-2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27.428999999999998</v>
      </c>
      <c r="AI11" s="31">
        <v>10.648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12144.169999999998</v>
      </c>
      <c r="BN11" s="35"/>
      <c r="BO11" s="128">
        <v>17232.541000000001</v>
      </c>
      <c r="BZ11" s="2"/>
    </row>
    <row r="12" spans="1:78">
      <c r="A12" s="18" t="s">
        <v>15</v>
      </c>
      <c r="B12" s="30" t="s">
        <v>202</v>
      </c>
      <c r="C12" s="31">
        <f t="shared" si="0"/>
        <v>13188.003000000001</v>
      </c>
      <c r="D12" s="30">
        <v>1247.8620000000001</v>
      </c>
      <c r="E12" s="30">
        <v>0</v>
      </c>
      <c r="F12" s="30">
        <v>926.00900000000001</v>
      </c>
      <c r="G12" s="30">
        <v>0</v>
      </c>
      <c r="H12" s="30">
        <v>0</v>
      </c>
      <c r="I12" s="30">
        <v>0</v>
      </c>
      <c r="J12" s="30">
        <v>2660.915</v>
      </c>
      <c r="K12" s="30">
        <f t="shared" si="1"/>
        <v>8353.2170000000006</v>
      </c>
      <c r="L12" s="32">
        <v>1098.798</v>
      </c>
      <c r="M12" s="31">
        <v>0</v>
      </c>
      <c r="N12" s="31">
        <v>0</v>
      </c>
      <c r="O12" s="31">
        <v>272.85199999999998</v>
      </c>
      <c r="P12" s="31">
        <v>4100.5990000000002</v>
      </c>
      <c r="Q12" s="31">
        <v>0</v>
      </c>
      <c r="R12" s="31">
        <v>5.8280000000000003</v>
      </c>
      <c r="S12" s="31">
        <v>15.53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0.66800000000000004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5494.2749999999996</v>
      </c>
      <c r="BN12" s="35"/>
      <c r="BO12" s="128">
        <v>2858.942</v>
      </c>
      <c r="BZ12" s="2"/>
    </row>
    <row r="13" spans="1:78">
      <c r="A13" s="18" t="s">
        <v>16</v>
      </c>
      <c r="B13" s="30" t="s">
        <v>203</v>
      </c>
      <c r="C13" s="31">
        <f t="shared" si="0"/>
        <v>1368.09</v>
      </c>
      <c r="D13" s="30">
        <v>463.97399999999999</v>
      </c>
      <c r="E13" s="30">
        <v>0</v>
      </c>
      <c r="F13" s="30">
        <v>148.13200000000001</v>
      </c>
      <c r="G13" s="30">
        <v>0</v>
      </c>
      <c r="H13" s="30">
        <v>21.460999999999999</v>
      </c>
      <c r="I13" s="30">
        <v>0</v>
      </c>
      <c r="J13" s="30">
        <v>76.073999999999998</v>
      </c>
      <c r="K13" s="30">
        <f t="shared" si="1"/>
        <v>658.44899999999996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498.63099999999997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498.63099999999997</v>
      </c>
      <c r="BN13" s="35"/>
      <c r="BO13" s="128">
        <v>159.81800000000001</v>
      </c>
      <c r="BZ13" s="2"/>
    </row>
    <row r="14" spans="1:78">
      <c r="A14" s="18" t="s">
        <v>17</v>
      </c>
      <c r="B14" s="30" t="s">
        <v>165</v>
      </c>
      <c r="C14" s="31">
        <f t="shared" si="0"/>
        <v>5658.8359999999993</v>
      </c>
      <c r="D14" s="30">
        <v>1111.1130000000001</v>
      </c>
      <c r="E14" s="30">
        <v>0</v>
      </c>
      <c r="F14" s="30">
        <v>408.29500000000002</v>
      </c>
      <c r="G14" s="30">
        <v>0</v>
      </c>
      <c r="H14" s="30">
        <v>0</v>
      </c>
      <c r="I14" s="30">
        <v>0</v>
      </c>
      <c r="J14" s="30">
        <v>473.47</v>
      </c>
      <c r="K14" s="30">
        <f t="shared" si="1"/>
        <v>3665.9579999999996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1218.4649999999999</v>
      </c>
      <c r="S14" s="31">
        <v>179.6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0.75900000000000001</v>
      </c>
      <c r="AA14" s="31">
        <v>1.79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136.22900000000001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1536.8429999999998</v>
      </c>
      <c r="BN14" s="35"/>
      <c r="BO14" s="128">
        <v>2129.1149999999998</v>
      </c>
      <c r="BZ14" s="2"/>
    </row>
    <row r="15" spans="1:78">
      <c r="A15" s="18" t="s">
        <v>18</v>
      </c>
      <c r="B15" s="30" t="s">
        <v>231</v>
      </c>
      <c r="C15" s="31">
        <f t="shared" si="0"/>
        <v>2790.69</v>
      </c>
      <c r="D15" s="30">
        <v>508.298</v>
      </c>
      <c r="E15" s="30">
        <v>0</v>
      </c>
      <c r="F15" s="30">
        <v>141.166</v>
      </c>
      <c r="G15" s="30">
        <v>0</v>
      </c>
      <c r="H15" s="30">
        <v>0</v>
      </c>
      <c r="I15" s="30">
        <v>0</v>
      </c>
      <c r="J15" s="30">
        <v>126.471</v>
      </c>
      <c r="K15" s="30">
        <f t="shared" si="1"/>
        <v>2014.7550000000001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451.94600000000003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144.01499999999999</v>
      </c>
      <c r="AA15" s="31">
        <v>4.1959999999999997</v>
      </c>
      <c r="AB15" s="31">
        <v>0</v>
      </c>
      <c r="AC15" s="31">
        <v>0</v>
      </c>
      <c r="AD15" s="31">
        <v>0</v>
      </c>
      <c r="AE15" s="31">
        <v>3.5619999999999998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603.71900000000005</v>
      </c>
      <c r="BN15" s="35"/>
      <c r="BO15" s="128">
        <v>1411.0360000000001</v>
      </c>
      <c r="BZ15" s="2"/>
    </row>
    <row r="16" spans="1:78">
      <c r="A16" s="18" t="s">
        <v>19</v>
      </c>
      <c r="B16" s="30" t="s">
        <v>204</v>
      </c>
      <c r="C16" s="31">
        <f t="shared" si="0"/>
        <v>34732.531000000003</v>
      </c>
      <c r="D16" s="30">
        <v>5620.5140000000001</v>
      </c>
      <c r="E16" s="30">
        <v>0</v>
      </c>
      <c r="F16" s="30">
        <v>1026.308</v>
      </c>
      <c r="G16" s="30">
        <v>0</v>
      </c>
      <c r="H16" s="30">
        <v>74.988</v>
      </c>
      <c r="I16" s="30">
        <v>0</v>
      </c>
      <c r="J16" s="30">
        <v>1018.8390000000001</v>
      </c>
      <c r="K16" s="30">
        <f t="shared" si="1"/>
        <v>26991.882000000001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7.5999999999999998E-2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7.5999999999999998E-2</v>
      </c>
      <c r="BN16" s="35"/>
      <c r="BO16" s="128">
        <v>26991.806</v>
      </c>
      <c r="BZ16" s="2"/>
    </row>
    <row r="17" spans="1:78">
      <c r="A17" s="18" t="s">
        <v>20</v>
      </c>
      <c r="B17" s="30" t="s">
        <v>133</v>
      </c>
      <c r="C17" s="31">
        <f t="shared" si="0"/>
        <v>7030.0789999999997</v>
      </c>
      <c r="D17" s="30">
        <v>1106.769</v>
      </c>
      <c r="E17" s="30">
        <v>0</v>
      </c>
      <c r="F17" s="30">
        <v>371.33199999999999</v>
      </c>
      <c r="G17" s="30">
        <v>0</v>
      </c>
      <c r="H17" s="30">
        <v>0</v>
      </c>
      <c r="I17" s="30">
        <v>0</v>
      </c>
      <c r="J17" s="30">
        <v>476.755</v>
      </c>
      <c r="K17" s="30">
        <f t="shared" si="1"/>
        <v>5075.223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11.976000000000001</v>
      </c>
      <c r="S17" s="31">
        <v>0</v>
      </c>
      <c r="T17" s="31">
        <v>0</v>
      </c>
      <c r="U17" s="31">
        <v>1129.2539999999999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19.974</v>
      </c>
      <c r="AB17" s="31">
        <v>0</v>
      </c>
      <c r="AC17" s="31">
        <v>0</v>
      </c>
      <c r="AD17" s="31">
        <v>0</v>
      </c>
      <c r="AE17" s="31">
        <v>37.673000000000002</v>
      </c>
      <c r="AF17" s="31">
        <v>0</v>
      </c>
      <c r="AG17" s="31">
        <v>139.017</v>
      </c>
      <c r="AH17" s="31">
        <v>0.86</v>
      </c>
      <c r="AI17" s="31">
        <v>0.65300000000000002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1339.4069999999999</v>
      </c>
      <c r="BN17" s="35"/>
      <c r="BO17" s="128">
        <v>3735.8159999999998</v>
      </c>
      <c r="BZ17" s="2"/>
    </row>
    <row r="18" spans="1:78">
      <c r="A18" s="18" t="s">
        <v>21</v>
      </c>
      <c r="B18" s="30" t="s">
        <v>121</v>
      </c>
      <c r="C18" s="31">
        <f t="shared" si="0"/>
        <v>2793.3959999999997</v>
      </c>
      <c r="D18" s="30">
        <v>1052.1389999999999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5.9950000000000001</v>
      </c>
      <c r="K18" s="30">
        <f t="shared" si="1"/>
        <v>1735.2619999999999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557.577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557.577</v>
      </c>
      <c r="BN18" s="35"/>
      <c r="BO18" s="128">
        <v>1177.6849999999999</v>
      </c>
      <c r="BZ18" s="2"/>
    </row>
    <row r="19" spans="1:78">
      <c r="A19" s="18" t="s">
        <v>22</v>
      </c>
      <c r="B19" s="30" t="s">
        <v>122</v>
      </c>
      <c r="C19" s="31">
        <f t="shared" si="0"/>
        <v>4201.33</v>
      </c>
      <c r="D19" s="30">
        <v>441.59199999999998</v>
      </c>
      <c r="E19" s="30">
        <v>0</v>
      </c>
      <c r="F19" s="30">
        <v>52.505000000000003</v>
      </c>
      <c r="G19" s="30">
        <v>0</v>
      </c>
      <c r="H19" s="30">
        <v>0</v>
      </c>
      <c r="I19" s="30">
        <v>0</v>
      </c>
      <c r="J19" s="30">
        <v>314.15899999999999</v>
      </c>
      <c r="K19" s="30">
        <f t="shared" si="1"/>
        <v>3393.0740000000001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360.86200000000002</v>
      </c>
      <c r="X19" s="31">
        <v>0</v>
      </c>
      <c r="Y19" s="31">
        <v>0</v>
      </c>
      <c r="Z19" s="31">
        <v>2.141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363.00300000000004</v>
      </c>
      <c r="BN19" s="35"/>
      <c r="BO19" s="128">
        <v>3030.0709999999999</v>
      </c>
      <c r="BZ19" s="2"/>
    </row>
    <row r="20" spans="1:78">
      <c r="A20" s="18" t="s">
        <v>23</v>
      </c>
      <c r="B20" s="30" t="s">
        <v>205</v>
      </c>
      <c r="C20" s="31">
        <f t="shared" si="0"/>
        <v>8774.9330000000009</v>
      </c>
      <c r="D20" s="30">
        <v>1764.6010000000001</v>
      </c>
      <c r="E20" s="30">
        <v>0</v>
      </c>
      <c r="F20" s="30">
        <v>43.762999999999998</v>
      </c>
      <c r="G20" s="30">
        <v>0</v>
      </c>
      <c r="H20" s="30">
        <v>0</v>
      </c>
      <c r="I20" s="30">
        <v>0</v>
      </c>
      <c r="J20" s="30">
        <v>469.72300000000001</v>
      </c>
      <c r="K20" s="30">
        <f t="shared" si="1"/>
        <v>6496.8460000000005</v>
      </c>
      <c r="L20" s="32">
        <v>0</v>
      </c>
      <c r="M20" s="31">
        <v>0</v>
      </c>
      <c r="N20" s="31">
        <v>12.396000000000001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853.78</v>
      </c>
      <c r="Y20" s="31">
        <v>0</v>
      </c>
      <c r="Z20" s="31">
        <v>0</v>
      </c>
      <c r="AA20" s="31">
        <v>0.80200000000000005</v>
      </c>
      <c r="AB20" s="31">
        <v>0</v>
      </c>
      <c r="AC20" s="31">
        <v>0</v>
      </c>
      <c r="AD20" s="31">
        <v>0</v>
      </c>
      <c r="AE20" s="31">
        <v>50.761000000000003</v>
      </c>
      <c r="AF20" s="31">
        <v>0</v>
      </c>
      <c r="AG20" s="31">
        <v>3.4359999999999999</v>
      </c>
      <c r="AH20" s="31">
        <v>464.53500000000003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1385.71</v>
      </c>
      <c r="BN20" s="35"/>
      <c r="BO20" s="128">
        <v>5111.1360000000004</v>
      </c>
      <c r="BZ20" s="2"/>
    </row>
    <row r="21" spans="1:78">
      <c r="A21" s="18" t="s">
        <v>24</v>
      </c>
      <c r="B21" s="30" t="s">
        <v>123</v>
      </c>
      <c r="C21" s="31">
        <f t="shared" si="0"/>
        <v>9874.9390000000003</v>
      </c>
      <c r="D21" s="30">
        <v>2566.7689999999998</v>
      </c>
      <c r="E21" s="30">
        <v>0</v>
      </c>
      <c r="F21" s="30">
        <v>76.525999999999996</v>
      </c>
      <c r="G21" s="30">
        <v>0</v>
      </c>
      <c r="H21" s="30">
        <v>0</v>
      </c>
      <c r="I21" s="30">
        <v>0</v>
      </c>
      <c r="J21" s="30">
        <v>215.43199999999999</v>
      </c>
      <c r="K21" s="30">
        <f t="shared" si="1"/>
        <v>7016.2120000000004</v>
      </c>
      <c r="L21" s="32">
        <v>0</v>
      </c>
      <c r="M21" s="31">
        <v>0</v>
      </c>
      <c r="N21" s="31">
        <v>10.084</v>
      </c>
      <c r="O21" s="31">
        <v>0</v>
      </c>
      <c r="P21" s="31">
        <v>0</v>
      </c>
      <c r="Q21" s="31">
        <v>0</v>
      </c>
      <c r="R21" s="31">
        <v>0</v>
      </c>
      <c r="S21" s="31">
        <v>66.238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1038.9290000000001</v>
      </c>
      <c r="Z21" s="31">
        <v>21.181999999999999</v>
      </c>
      <c r="AA21" s="31">
        <v>8.25</v>
      </c>
      <c r="AB21" s="31">
        <v>0</v>
      </c>
      <c r="AC21" s="31">
        <v>0</v>
      </c>
      <c r="AD21" s="31">
        <v>0</v>
      </c>
      <c r="AE21" s="31">
        <v>2.5230000000000001</v>
      </c>
      <c r="AF21" s="31">
        <v>173.643</v>
      </c>
      <c r="AG21" s="31">
        <v>4.5670000000000002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1325.4160000000002</v>
      </c>
      <c r="BN21" s="35"/>
      <c r="BO21" s="128">
        <v>5690.7960000000003</v>
      </c>
      <c r="BZ21" s="2"/>
    </row>
    <row r="22" spans="1:78">
      <c r="A22" s="18" t="s">
        <v>25</v>
      </c>
      <c r="B22" s="30" t="s">
        <v>166</v>
      </c>
      <c r="C22" s="31">
        <f t="shared" si="0"/>
        <v>2817.9369999999999</v>
      </c>
      <c r="D22" s="30">
        <v>529.62699999999995</v>
      </c>
      <c r="E22" s="30">
        <v>0</v>
      </c>
      <c r="F22" s="30">
        <v>232.83699999999999</v>
      </c>
      <c r="G22" s="30">
        <v>0</v>
      </c>
      <c r="H22" s="30">
        <v>0</v>
      </c>
      <c r="I22" s="30">
        <v>0</v>
      </c>
      <c r="J22" s="30">
        <v>323.673</v>
      </c>
      <c r="K22" s="30">
        <f t="shared" si="1"/>
        <v>1731.8000000000002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5.9219999999999997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437.50900000000001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3.129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446.56000000000006</v>
      </c>
      <c r="BN22" s="35"/>
      <c r="BO22" s="128">
        <v>1285.24</v>
      </c>
      <c r="BZ22" s="2"/>
    </row>
    <row r="23" spans="1:78">
      <c r="A23" s="18" t="s">
        <v>26</v>
      </c>
      <c r="B23" s="30" t="s">
        <v>206</v>
      </c>
      <c r="C23" s="31">
        <f t="shared" si="0"/>
        <v>32676.954000000002</v>
      </c>
      <c r="D23" s="30">
        <v>6679.1220000000003</v>
      </c>
      <c r="E23" s="30">
        <v>0</v>
      </c>
      <c r="F23" s="30">
        <v>1638.616</v>
      </c>
      <c r="G23" s="30">
        <v>0</v>
      </c>
      <c r="H23" s="30">
        <v>0</v>
      </c>
      <c r="I23" s="30">
        <v>0</v>
      </c>
      <c r="J23" s="30">
        <v>1831.48</v>
      </c>
      <c r="K23" s="30">
        <f t="shared" si="1"/>
        <v>22527.736000000001</v>
      </c>
      <c r="L23" s="32">
        <v>0</v>
      </c>
      <c r="M23" s="31">
        <v>0</v>
      </c>
      <c r="N23" s="31">
        <v>0</v>
      </c>
      <c r="O23" s="31">
        <v>3.548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9.7629999999999999</v>
      </c>
      <c r="AA23" s="31">
        <v>800.34199999999998</v>
      </c>
      <c r="AB23" s="31">
        <v>0</v>
      </c>
      <c r="AC23" s="31">
        <v>0</v>
      </c>
      <c r="AD23" s="31">
        <v>0</v>
      </c>
      <c r="AE23" s="31">
        <v>0.57999999999999996</v>
      </c>
      <c r="AF23" s="31">
        <v>26.707000000000001</v>
      </c>
      <c r="AG23" s="31">
        <v>1.7999999999999999E-2</v>
      </c>
      <c r="AH23" s="31">
        <v>0</v>
      </c>
      <c r="AI23" s="31">
        <v>11.872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852.83</v>
      </c>
      <c r="BN23" s="35"/>
      <c r="BO23" s="128">
        <v>21674.905999999999</v>
      </c>
      <c r="BZ23" s="2"/>
    </row>
    <row r="24" spans="1:78">
      <c r="A24" s="18" t="s">
        <v>27</v>
      </c>
      <c r="B24" s="30" t="s">
        <v>124</v>
      </c>
      <c r="C24" s="31">
        <f t="shared" si="0"/>
        <v>1821.1499999999996</v>
      </c>
      <c r="D24" s="30">
        <v>0</v>
      </c>
      <c r="E24" s="30">
        <v>0</v>
      </c>
      <c r="F24" s="30">
        <v>6.165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1814.9849999999997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946.94299999999998</v>
      </c>
      <c r="AC24" s="31">
        <v>0</v>
      </c>
      <c r="AD24" s="31">
        <v>0</v>
      </c>
      <c r="AE24" s="31">
        <v>0</v>
      </c>
      <c r="AF24" s="31">
        <v>79.703999999999994</v>
      </c>
      <c r="AG24" s="31">
        <v>8.84</v>
      </c>
      <c r="AH24" s="31">
        <v>0</v>
      </c>
      <c r="AI24" s="31">
        <v>3.512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2.2010000000000001</v>
      </c>
      <c r="BJ24" s="31">
        <v>0</v>
      </c>
      <c r="BK24" s="31">
        <v>0</v>
      </c>
      <c r="BL24" s="31">
        <v>0</v>
      </c>
      <c r="BM24" s="33">
        <f t="shared" si="2"/>
        <v>1041.1999999999998</v>
      </c>
      <c r="BN24" s="35"/>
      <c r="BO24" s="128">
        <v>773.78499999999997</v>
      </c>
      <c r="BZ24" s="2"/>
    </row>
    <row r="25" spans="1:78">
      <c r="A25" s="18" t="s">
        <v>28</v>
      </c>
      <c r="B25" s="30" t="s">
        <v>167</v>
      </c>
      <c r="C25" s="31">
        <f t="shared" si="0"/>
        <v>11435.104000000001</v>
      </c>
      <c r="D25" s="30">
        <v>0</v>
      </c>
      <c r="E25" s="30">
        <v>0</v>
      </c>
      <c r="F25" s="30">
        <v>968.298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10466.806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8946.02</v>
      </c>
      <c r="AD25" s="31">
        <v>1515.2539999999999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5.2679999999999998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0.186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7.8E-2</v>
      </c>
      <c r="BJ25" s="31">
        <v>0</v>
      </c>
      <c r="BK25" s="31">
        <v>0</v>
      </c>
      <c r="BL25" s="31">
        <v>0</v>
      </c>
      <c r="BM25" s="33">
        <f t="shared" si="2"/>
        <v>10466.806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3723.4859999999994</v>
      </c>
      <c r="D26" s="30">
        <v>0</v>
      </c>
      <c r="E26" s="30">
        <v>0</v>
      </c>
      <c r="F26" s="30">
        <v>301.13799999999998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3422.3479999999995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1624.7239999999999</v>
      </c>
      <c r="AD26" s="31">
        <v>1690.31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0.22700000000000001</v>
      </c>
      <c r="AK26" s="31">
        <v>0</v>
      </c>
      <c r="AL26" s="31">
        <v>0</v>
      </c>
      <c r="AM26" s="31">
        <v>0</v>
      </c>
      <c r="AN26" s="31">
        <v>0</v>
      </c>
      <c r="AO26" s="31">
        <v>2.2629999999999999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103.20699999999999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1.617</v>
      </c>
      <c r="BJ26" s="31">
        <v>0</v>
      </c>
      <c r="BK26" s="31">
        <v>0</v>
      </c>
      <c r="BL26" s="31">
        <v>0</v>
      </c>
      <c r="BM26" s="33">
        <f t="shared" si="2"/>
        <v>3422.3479999999995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36155.135999999999</v>
      </c>
      <c r="D27" s="30">
        <v>0</v>
      </c>
      <c r="E27" s="30">
        <v>0</v>
      </c>
      <c r="F27" s="30">
        <v>523.66899999999998</v>
      </c>
      <c r="G27" s="30">
        <v>0</v>
      </c>
      <c r="H27" s="30">
        <v>0</v>
      </c>
      <c r="I27" s="30">
        <v>0</v>
      </c>
      <c r="J27" s="30">
        <v>0</v>
      </c>
      <c r="K27" s="30">
        <f t="shared" si="1"/>
        <v>35631.466999999997</v>
      </c>
      <c r="L27" s="32">
        <v>0</v>
      </c>
      <c r="M27" s="31">
        <v>0</v>
      </c>
      <c r="N27" s="31">
        <v>0.69899999999999995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0.434</v>
      </c>
      <c r="Z27" s="31">
        <v>0</v>
      </c>
      <c r="AA27" s="31">
        <v>4.2919999999999998</v>
      </c>
      <c r="AB27" s="31">
        <v>0</v>
      </c>
      <c r="AC27" s="31">
        <v>0</v>
      </c>
      <c r="AD27" s="31">
        <v>9.6549999999999994</v>
      </c>
      <c r="AE27" s="31">
        <v>34766.375999999997</v>
      </c>
      <c r="AF27" s="31">
        <v>0</v>
      </c>
      <c r="AG27" s="31">
        <v>19.395</v>
      </c>
      <c r="AH27" s="31">
        <v>60.435000000000002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7.6989999999999998</v>
      </c>
      <c r="AS27" s="31">
        <v>0</v>
      </c>
      <c r="AT27" s="31">
        <v>0</v>
      </c>
      <c r="AU27" s="31">
        <v>0</v>
      </c>
      <c r="AV27" s="31">
        <v>0</v>
      </c>
      <c r="AW27" s="31">
        <v>497.13299999999998</v>
      </c>
      <c r="AX27" s="31">
        <v>2.2480000000000002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35368.365999999995</v>
      </c>
      <c r="BN27" s="35"/>
      <c r="BO27" s="128">
        <v>263.101</v>
      </c>
      <c r="BZ27" s="2"/>
    </row>
    <row r="28" spans="1:78">
      <c r="A28" s="18" t="s">
        <v>31</v>
      </c>
      <c r="B28" s="30" t="s">
        <v>216</v>
      </c>
      <c r="C28" s="31">
        <f t="shared" si="0"/>
        <v>1728.5920000000001</v>
      </c>
      <c r="D28" s="30">
        <v>-1242.905</v>
      </c>
      <c r="E28" s="30">
        <v>0</v>
      </c>
      <c r="F28" s="30">
        <v>90.171000000000006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2881.326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2831.3429999999998</v>
      </c>
      <c r="AG28" s="31">
        <v>1.238</v>
      </c>
      <c r="AH28" s="31">
        <v>25.9</v>
      </c>
      <c r="AI28" s="31">
        <v>0</v>
      </c>
      <c r="AJ28" s="31">
        <v>1.036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21.809000000000001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2881.326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-2209.5749999999998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2209.5749999999998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2028.5820000000001</v>
      </c>
      <c r="AH29" s="31">
        <v>0</v>
      </c>
      <c r="AI29" s="31">
        <v>1.8979999999999999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145.691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33.404000000000003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2209.5749999999998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-8634.56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8634.56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8.2379999999999995</v>
      </c>
      <c r="T30" s="31">
        <v>0</v>
      </c>
      <c r="U30" s="31">
        <v>113.746</v>
      </c>
      <c r="V30" s="31">
        <v>0</v>
      </c>
      <c r="W30" s="31">
        <v>6.6849999999999996</v>
      </c>
      <c r="X30" s="31">
        <v>0</v>
      </c>
      <c r="Y30" s="31">
        <v>0</v>
      </c>
      <c r="Z30" s="31">
        <v>0</v>
      </c>
      <c r="AA30" s="31">
        <v>2.44</v>
      </c>
      <c r="AB30" s="31">
        <v>0</v>
      </c>
      <c r="AC30" s="31">
        <v>10.348000000000001</v>
      </c>
      <c r="AD30" s="31">
        <v>0</v>
      </c>
      <c r="AE30" s="31">
        <v>15.007999999999999</v>
      </c>
      <c r="AF30" s="31">
        <v>0</v>
      </c>
      <c r="AG30" s="31">
        <v>2.9660000000000002</v>
      </c>
      <c r="AH30" s="31">
        <v>8446.6489999999994</v>
      </c>
      <c r="AI30" s="31">
        <v>28.48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8634.56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-22209.866999999998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22209.866999999995</v>
      </c>
      <c r="L31" s="32">
        <v>0</v>
      </c>
      <c r="M31" s="31">
        <v>0</v>
      </c>
      <c r="N31" s="31">
        <v>178.03899999999999</v>
      </c>
      <c r="O31" s="31">
        <v>572.86300000000006</v>
      </c>
      <c r="P31" s="31">
        <v>844.39499999999998</v>
      </c>
      <c r="Q31" s="31">
        <v>99.787000000000006</v>
      </c>
      <c r="R31" s="31">
        <v>146.19200000000001</v>
      </c>
      <c r="S31" s="31">
        <v>0</v>
      </c>
      <c r="T31" s="31">
        <v>0</v>
      </c>
      <c r="U31" s="31">
        <v>0</v>
      </c>
      <c r="V31" s="31">
        <v>0.88500000000000001</v>
      </c>
      <c r="W31" s="31">
        <v>0</v>
      </c>
      <c r="X31" s="31">
        <v>0</v>
      </c>
      <c r="Y31" s="31">
        <v>0</v>
      </c>
      <c r="Z31" s="31">
        <v>0.74299999999999999</v>
      </c>
      <c r="AA31" s="31">
        <v>32.115000000000002</v>
      </c>
      <c r="AB31" s="31">
        <v>35.374000000000002</v>
      </c>
      <c r="AC31" s="31">
        <v>0</v>
      </c>
      <c r="AD31" s="31">
        <v>0.21099999999999999</v>
      </c>
      <c r="AE31" s="31">
        <v>1.651</v>
      </c>
      <c r="AF31" s="31">
        <v>0</v>
      </c>
      <c r="AG31" s="31">
        <v>1.175</v>
      </c>
      <c r="AH31" s="31">
        <v>8.7579999999999991</v>
      </c>
      <c r="AI31" s="31">
        <v>19501.02</v>
      </c>
      <c r="AJ31" s="31">
        <v>0</v>
      </c>
      <c r="AK31" s="31">
        <v>0</v>
      </c>
      <c r="AL31" s="31">
        <v>0</v>
      </c>
      <c r="AM31" s="31">
        <v>1.597</v>
      </c>
      <c r="AN31" s="31">
        <v>5.3970000000000002</v>
      </c>
      <c r="AO31" s="31">
        <v>43.545999999999999</v>
      </c>
      <c r="AP31" s="31">
        <v>634.14099999999996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15.831</v>
      </c>
      <c r="AY31" s="31">
        <v>0</v>
      </c>
      <c r="AZ31" s="31">
        <v>0</v>
      </c>
      <c r="BA31" s="31">
        <v>26.844999999999999</v>
      </c>
      <c r="BB31" s="31">
        <v>0</v>
      </c>
      <c r="BC31" s="31">
        <v>0</v>
      </c>
      <c r="BD31" s="31">
        <v>0</v>
      </c>
      <c r="BE31" s="31">
        <v>0</v>
      </c>
      <c r="BF31" s="31">
        <v>16.349</v>
      </c>
      <c r="BG31" s="31">
        <v>35.658000000000001</v>
      </c>
      <c r="BH31" s="31">
        <v>0</v>
      </c>
      <c r="BI31" s="31">
        <v>7.2949999999999999</v>
      </c>
      <c r="BJ31" s="31">
        <v>0</v>
      </c>
      <c r="BK31" s="31">
        <v>0</v>
      </c>
      <c r="BL31" s="31">
        <v>0</v>
      </c>
      <c r="BM31" s="33">
        <f t="shared" si="2"/>
        <v>22209.866999999995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20927.461000000003</v>
      </c>
      <c r="D32" s="30">
        <v>0</v>
      </c>
      <c r="E32" s="30">
        <v>0</v>
      </c>
      <c r="F32" s="30">
        <v>261.36599999999999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20666.095000000001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1.2210000000000001</v>
      </c>
      <c r="AG32" s="31">
        <v>20.814</v>
      </c>
      <c r="AH32" s="31">
        <v>186.07</v>
      </c>
      <c r="AI32" s="31">
        <v>12.141</v>
      </c>
      <c r="AJ32" s="31">
        <v>20438.579000000002</v>
      </c>
      <c r="AK32" s="31">
        <v>0</v>
      </c>
      <c r="AL32" s="31">
        <v>0</v>
      </c>
      <c r="AM32" s="31">
        <v>0</v>
      </c>
      <c r="AN32" s="31">
        <v>0</v>
      </c>
      <c r="AO32" s="31">
        <v>5.5549999999999997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1.7150000000000001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20666.095000000001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3827.8670000000002</v>
      </c>
      <c r="D33" s="30">
        <v>0</v>
      </c>
      <c r="E33" s="30">
        <v>0</v>
      </c>
      <c r="F33" s="30">
        <v>185.56700000000001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3642.3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104</v>
      </c>
      <c r="AI33" s="31">
        <v>0</v>
      </c>
      <c r="AJ33" s="31">
        <v>0</v>
      </c>
      <c r="AK33" s="31">
        <v>3538.3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3642.3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12199.439</v>
      </c>
      <c r="D34" s="30">
        <v>0</v>
      </c>
      <c r="E34" s="30">
        <v>0</v>
      </c>
      <c r="F34" s="30">
        <v>449.28100000000001</v>
      </c>
      <c r="G34" s="30">
        <v>0</v>
      </c>
      <c r="H34" s="30">
        <v>32.106000000000002</v>
      </c>
      <c r="I34" s="30">
        <v>0</v>
      </c>
      <c r="J34" s="30">
        <v>0</v>
      </c>
      <c r="K34" s="30">
        <f t="shared" si="1"/>
        <v>11718.052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9213.9050000000007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9213.9050000000007</v>
      </c>
      <c r="BN34" s="35"/>
      <c r="BO34" s="128">
        <v>2504.1469999999999</v>
      </c>
      <c r="BZ34" s="2"/>
    </row>
    <row r="35" spans="1:78">
      <c r="A35" s="18" t="s">
        <v>40</v>
      </c>
      <c r="B35" s="30" t="s">
        <v>136</v>
      </c>
      <c r="C35" s="31">
        <f t="shared" si="0"/>
        <v>19058.405999999999</v>
      </c>
      <c r="D35" s="30">
        <v>0</v>
      </c>
      <c r="E35" s="30">
        <v>0</v>
      </c>
      <c r="F35" s="30">
        <v>6.4550000000000001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19051.950999999997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4.6070000000000002</v>
      </c>
      <c r="AG35" s="31">
        <v>5.6000000000000001E-2</v>
      </c>
      <c r="AH35" s="31">
        <v>174.10400000000001</v>
      </c>
      <c r="AI35" s="31">
        <v>20.478000000000002</v>
      </c>
      <c r="AJ35" s="31">
        <v>790.12599999999998</v>
      </c>
      <c r="AK35" s="31">
        <v>0</v>
      </c>
      <c r="AL35" s="31">
        <v>0</v>
      </c>
      <c r="AM35" s="31">
        <v>14803.156999999999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15792.527999999998</v>
      </c>
      <c r="BN35" s="35"/>
      <c r="BO35" s="128">
        <v>3259.4229999999998</v>
      </c>
      <c r="BZ35" s="2"/>
    </row>
    <row r="36" spans="1:78">
      <c r="A36" s="18" t="s">
        <v>41</v>
      </c>
      <c r="B36" s="30" t="s">
        <v>156</v>
      </c>
      <c r="C36" s="31">
        <f t="shared" si="0"/>
        <v>328.79200000000003</v>
      </c>
      <c r="D36" s="30">
        <v>0</v>
      </c>
      <c r="E36" s="30">
        <v>0</v>
      </c>
      <c r="F36" s="30">
        <v>28.725999999999999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300.06600000000003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292.38400000000001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292.38400000000001</v>
      </c>
      <c r="BN36" s="35"/>
      <c r="BO36" s="128">
        <v>7.6820000000000004</v>
      </c>
      <c r="BZ36" s="2"/>
    </row>
    <row r="37" spans="1:78">
      <c r="A37" s="18" t="s">
        <v>42</v>
      </c>
      <c r="B37" s="30" t="s">
        <v>43</v>
      </c>
      <c r="C37" s="31">
        <f t="shared" si="0"/>
        <v>33993.417000000001</v>
      </c>
      <c r="D37" s="30">
        <v>0</v>
      </c>
      <c r="E37" s="30">
        <v>0</v>
      </c>
      <c r="F37" s="30">
        <v>2720.3090000000002</v>
      </c>
      <c r="G37" s="30">
        <v>0</v>
      </c>
      <c r="H37" s="30">
        <v>966.755</v>
      </c>
      <c r="I37" s="30">
        <v>0</v>
      </c>
      <c r="J37" s="30">
        <v>0</v>
      </c>
      <c r="K37" s="30">
        <f t="shared" si="1"/>
        <v>30306.352999999999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7.1310000000000002</v>
      </c>
      <c r="AF37" s="31">
        <v>0</v>
      </c>
      <c r="AG37" s="31">
        <v>0</v>
      </c>
      <c r="AH37" s="31">
        <v>0</v>
      </c>
      <c r="AI37" s="31">
        <v>9.141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27453.764999999999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2836.3159999999998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30306.352999999999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12405.887000000001</v>
      </c>
      <c r="D38" s="30">
        <v>0</v>
      </c>
      <c r="E38" s="30">
        <v>0</v>
      </c>
      <c r="F38" s="30">
        <v>320.92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12084.967000000001</v>
      </c>
      <c r="L38" s="32">
        <v>4.3899999999999997</v>
      </c>
      <c r="M38" s="31">
        <v>0</v>
      </c>
      <c r="N38" s="31">
        <v>0</v>
      </c>
      <c r="O38" s="31">
        <v>19.821000000000002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6.3040000000000003</v>
      </c>
      <c r="AG38" s="31">
        <v>0</v>
      </c>
      <c r="AH38" s="31">
        <v>1.6120000000000001</v>
      </c>
      <c r="AI38" s="31">
        <v>83.156999999999996</v>
      </c>
      <c r="AJ38" s="31">
        <v>14.768000000000001</v>
      </c>
      <c r="AK38" s="31">
        <v>11.824999999999999</v>
      </c>
      <c r="AL38" s="31">
        <v>0</v>
      </c>
      <c r="AM38" s="31">
        <v>0</v>
      </c>
      <c r="AN38" s="31">
        <v>0</v>
      </c>
      <c r="AO38" s="31">
        <v>3734.779</v>
      </c>
      <c r="AP38" s="31">
        <v>7688.2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460.16199999999998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4.41</v>
      </c>
      <c r="BD38" s="31">
        <v>0</v>
      </c>
      <c r="BE38" s="31">
        <v>0</v>
      </c>
      <c r="BF38" s="31">
        <v>0</v>
      </c>
      <c r="BG38" s="31">
        <v>40.875</v>
      </c>
      <c r="BH38" s="31">
        <v>0</v>
      </c>
      <c r="BI38" s="31">
        <v>14.664</v>
      </c>
      <c r="BJ38" s="31">
        <v>0</v>
      </c>
      <c r="BK38" s="31">
        <v>0</v>
      </c>
      <c r="BL38" s="31">
        <v>0</v>
      </c>
      <c r="BM38" s="33">
        <f t="shared" si="2"/>
        <v>12084.967000000001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1592.6360000000002</v>
      </c>
      <c r="D39" s="30">
        <v>0</v>
      </c>
      <c r="E39" s="30">
        <v>0</v>
      </c>
      <c r="F39" s="30">
        <v>115.974</v>
      </c>
      <c r="G39" s="30">
        <v>0</v>
      </c>
      <c r="H39" s="30">
        <v>0</v>
      </c>
      <c r="I39" s="30">
        <v>0</v>
      </c>
      <c r="J39" s="30">
        <v>5.8390000000000004</v>
      </c>
      <c r="K39" s="30">
        <f t="shared" si="1"/>
        <v>1470.8230000000001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6.7000000000000004E-2</v>
      </c>
      <c r="AH39" s="31">
        <v>0</v>
      </c>
      <c r="AI39" s="31">
        <v>2.65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1086.2070000000001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12.907</v>
      </c>
      <c r="AY39" s="31">
        <v>0</v>
      </c>
      <c r="AZ39" s="31">
        <v>0</v>
      </c>
      <c r="BA39" s="31">
        <v>0</v>
      </c>
      <c r="BB39" s="31">
        <v>0</v>
      </c>
      <c r="BC39" s="31">
        <v>108.602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13.34</v>
      </c>
      <c r="BJ39" s="31">
        <v>0</v>
      </c>
      <c r="BK39" s="31">
        <v>0</v>
      </c>
      <c r="BL39" s="31">
        <v>0</v>
      </c>
      <c r="BM39" s="33">
        <f t="shared" si="2"/>
        <v>1223.7730000000001</v>
      </c>
      <c r="BN39" s="35"/>
      <c r="BO39" s="128">
        <v>247.05</v>
      </c>
      <c r="BZ39" s="2"/>
    </row>
    <row r="40" spans="1:78">
      <c r="A40" s="18" t="s">
        <v>46</v>
      </c>
      <c r="B40" s="30" t="s">
        <v>47</v>
      </c>
      <c r="C40" s="31">
        <f t="shared" si="0"/>
        <v>9584.8880000000008</v>
      </c>
      <c r="D40" s="30">
        <v>0</v>
      </c>
      <c r="E40" s="30">
        <v>0</v>
      </c>
      <c r="F40" s="30">
        <v>729.27800000000002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8855.61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10.286</v>
      </c>
      <c r="AH40" s="31">
        <v>0.95499999999999996</v>
      </c>
      <c r="AI40" s="31">
        <v>123.611</v>
      </c>
      <c r="AJ40" s="31">
        <v>0</v>
      </c>
      <c r="AK40" s="31">
        <v>0</v>
      </c>
      <c r="AL40" s="31">
        <v>0</v>
      </c>
      <c r="AM40" s="31">
        <v>0</v>
      </c>
      <c r="AN40" s="31">
        <v>0.98699999999999999</v>
      </c>
      <c r="AO40" s="31">
        <v>55.64</v>
      </c>
      <c r="AP40" s="31">
        <v>22.001000000000001</v>
      </c>
      <c r="AQ40" s="31">
        <v>0</v>
      </c>
      <c r="AR40" s="31">
        <v>8304.6280000000006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11.858000000000001</v>
      </c>
      <c r="BJ40" s="31">
        <v>0</v>
      </c>
      <c r="BK40" s="31">
        <v>0</v>
      </c>
      <c r="BL40" s="31">
        <v>0</v>
      </c>
      <c r="BM40" s="33">
        <f t="shared" si="2"/>
        <v>8529.9660000000003</v>
      </c>
      <c r="BN40" s="35"/>
      <c r="BO40" s="128">
        <v>325.64400000000001</v>
      </c>
      <c r="BZ40" s="2"/>
    </row>
    <row r="41" spans="1:78">
      <c r="A41" s="18" t="s">
        <v>48</v>
      </c>
      <c r="B41" s="30" t="s">
        <v>157</v>
      </c>
      <c r="C41" s="31">
        <f t="shared" si="0"/>
        <v>2505.2970000000005</v>
      </c>
      <c r="D41" s="30">
        <v>0</v>
      </c>
      <c r="E41" s="30">
        <v>0</v>
      </c>
      <c r="F41" s="30">
        <v>9.3000000000000007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2495.9970000000003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135.017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1155.133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1.7769999999999999</v>
      </c>
      <c r="BJ41" s="31">
        <v>0</v>
      </c>
      <c r="BK41" s="31">
        <v>0</v>
      </c>
      <c r="BL41" s="31">
        <v>0</v>
      </c>
      <c r="BM41" s="33">
        <f t="shared" si="2"/>
        <v>1291.9270000000001</v>
      </c>
      <c r="BN41" s="35"/>
      <c r="BO41" s="128">
        <v>1204.07</v>
      </c>
      <c r="BZ41" s="2"/>
    </row>
    <row r="42" spans="1:78">
      <c r="A42" s="18" t="s">
        <v>49</v>
      </c>
      <c r="B42" s="30" t="s">
        <v>234</v>
      </c>
      <c r="C42" s="31">
        <f t="shared" si="0"/>
        <v>18463.444</v>
      </c>
      <c r="D42" s="30">
        <v>0</v>
      </c>
      <c r="E42" s="30">
        <v>0</v>
      </c>
      <c r="F42" s="30">
        <v>0</v>
      </c>
      <c r="G42" s="30">
        <v>0</v>
      </c>
      <c r="H42" s="30">
        <v>379.53300000000002</v>
      </c>
      <c r="I42" s="30">
        <v>0</v>
      </c>
      <c r="J42" s="30">
        <v>0</v>
      </c>
      <c r="K42" s="30">
        <f t="shared" si="1"/>
        <v>18083.911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17289.999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17289.999</v>
      </c>
      <c r="BN42" s="35"/>
      <c r="BO42" s="128">
        <v>793.91200000000003</v>
      </c>
      <c r="BZ42" s="2"/>
    </row>
    <row r="43" spans="1:78">
      <c r="A43" s="18" t="s">
        <v>50</v>
      </c>
      <c r="B43" s="30" t="s">
        <v>235</v>
      </c>
      <c r="C43" s="31">
        <f t="shared" si="0"/>
        <v>2862.5359999999996</v>
      </c>
      <c r="D43" s="30">
        <v>0</v>
      </c>
      <c r="E43" s="30">
        <v>0</v>
      </c>
      <c r="F43" s="30">
        <v>0</v>
      </c>
      <c r="G43" s="30">
        <v>0</v>
      </c>
      <c r="H43" s="30">
        <v>97.085999999999999</v>
      </c>
      <c r="I43" s="30">
        <v>0</v>
      </c>
      <c r="J43" s="30">
        <v>0</v>
      </c>
      <c r="K43" s="30">
        <f t="shared" si="1"/>
        <v>2765.45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1866.567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1866.567</v>
      </c>
      <c r="BN43" s="35"/>
      <c r="BO43" s="128">
        <v>898.88300000000004</v>
      </c>
      <c r="BZ43" s="2"/>
    </row>
    <row r="44" spans="1:78">
      <c r="A44" s="18" t="s">
        <v>51</v>
      </c>
      <c r="B44" s="30" t="s">
        <v>158</v>
      </c>
      <c r="C44" s="31">
        <f t="shared" si="0"/>
        <v>1463.8329999999999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1463.8329999999999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1.3620000000000001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1410.7539999999999</v>
      </c>
      <c r="AW44" s="31">
        <v>0</v>
      </c>
      <c r="AX44" s="31">
        <v>0</v>
      </c>
      <c r="AY44" s="31">
        <v>0</v>
      </c>
      <c r="AZ44" s="31">
        <v>0</v>
      </c>
      <c r="BA44" s="31">
        <v>2.9660000000000002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48.750999999999998</v>
      </c>
      <c r="BJ44" s="31">
        <v>0</v>
      </c>
      <c r="BK44" s="31">
        <v>0</v>
      </c>
      <c r="BL44" s="31">
        <v>0</v>
      </c>
      <c r="BM44" s="33">
        <f t="shared" si="2"/>
        <v>1463.8329999999999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19283.571999999996</v>
      </c>
      <c r="D45" s="30">
        <v>0</v>
      </c>
      <c r="E45" s="30">
        <v>0</v>
      </c>
      <c r="F45" s="30">
        <v>160.67699999999999</v>
      </c>
      <c r="G45" s="30">
        <v>0</v>
      </c>
      <c r="H45" s="30">
        <v>0.114</v>
      </c>
      <c r="I45" s="30">
        <v>0</v>
      </c>
      <c r="J45" s="30">
        <v>0</v>
      </c>
      <c r="K45" s="30">
        <f t="shared" si="1"/>
        <v>19122.780999999995</v>
      </c>
      <c r="L45" s="32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6.5519999999999996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3.492</v>
      </c>
      <c r="AA45" s="31">
        <v>0</v>
      </c>
      <c r="AB45" s="31">
        <v>0</v>
      </c>
      <c r="AC45" s="31">
        <v>0</v>
      </c>
      <c r="AD45" s="31">
        <v>0</v>
      </c>
      <c r="AE45" s="31">
        <v>297.065</v>
      </c>
      <c r="AF45" s="31">
        <v>19.167000000000002</v>
      </c>
      <c r="AG45" s="31">
        <v>34.9</v>
      </c>
      <c r="AH45" s="31">
        <v>76.372</v>
      </c>
      <c r="AI45" s="31">
        <v>91.078000000000003</v>
      </c>
      <c r="AJ45" s="31">
        <v>0</v>
      </c>
      <c r="AK45" s="31">
        <v>0</v>
      </c>
      <c r="AL45" s="31">
        <v>0</v>
      </c>
      <c r="AM45" s="31">
        <v>0</v>
      </c>
      <c r="AN45" s="31">
        <v>20.454000000000001</v>
      </c>
      <c r="AO45" s="31">
        <v>46.473999999999997</v>
      </c>
      <c r="AP45" s="31">
        <v>0</v>
      </c>
      <c r="AQ45" s="31">
        <v>0</v>
      </c>
      <c r="AR45" s="31">
        <v>17.581</v>
      </c>
      <c r="AS45" s="31">
        <v>0</v>
      </c>
      <c r="AT45" s="31">
        <v>0</v>
      </c>
      <c r="AU45" s="31">
        <v>0</v>
      </c>
      <c r="AV45" s="31">
        <v>0</v>
      </c>
      <c r="AW45" s="31">
        <v>18271.98</v>
      </c>
      <c r="AX45" s="31">
        <v>5.8890000000000002</v>
      </c>
      <c r="AY45" s="31">
        <v>0</v>
      </c>
      <c r="AZ45" s="31">
        <v>0</v>
      </c>
      <c r="BA45" s="31">
        <v>0</v>
      </c>
      <c r="BB45" s="31">
        <v>0</v>
      </c>
      <c r="BC45" s="31">
        <v>229.70699999999999</v>
      </c>
      <c r="BD45" s="31">
        <v>0</v>
      </c>
      <c r="BE45" s="31">
        <v>0</v>
      </c>
      <c r="BF45" s="31">
        <v>2.0699999999999998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19122.780999999995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10554.461999999998</v>
      </c>
      <c r="D46" s="30">
        <v>0</v>
      </c>
      <c r="E46" s="30">
        <v>0</v>
      </c>
      <c r="F46" s="30">
        <v>163.774</v>
      </c>
      <c r="G46" s="30">
        <v>0</v>
      </c>
      <c r="H46" s="30">
        <v>0</v>
      </c>
      <c r="I46" s="30">
        <v>0</v>
      </c>
      <c r="J46" s="30">
        <v>1E-3</v>
      </c>
      <c r="K46" s="30">
        <f t="shared" si="1"/>
        <v>10390.686999999998</v>
      </c>
      <c r="L46" s="32">
        <v>0</v>
      </c>
      <c r="M46" s="31">
        <v>0</v>
      </c>
      <c r="N46" s="31">
        <v>0</v>
      </c>
      <c r="O46" s="31">
        <v>73.635000000000005</v>
      </c>
      <c r="P46" s="31">
        <v>88.102000000000004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5.6459999999999999</v>
      </c>
      <c r="AF46" s="31">
        <v>31.021999999999998</v>
      </c>
      <c r="AG46" s="31">
        <v>5.5990000000000002</v>
      </c>
      <c r="AH46" s="31">
        <v>244.995</v>
      </c>
      <c r="AI46" s="31">
        <v>72.183999999999997</v>
      </c>
      <c r="AJ46" s="31">
        <v>0</v>
      </c>
      <c r="AK46" s="31">
        <v>6.3159999999999998</v>
      </c>
      <c r="AL46" s="31">
        <v>0</v>
      </c>
      <c r="AM46" s="31">
        <v>600.67600000000004</v>
      </c>
      <c r="AN46" s="31">
        <v>143.84800000000001</v>
      </c>
      <c r="AO46" s="31">
        <v>200.08699999999999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25.315999999999999</v>
      </c>
      <c r="AX46" s="31">
        <v>3839.03</v>
      </c>
      <c r="AY46" s="31">
        <v>0</v>
      </c>
      <c r="AZ46" s="31">
        <v>0</v>
      </c>
      <c r="BA46" s="31">
        <v>0</v>
      </c>
      <c r="BB46" s="31">
        <v>0</v>
      </c>
      <c r="BC46" s="31">
        <v>160.69</v>
      </c>
      <c r="BD46" s="31">
        <v>0</v>
      </c>
      <c r="BE46" s="31">
        <v>0</v>
      </c>
      <c r="BF46" s="31">
        <v>-0.79600000000000004</v>
      </c>
      <c r="BG46" s="31">
        <v>0</v>
      </c>
      <c r="BH46" s="31">
        <v>0</v>
      </c>
      <c r="BI46" s="31">
        <v>100.985</v>
      </c>
      <c r="BJ46" s="31">
        <v>0</v>
      </c>
      <c r="BK46" s="31">
        <v>0</v>
      </c>
      <c r="BL46" s="31">
        <v>0</v>
      </c>
      <c r="BM46" s="33">
        <f t="shared" si="2"/>
        <v>5597.3349999999991</v>
      </c>
      <c r="BN46" s="35"/>
      <c r="BO46" s="128">
        <v>4793.3519999999999</v>
      </c>
      <c r="BZ46" s="2"/>
    </row>
    <row r="47" spans="1:78">
      <c r="A47" s="18" t="s">
        <v>54</v>
      </c>
      <c r="B47" s="30" t="s">
        <v>159</v>
      </c>
      <c r="C47" s="31">
        <f t="shared" si="0"/>
        <v>22.375999999999998</v>
      </c>
      <c r="D47" s="30">
        <v>0</v>
      </c>
      <c r="E47" s="30">
        <v>0</v>
      </c>
      <c r="F47" s="30">
        <v>2.1349999999999998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20.241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20.241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20.241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7439.726999999999</v>
      </c>
      <c r="D48" s="30">
        <v>0</v>
      </c>
      <c r="E48" s="30">
        <v>0</v>
      </c>
      <c r="F48" s="30">
        <v>283.29300000000001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7156.4339999999993</v>
      </c>
      <c r="L48" s="32">
        <v>0</v>
      </c>
      <c r="M48" s="31">
        <v>0</v>
      </c>
      <c r="N48" s="31">
        <v>0</v>
      </c>
      <c r="O48" s="31">
        <v>0</v>
      </c>
      <c r="P48" s="31">
        <v>5.0490000000000004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58.218000000000004</v>
      </c>
      <c r="AE48" s="31">
        <v>75.623999999999995</v>
      </c>
      <c r="AF48" s="31">
        <v>29.959</v>
      </c>
      <c r="AG48" s="31">
        <v>0.308</v>
      </c>
      <c r="AH48" s="31">
        <v>39.713000000000001</v>
      </c>
      <c r="AI48" s="31">
        <v>105.18300000000001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24.004999999999999</v>
      </c>
      <c r="AP48" s="31">
        <v>0</v>
      </c>
      <c r="AQ48" s="31">
        <v>0</v>
      </c>
      <c r="AR48" s="31">
        <v>1.385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781.471</v>
      </c>
      <c r="BA48" s="31">
        <v>1.2E-2</v>
      </c>
      <c r="BB48" s="31">
        <v>0</v>
      </c>
      <c r="BC48" s="31">
        <v>42.497</v>
      </c>
      <c r="BD48" s="31">
        <v>4.4989999999999997</v>
      </c>
      <c r="BE48" s="31">
        <v>0</v>
      </c>
      <c r="BF48" s="31">
        <v>1.2629999999999999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1169.1859999999999</v>
      </c>
      <c r="BN48" s="35"/>
      <c r="BO48" s="128">
        <v>5987.2479999999996</v>
      </c>
      <c r="BZ48" s="2"/>
    </row>
    <row r="49" spans="1:78">
      <c r="A49" s="18" t="s">
        <v>56</v>
      </c>
      <c r="B49" s="30" t="s">
        <v>161</v>
      </c>
      <c r="C49" s="31">
        <f t="shared" si="0"/>
        <v>5718.9400000000005</v>
      </c>
      <c r="D49" s="30">
        <v>0</v>
      </c>
      <c r="E49" s="30">
        <v>0</v>
      </c>
      <c r="F49" s="30">
        <v>472.96600000000001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5245.9740000000002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2.194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5243.78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5245.9740000000002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3273.2339999999999</v>
      </c>
      <c r="D50" s="30">
        <v>0</v>
      </c>
      <c r="E50" s="30">
        <v>0</v>
      </c>
      <c r="F50" s="30">
        <v>79.625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3193.6089999999999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39.744999999999997</v>
      </c>
      <c r="AF50" s="31">
        <v>0</v>
      </c>
      <c r="AG50" s="31">
        <v>14.622</v>
      </c>
      <c r="AH50" s="31">
        <v>0</v>
      </c>
      <c r="AI50" s="31">
        <v>35.433</v>
      </c>
      <c r="AJ50" s="31">
        <v>10.648999999999999</v>
      </c>
      <c r="AK50" s="31">
        <v>0</v>
      </c>
      <c r="AL50" s="31">
        <v>0</v>
      </c>
      <c r="AM50" s="31">
        <v>0</v>
      </c>
      <c r="AN50" s="31">
        <v>43.124000000000002</v>
      </c>
      <c r="AO50" s="31">
        <v>33.432000000000002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0.28199999999999997</v>
      </c>
      <c r="BB50" s="31">
        <v>3007.9160000000002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8.4060000000000006</v>
      </c>
      <c r="BJ50" s="31">
        <v>0</v>
      </c>
      <c r="BK50" s="31">
        <v>0</v>
      </c>
      <c r="BL50" s="31">
        <v>0</v>
      </c>
      <c r="BM50" s="33">
        <f t="shared" si="2"/>
        <v>3193.6089999999999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30362.690999999999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30362.690999999999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30362.690999999999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30362.690999999999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710.57100000000003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710.57100000000003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710.57100000000003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710.57100000000003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11515.694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11515.694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11427.453</v>
      </c>
      <c r="BF53" s="31">
        <v>0</v>
      </c>
      <c r="BG53" s="31">
        <v>0</v>
      </c>
      <c r="BH53" s="31">
        <v>0</v>
      </c>
      <c r="BI53" s="31">
        <v>88.241</v>
      </c>
      <c r="BJ53" s="31">
        <v>0</v>
      </c>
      <c r="BK53" s="31">
        <v>0</v>
      </c>
      <c r="BL53" s="31">
        <v>0</v>
      </c>
      <c r="BM53" s="33">
        <f t="shared" si="2"/>
        <v>11515.694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7213.6459999999997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7213.6459999999997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0.76300000000000001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7212.8829999999998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7213.6459999999997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3952.337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0.72799999999999998</v>
      </c>
      <c r="K55" s="30">
        <f t="shared" si="1"/>
        <v>3951.6089999999999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7.0179999999999998</v>
      </c>
      <c r="AH55" s="31">
        <v>0</v>
      </c>
      <c r="AI55" s="31">
        <v>2.76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0.85299999999999998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41.731000000000002</v>
      </c>
      <c r="BD55" s="31">
        <v>0</v>
      </c>
      <c r="BE55" s="31">
        <v>0</v>
      </c>
      <c r="BF55" s="31">
        <v>0</v>
      </c>
      <c r="BG55" s="31">
        <v>3885.3609999999999</v>
      </c>
      <c r="BH55" s="31">
        <v>0</v>
      </c>
      <c r="BI55" s="31">
        <v>8.1370000000000005</v>
      </c>
      <c r="BJ55" s="31">
        <v>0</v>
      </c>
      <c r="BK55" s="31">
        <v>0</v>
      </c>
      <c r="BL55" s="31">
        <v>0</v>
      </c>
      <c r="BM55" s="33">
        <f t="shared" si="2"/>
        <v>3945.86</v>
      </c>
      <c r="BN55" s="35"/>
      <c r="BO55" s="128">
        <v>5.7489999999999997</v>
      </c>
      <c r="BZ55" s="2"/>
    </row>
    <row r="56" spans="1:78">
      <c r="A56" s="18" t="s">
        <v>64</v>
      </c>
      <c r="B56" s="30" t="s">
        <v>162</v>
      </c>
      <c r="C56" s="31">
        <f t="shared" si="0"/>
        <v>765.07600000000002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765.07600000000002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765.07600000000002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765.07600000000002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2501.2799999999997</v>
      </c>
      <c r="D57" s="30">
        <v>0</v>
      </c>
      <c r="E57" s="30">
        <v>0</v>
      </c>
      <c r="F57" s="30">
        <v>135.398</v>
      </c>
      <c r="G57" s="30">
        <v>0</v>
      </c>
      <c r="H57" s="30">
        <v>0</v>
      </c>
      <c r="I57" s="30">
        <v>0</v>
      </c>
      <c r="J57" s="30">
        <v>8.0000000000000002E-3</v>
      </c>
      <c r="K57" s="30">
        <f t="shared" si="1"/>
        <v>2365.8739999999998</v>
      </c>
      <c r="L57" s="32">
        <v>0</v>
      </c>
      <c r="M57" s="31">
        <v>0</v>
      </c>
      <c r="N57" s="31">
        <v>3.6970000000000001</v>
      </c>
      <c r="O57" s="31">
        <v>0</v>
      </c>
      <c r="P57" s="31">
        <v>0</v>
      </c>
      <c r="Q57" s="31">
        <v>0</v>
      </c>
      <c r="R57" s="31">
        <v>25.876999999999999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73.528999999999996</v>
      </c>
      <c r="AA57" s="31">
        <v>1.784</v>
      </c>
      <c r="AB57" s="31">
        <v>0</v>
      </c>
      <c r="AC57" s="31">
        <v>0</v>
      </c>
      <c r="AD57" s="31">
        <v>0</v>
      </c>
      <c r="AE57" s="31">
        <v>0</v>
      </c>
      <c r="AF57" s="31">
        <v>96.691000000000003</v>
      </c>
      <c r="AG57" s="31">
        <v>94.935000000000002</v>
      </c>
      <c r="AH57" s="31">
        <v>0.64700000000000002</v>
      </c>
      <c r="AI57" s="31">
        <v>18.178999999999998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42.523000000000003</v>
      </c>
      <c r="AP57" s="31">
        <v>2.1230000000000002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2.4380000000000002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2003.4159999999999</v>
      </c>
      <c r="BJ57" s="31">
        <v>0</v>
      </c>
      <c r="BK57" s="31">
        <v>0</v>
      </c>
      <c r="BL57" s="31">
        <v>0</v>
      </c>
      <c r="BM57" s="33">
        <f t="shared" si="2"/>
        <v>2365.8389999999999</v>
      </c>
      <c r="BN57" s="35"/>
      <c r="BO57" s="128">
        <v>3.5000000000000003E-2</v>
      </c>
      <c r="BZ57" s="2"/>
    </row>
    <row r="58" spans="1:78">
      <c r="A58" s="18" t="s">
        <v>66</v>
      </c>
      <c r="B58" s="30" t="s">
        <v>239</v>
      </c>
      <c r="C58" s="31">
        <f t="shared" si="0"/>
        <v>1029.2149999999999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1029.2149999999999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1029.2149999999999</v>
      </c>
      <c r="BK58" s="31">
        <v>0</v>
      </c>
      <c r="BL58" s="31">
        <v>0</v>
      </c>
      <c r="BM58" s="33">
        <f t="shared" si="2"/>
        <v>1029.2149999999999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9591.3320000000003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9591.3320000000003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9591.3320000000003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129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501596.51000000013</v>
      </c>
      <c r="D61" s="41">
        <f>SUM(D8:D60)</f>
        <v>0</v>
      </c>
      <c r="E61" s="41">
        <f t="shared" ref="E61:BO61" si="3">SUM(E8:E60)</f>
        <v>0</v>
      </c>
      <c r="F61" s="41">
        <f t="shared" si="3"/>
        <v>15869.677999999998</v>
      </c>
      <c r="G61" s="41">
        <f t="shared" si="3"/>
        <v>0</v>
      </c>
      <c r="H61" s="41">
        <f t="shared" si="3"/>
        <v>1572.0429999999999</v>
      </c>
      <c r="I61" s="41">
        <f t="shared" si="3"/>
        <v>0</v>
      </c>
      <c r="J61" s="41">
        <f t="shared" si="3"/>
        <v>11107.548999999999</v>
      </c>
      <c r="K61" s="42">
        <f t="shared" si="3"/>
        <v>473047.24</v>
      </c>
      <c r="L61" s="40">
        <f t="shared" si="3"/>
        <v>10720.611000000001</v>
      </c>
      <c r="M61" s="40">
        <f t="shared" si="3"/>
        <v>6163.6009999999997</v>
      </c>
      <c r="N61" s="40">
        <f t="shared" si="3"/>
        <v>914.9369999999999</v>
      </c>
      <c r="O61" s="40">
        <f t="shared" si="3"/>
        <v>12819.555000000002</v>
      </c>
      <c r="P61" s="40">
        <f t="shared" si="3"/>
        <v>5130.107</v>
      </c>
      <c r="Q61" s="40">
        <f t="shared" si="3"/>
        <v>598.41800000000001</v>
      </c>
      <c r="R61" s="40">
        <f t="shared" si="3"/>
        <v>1420.8119999999999</v>
      </c>
      <c r="S61" s="40">
        <f t="shared" si="3"/>
        <v>977.74800000000005</v>
      </c>
      <c r="T61" s="40">
        <f t="shared" si="3"/>
        <v>0</v>
      </c>
      <c r="U61" s="40">
        <f t="shared" si="3"/>
        <v>1243</v>
      </c>
      <c r="V61" s="40">
        <f t="shared" si="3"/>
        <v>558.46199999999999</v>
      </c>
      <c r="W61" s="40">
        <f t="shared" si="3"/>
        <v>367.54700000000003</v>
      </c>
      <c r="X61" s="40">
        <f t="shared" si="3"/>
        <v>853.78</v>
      </c>
      <c r="Y61" s="40">
        <f t="shared" si="3"/>
        <v>1039.3630000000001</v>
      </c>
      <c r="Z61" s="40">
        <f t="shared" si="3"/>
        <v>693.13300000000004</v>
      </c>
      <c r="AA61" s="40">
        <f t="shared" si="3"/>
        <v>877.04300000000012</v>
      </c>
      <c r="AB61" s="40">
        <f t="shared" si="3"/>
        <v>982.31700000000001</v>
      </c>
      <c r="AC61" s="40">
        <f t="shared" si="3"/>
        <v>10581.092000000001</v>
      </c>
      <c r="AD61" s="40">
        <f t="shared" si="3"/>
        <v>3273.6479999999997</v>
      </c>
      <c r="AE61" s="40">
        <f t="shared" si="3"/>
        <v>35311.62000000001</v>
      </c>
      <c r="AF61" s="40">
        <f t="shared" si="3"/>
        <v>3300.3679999999995</v>
      </c>
      <c r="AG61" s="40">
        <f t="shared" si="3"/>
        <v>2532.8560000000002</v>
      </c>
      <c r="AH61" s="40">
        <f t="shared" si="3"/>
        <v>9882.9839999999986</v>
      </c>
      <c r="AI61" s="40">
        <f t="shared" si="3"/>
        <v>20274.199000000001</v>
      </c>
      <c r="AJ61" s="40">
        <f t="shared" si="3"/>
        <v>21255.385000000002</v>
      </c>
      <c r="AK61" s="40">
        <f t="shared" si="3"/>
        <v>3556.4409999999998</v>
      </c>
      <c r="AL61" s="40">
        <f t="shared" si="3"/>
        <v>9213.9050000000007</v>
      </c>
      <c r="AM61" s="40">
        <f t="shared" si="3"/>
        <v>15405.429999999998</v>
      </c>
      <c r="AN61" s="40">
        <f t="shared" si="3"/>
        <v>506.19400000000007</v>
      </c>
      <c r="AO61" s="40">
        <f t="shared" si="3"/>
        <v>31649.552</v>
      </c>
      <c r="AP61" s="40">
        <f t="shared" si="3"/>
        <v>8346.4650000000001</v>
      </c>
      <c r="AQ61" s="40">
        <f t="shared" si="3"/>
        <v>1086.2070000000001</v>
      </c>
      <c r="AR61" s="40">
        <f t="shared" si="3"/>
        <v>8476.9840000000004</v>
      </c>
      <c r="AS61" s="40">
        <f t="shared" si="3"/>
        <v>1155.133</v>
      </c>
      <c r="AT61" s="40">
        <f t="shared" si="3"/>
        <v>17289.999</v>
      </c>
      <c r="AU61" s="40">
        <f t="shared" si="3"/>
        <v>1866.567</v>
      </c>
      <c r="AV61" s="40">
        <f t="shared" si="3"/>
        <v>1410.7539999999999</v>
      </c>
      <c r="AW61" s="40">
        <f t="shared" si="3"/>
        <v>22090.906999999999</v>
      </c>
      <c r="AX61" s="40">
        <f t="shared" si="3"/>
        <v>3875.9050000000002</v>
      </c>
      <c r="AY61" s="40">
        <f t="shared" si="3"/>
        <v>20.241</v>
      </c>
      <c r="AZ61" s="40">
        <f t="shared" si="3"/>
        <v>803.28</v>
      </c>
      <c r="BA61" s="40">
        <f t="shared" si="3"/>
        <v>5273.8850000000002</v>
      </c>
      <c r="BB61" s="40">
        <f t="shared" si="3"/>
        <v>3041.32</v>
      </c>
      <c r="BC61" s="40">
        <f t="shared" si="3"/>
        <v>31059.01</v>
      </c>
      <c r="BD61" s="40">
        <f t="shared" si="3"/>
        <v>715.07</v>
      </c>
      <c r="BE61" s="40">
        <f t="shared" si="3"/>
        <v>11427.453</v>
      </c>
      <c r="BF61" s="40">
        <f t="shared" si="3"/>
        <v>7231.7690000000002</v>
      </c>
      <c r="BG61" s="40">
        <f t="shared" si="3"/>
        <v>3969.864</v>
      </c>
      <c r="BH61" s="40">
        <f t="shared" si="3"/>
        <v>765.07600000000002</v>
      </c>
      <c r="BI61" s="40">
        <f t="shared" si="3"/>
        <v>2310.7660000000001</v>
      </c>
      <c r="BJ61" s="40">
        <f t="shared" si="3"/>
        <v>1029.2149999999999</v>
      </c>
      <c r="BK61" s="40">
        <f t="shared" si="3"/>
        <v>0</v>
      </c>
      <c r="BL61" s="40">
        <f t="shared" si="3"/>
        <v>0</v>
      </c>
      <c r="BM61" s="40">
        <f t="shared" si="3"/>
        <v>345349.97799999994</v>
      </c>
      <c r="BN61" s="43">
        <f t="shared" si="3"/>
        <v>0</v>
      </c>
      <c r="BO61" s="42">
        <f t="shared" si="3"/>
        <v>127697.262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176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85.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91" t="s">
        <v>201</v>
      </c>
      <c r="M64" s="391" t="s">
        <v>188</v>
      </c>
      <c r="N64" s="391" t="s">
        <v>193</v>
      </c>
      <c r="O64" s="391" t="s">
        <v>132</v>
      </c>
      <c r="P64" s="391" t="s">
        <v>202</v>
      </c>
      <c r="Q64" s="391" t="s">
        <v>203</v>
      </c>
      <c r="R64" s="391" t="s">
        <v>165</v>
      </c>
      <c r="S64" s="391" t="s">
        <v>231</v>
      </c>
      <c r="T64" s="391" t="s">
        <v>204</v>
      </c>
      <c r="U64" s="391" t="s">
        <v>133</v>
      </c>
      <c r="V64" s="391" t="s">
        <v>121</v>
      </c>
      <c r="W64" s="391" t="s">
        <v>122</v>
      </c>
      <c r="X64" s="391" t="s">
        <v>205</v>
      </c>
      <c r="Y64" s="391" t="s">
        <v>123</v>
      </c>
      <c r="Z64" s="391" t="s">
        <v>166</v>
      </c>
      <c r="AA64" s="391" t="s">
        <v>206</v>
      </c>
      <c r="AB64" s="391" t="s">
        <v>124</v>
      </c>
      <c r="AC64" s="391" t="s">
        <v>167</v>
      </c>
      <c r="AD64" s="391" t="s">
        <v>125</v>
      </c>
      <c r="AE64" s="391" t="s">
        <v>163</v>
      </c>
      <c r="AF64" s="391" t="s">
        <v>216</v>
      </c>
      <c r="AG64" s="391" t="s">
        <v>232</v>
      </c>
      <c r="AH64" s="391" t="s">
        <v>217</v>
      </c>
      <c r="AI64" s="391" t="s">
        <v>134</v>
      </c>
      <c r="AJ64" s="391" t="s">
        <v>135</v>
      </c>
      <c r="AK64" s="391" t="s">
        <v>37</v>
      </c>
      <c r="AL64" s="391" t="s">
        <v>39</v>
      </c>
      <c r="AM64" s="391" t="s">
        <v>136</v>
      </c>
      <c r="AN64" s="391" t="s">
        <v>156</v>
      </c>
      <c r="AO64" s="391" t="s">
        <v>43</v>
      </c>
      <c r="AP64" s="391" t="s">
        <v>207</v>
      </c>
      <c r="AQ64" s="391" t="s">
        <v>233</v>
      </c>
      <c r="AR64" s="391" t="s">
        <v>47</v>
      </c>
      <c r="AS64" s="391" t="s">
        <v>157</v>
      </c>
      <c r="AT64" s="391" t="s">
        <v>234</v>
      </c>
      <c r="AU64" s="391" t="s">
        <v>235</v>
      </c>
      <c r="AV64" s="391" t="s">
        <v>158</v>
      </c>
      <c r="AW64" s="391" t="s">
        <v>145</v>
      </c>
      <c r="AX64" s="391" t="s">
        <v>236</v>
      </c>
      <c r="AY64" s="391" t="s">
        <v>159</v>
      </c>
      <c r="AZ64" s="391" t="s">
        <v>160</v>
      </c>
      <c r="BA64" s="391" t="s">
        <v>161</v>
      </c>
      <c r="BB64" s="391" t="s">
        <v>237</v>
      </c>
      <c r="BC64" s="391" t="s">
        <v>59</v>
      </c>
      <c r="BD64" s="391" t="s">
        <v>168</v>
      </c>
      <c r="BE64" s="391" t="s">
        <v>69</v>
      </c>
      <c r="BF64" s="391" t="s">
        <v>148</v>
      </c>
      <c r="BG64" s="391" t="s">
        <v>238</v>
      </c>
      <c r="BH64" s="391" t="s">
        <v>162</v>
      </c>
      <c r="BI64" s="391" t="s">
        <v>164</v>
      </c>
      <c r="BJ64" s="391" t="s">
        <v>239</v>
      </c>
      <c r="BK64" s="391" t="s">
        <v>240</v>
      </c>
      <c r="BL64" s="391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16603.694000000003</v>
      </c>
      <c r="D67" s="30"/>
      <c r="E67" s="30"/>
      <c r="F67" s="30"/>
      <c r="G67" s="30"/>
      <c r="H67" s="30"/>
      <c r="I67" s="30"/>
      <c r="J67" s="30"/>
      <c r="K67" s="30"/>
      <c r="L67" s="32">
        <v>2564.4960000000001</v>
      </c>
      <c r="M67" s="31">
        <v>38.024000000000001</v>
      </c>
      <c r="N67" s="31">
        <v>0</v>
      </c>
      <c r="O67" s="31">
        <v>1268.6489999999999</v>
      </c>
      <c r="P67" s="31">
        <v>32.86</v>
      </c>
      <c r="Q67" s="31">
        <v>0</v>
      </c>
      <c r="R67" s="31">
        <v>0</v>
      </c>
      <c r="S67" s="31">
        <v>1.4419999999999999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0.20399999999999999</v>
      </c>
      <c r="AA67" s="31">
        <v>0.14099999999999999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10.023999999999999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741.49900000000002</v>
      </c>
      <c r="AP67" s="31">
        <v>470.12</v>
      </c>
      <c r="AQ67" s="31">
        <v>5.0000000000000001E-3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1.1399999999999999</v>
      </c>
      <c r="BC67" s="31">
        <v>45.158000000000001</v>
      </c>
      <c r="BD67" s="31">
        <v>0</v>
      </c>
      <c r="BE67" s="31">
        <v>20.291</v>
      </c>
      <c r="BF67" s="31">
        <v>22.984000000000002</v>
      </c>
      <c r="BG67" s="31">
        <v>0</v>
      </c>
      <c r="BH67" s="31">
        <v>0</v>
      </c>
      <c r="BI67" s="31">
        <v>2.1160000000000001</v>
      </c>
      <c r="BJ67" s="31">
        <v>0</v>
      </c>
      <c r="BK67" s="31">
        <v>0</v>
      </c>
      <c r="BL67" s="73">
        <v>0</v>
      </c>
      <c r="BM67" s="74">
        <f>SUM(L67:BL67)</f>
        <v>5219.1530000000012</v>
      </c>
      <c r="BN67" s="33"/>
      <c r="BO67" s="30">
        <v>18.164999999999999</v>
      </c>
      <c r="BP67" s="75">
        <f>BQ67+BT67+BU67</f>
        <v>6621.549</v>
      </c>
      <c r="BQ67" s="32">
        <f>SUM(BR67:BS67)</f>
        <v>6621.549</v>
      </c>
      <c r="BR67" s="76">
        <v>508.084</v>
      </c>
      <c r="BS67" s="30">
        <v>6113.4650000000001</v>
      </c>
      <c r="BT67" s="77">
        <v>0</v>
      </c>
      <c r="BU67" s="77">
        <v>0</v>
      </c>
      <c r="BV67" s="30">
        <v>4553.4179999999997</v>
      </c>
      <c r="BW67" s="78">
        <v>191.40899999999999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9020.0560000000005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548.90099999999995</v>
      </c>
      <c r="N68" s="31">
        <v>0</v>
      </c>
      <c r="O68" s="31">
        <v>3083.5050000000001</v>
      </c>
      <c r="P68" s="31">
        <v>0</v>
      </c>
      <c r="Q68" s="31">
        <v>0</v>
      </c>
      <c r="R68" s="31">
        <v>0</v>
      </c>
      <c r="S68" s="31">
        <v>1.3819999999999999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0.02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7.9550000000000001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844.30799999999999</v>
      </c>
      <c r="AP68" s="31">
        <v>280.96800000000002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100.46899999999999</v>
      </c>
      <c r="BD68" s="31">
        <v>0</v>
      </c>
      <c r="BE68" s="31">
        <v>45.356999999999999</v>
      </c>
      <c r="BF68" s="31">
        <v>51.134999999999998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4964</v>
      </c>
      <c r="BN68" s="33"/>
      <c r="BO68" s="30">
        <v>1001.455</v>
      </c>
      <c r="BP68" s="75">
        <f t="shared" ref="BP68:BP119" si="6">BQ68+BT68+BU68</f>
        <v>3054.6010000000001</v>
      </c>
      <c r="BQ68" s="32">
        <f t="shared" ref="BQ68:BQ119" si="7">SUM(BR68:BS68)</f>
        <v>3054.6010000000001</v>
      </c>
      <c r="BR68" s="76">
        <v>104.283</v>
      </c>
      <c r="BS68" s="30">
        <v>2950.3180000000002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1492.1889999999999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4.5999999999999999E-2</v>
      </c>
      <c r="O69" s="31">
        <v>35.646999999999998</v>
      </c>
      <c r="P69" s="31">
        <v>7.6020000000000003</v>
      </c>
      <c r="Q69" s="31">
        <v>0</v>
      </c>
      <c r="R69" s="31">
        <v>0</v>
      </c>
      <c r="S69" s="31">
        <v>0.67700000000000005</v>
      </c>
      <c r="T69" s="31">
        <v>0</v>
      </c>
      <c r="U69" s="31">
        <v>0</v>
      </c>
      <c r="V69" s="31">
        <v>0</v>
      </c>
      <c r="W69" s="31">
        <v>0</v>
      </c>
      <c r="X69" s="31">
        <v>159.06800000000001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771.57299999999998</v>
      </c>
      <c r="AF69" s="31">
        <v>0</v>
      </c>
      <c r="AG69" s="31">
        <v>0</v>
      </c>
      <c r="AH69" s="31">
        <v>11.9</v>
      </c>
      <c r="AI69" s="31">
        <v>9.9749999999999996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266.12099999999998</v>
      </c>
      <c r="AP69" s="31">
        <v>8.9260000000000002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53.957000000000001</v>
      </c>
      <c r="AX69" s="31">
        <v>0</v>
      </c>
      <c r="AY69" s="31">
        <v>0</v>
      </c>
      <c r="AZ69" s="31">
        <v>3.3969999999999998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1328.8889999999999</v>
      </c>
      <c r="BN69" s="33"/>
      <c r="BO69" s="30">
        <v>4.1000000000000002E-2</v>
      </c>
      <c r="BP69" s="75">
        <f t="shared" si="6"/>
        <v>190.739</v>
      </c>
      <c r="BQ69" s="32">
        <f t="shared" si="7"/>
        <v>190.739</v>
      </c>
      <c r="BR69" s="76">
        <v>0</v>
      </c>
      <c r="BS69" s="30">
        <v>190.739</v>
      </c>
      <c r="BT69" s="77">
        <v>0</v>
      </c>
      <c r="BU69" s="77">
        <v>0</v>
      </c>
      <c r="BV69" s="30">
        <v>0</v>
      </c>
      <c r="BW69" s="78">
        <v>-27.48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40561.329000000005</v>
      </c>
      <c r="D70" s="30"/>
      <c r="E70" s="30"/>
      <c r="F70" s="30"/>
      <c r="G70" s="30"/>
      <c r="H70" s="30"/>
      <c r="I70" s="30"/>
      <c r="J70" s="30"/>
      <c r="K70" s="30"/>
      <c r="L70" s="32">
        <v>954.88199999999995</v>
      </c>
      <c r="M70" s="31">
        <v>383.62</v>
      </c>
      <c r="N70" s="31">
        <v>0</v>
      </c>
      <c r="O70" s="31">
        <v>1848.6849999999999</v>
      </c>
      <c r="P70" s="31">
        <v>202.041</v>
      </c>
      <c r="Q70" s="31">
        <v>0</v>
      </c>
      <c r="R70" s="31">
        <v>0</v>
      </c>
      <c r="S70" s="31">
        <v>3.6659999999999999</v>
      </c>
      <c r="T70" s="31">
        <v>0</v>
      </c>
      <c r="U70" s="31">
        <v>39.308999999999997</v>
      </c>
      <c r="V70" s="31">
        <v>1.641</v>
      </c>
      <c r="W70" s="31">
        <v>0</v>
      </c>
      <c r="X70" s="31">
        <v>0</v>
      </c>
      <c r="Y70" s="31">
        <v>0</v>
      </c>
      <c r="Z70" s="31">
        <v>1.284</v>
      </c>
      <c r="AA70" s="31">
        <v>3.4129999999999998</v>
      </c>
      <c r="AB70" s="31">
        <v>0.41399999999999998</v>
      </c>
      <c r="AC70" s="31">
        <v>0</v>
      </c>
      <c r="AD70" s="31">
        <v>0</v>
      </c>
      <c r="AE70" s="31">
        <v>2.367</v>
      </c>
      <c r="AF70" s="31">
        <v>96.259</v>
      </c>
      <c r="AG70" s="31">
        <v>0</v>
      </c>
      <c r="AH70" s="31">
        <v>0</v>
      </c>
      <c r="AI70" s="31">
        <v>312.84399999999999</v>
      </c>
      <c r="AJ70" s="31">
        <v>0</v>
      </c>
      <c r="AK70" s="31">
        <v>8.4649999999999999</v>
      </c>
      <c r="AL70" s="31">
        <v>0</v>
      </c>
      <c r="AM70" s="31">
        <v>0</v>
      </c>
      <c r="AN70" s="31">
        <v>0</v>
      </c>
      <c r="AO70" s="31">
        <v>2053.8490000000002</v>
      </c>
      <c r="AP70" s="31">
        <v>1844.941</v>
      </c>
      <c r="AQ70" s="31">
        <v>0</v>
      </c>
      <c r="AR70" s="31">
        <v>0</v>
      </c>
      <c r="AS70" s="31">
        <v>0</v>
      </c>
      <c r="AT70" s="31">
        <v>0</v>
      </c>
      <c r="AU70" s="31">
        <v>1.1850000000000001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0.17100000000000001</v>
      </c>
      <c r="BB70" s="31">
        <v>0</v>
      </c>
      <c r="BC70" s="31">
        <v>296.077</v>
      </c>
      <c r="BD70" s="31">
        <v>0</v>
      </c>
      <c r="BE70" s="31">
        <v>48.777999999999999</v>
      </c>
      <c r="BF70" s="31">
        <v>92.004000000000005</v>
      </c>
      <c r="BG70" s="31">
        <v>4.0750000000000002</v>
      </c>
      <c r="BH70" s="31">
        <v>57.396000000000001</v>
      </c>
      <c r="BI70" s="31">
        <v>31.722000000000001</v>
      </c>
      <c r="BJ70" s="31">
        <v>0</v>
      </c>
      <c r="BK70" s="31">
        <v>0</v>
      </c>
      <c r="BL70" s="73">
        <v>0</v>
      </c>
      <c r="BM70" s="74">
        <f t="shared" si="5"/>
        <v>8289.0880000000034</v>
      </c>
      <c r="BN70" s="33"/>
      <c r="BO70" s="30">
        <v>3972.415</v>
      </c>
      <c r="BP70" s="75">
        <f t="shared" si="6"/>
        <v>28103.418000000001</v>
      </c>
      <c r="BQ70" s="32">
        <f t="shared" si="7"/>
        <v>28103.418000000001</v>
      </c>
      <c r="BR70" s="76">
        <v>228.81</v>
      </c>
      <c r="BS70" s="30">
        <v>27874.608</v>
      </c>
      <c r="BT70" s="77">
        <v>0</v>
      </c>
      <c r="BU70" s="77">
        <v>0</v>
      </c>
      <c r="BV70" s="30">
        <v>0</v>
      </c>
      <c r="BW70" s="78">
        <v>196.40799999999999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13188.003000000001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39.506</v>
      </c>
      <c r="N71" s="31">
        <v>0</v>
      </c>
      <c r="O71" s="31">
        <v>44.901000000000003</v>
      </c>
      <c r="P71" s="31">
        <v>135.53899999999999</v>
      </c>
      <c r="Q71" s="31">
        <v>0</v>
      </c>
      <c r="R71" s="31">
        <v>0</v>
      </c>
      <c r="S71" s="31">
        <v>0.35699999999999998</v>
      </c>
      <c r="T71" s="31">
        <v>0</v>
      </c>
      <c r="U71" s="31">
        <v>0</v>
      </c>
      <c r="V71" s="31">
        <v>10.379</v>
      </c>
      <c r="W71" s="31">
        <v>0.158</v>
      </c>
      <c r="X71" s="31">
        <v>0</v>
      </c>
      <c r="Y71" s="31">
        <v>1.4E-2</v>
      </c>
      <c r="Z71" s="31">
        <v>0.34100000000000003</v>
      </c>
      <c r="AA71" s="31">
        <v>0.104</v>
      </c>
      <c r="AB71" s="31">
        <v>2.335</v>
      </c>
      <c r="AC71" s="31">
        <v>0</v>
      </c>
      <c r="AD71" s="31">
        <v>0</v>
      </c>
      <c r="AE71" s="31">
        <v>1.228</v>
      </c>
      <c r="AF71" s="31">
        <v>0</v>
      </c>
      <c r="AG71" s="31">
        <v>0</v>
      </c>
      <c r="AH71" s="31">
        <v>0</v>
      </c>
      <c r="AI71" s="31">
        <v>34.344999999999999</v>
      </c>
      <c r="AJ71" s="31">
        <v>0</v>
      </c>
      <c r="AK71" s="31">
        <v>0</v>
      </c>
      <c r="AL71" s="31">
        <v>21.933</v>
      </c>
      <c r="AM71" s="31">
        <v>0</v>
      </c>
      <c r="AN71" s="31">
        <v>0</v>
      </c>
      <c r="AO71" s="31">
        <v>3214.2350000000001</v>
      </c>
      <c r="AP71" s="31">
        <v>648.95500000000004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0.14899999999999999</v>
      </c>
      <c r="AW71" s="31">
        <v>0</v>
      </c>
      <c r="AX71" s="31">
        <v>0</v>
      </c>
      <c r="AY71" s="31">
        <v>0</v>
      </c>
      <c r="AZ71" s="31">
        <v>0</v>
      </c>
      <c r="BA71" s="31">
        <v>3.6999999999999998E-2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1188.6959999999999</v>
      </c>
      <c r="BH71" s="31">
        <v>0</v>
      </c>
      <c r="BI71" s="31">
        <v>3.4089999999999998</v>
      </c>
      <c r="BJ71" s="31">
        <v>0</v>
      </c>
      <c r="BK71" s="31">
        <v>0</v>
      </c>
      <c r="BL71" s="73">
        <v>0</v>
      </c>
      <c r="BM71" s="74">
        <f t="shared" si="5"/>
        <v>5346.6210000000001</v>
      </c>
      <c r="BN71" s="33"/>
      <c r="BO71" s="30">
        <v>49.777999999999999</v>
      </c>
      <c r="BP71" s="75">
        <f t="shared" si="6"/>
        <v>7702.3229999999994</v>
      </c>
      <c r="BQ71" s="32">
        <f t="shared" si="7"/>
        <v>7702.3229999999994</v>
      </c>
      <c r="BR71" s="76">
        <v>457.37799999999999</v>
      </c>
      <c r="BS71" s="30">
        <v>7244.9449999999997</v>
      </c>
      <c r="BT71" s="77">
        <v>0</v>
      </c>
      <c r="BU71" s="77">
        <v>0</v>
      </c>
      <c r="BV71" s="30">
        <v>0</v>
      </c>
      <c r="BW71" s="78">
        <v>89.281000000000006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1368.09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224.042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113.687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337.72899999999998</v>
      </c>
      <c r="BN72" s="33"/>
      <c r="BO72" s="30">
        <v>0</v>
      </c>
      <c r="BP72" s="75">
        <f t="shared" si="6"/>
        <v>1098.194</v>
      </c>
      <c r="BQ72" s="32">
        <f t="shared" si="7"/>
        <v>1098.194</v>
      </c>
      <c r="BR72" s="76">
        <v>0</v>
      </c>
      <c r="BS72" s="30">
        <v>1098.194</v>
      </c>
      <c r="BT72" s="77">
        <v>0</v>
      </c>
      <c r="BU72" s="77">
        <v>0</v>
      </c>
      <c r="BV72" s="30">
        <v>0</v>
      </c>
      <c r="BW72" s="78">
        <v>-67.832999999999998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5658.8360000000002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17.311</v>
      </c>
      <c r="P73" s="31">
        <v>9.0500000000000007</v>
      </c>
      <c r="Q73" s="31">
        <v>0</v>
      </c>
      <c r="R73" s="31">
        <v>690.01800000000003</v>
      </c>
      <c r="S73" s="31">
        <v>21.984000000000002</v>
      </c>
      <c r="T73" s="31">
        <v>0</v>
      </c>
      <c r="U73" s="31">
        <v>4.2839999999999998</v>
      </c>
      <c r="V73" s="31">
        <v>0.71199999999999997</v>
      </c>
      <c r="W73" s="31">
        <v>0</v>
      </c>
      <c r="X73" s="31">
        <v>0</v>
      </c>
      <c r="Y73" s="31">
        <v>12.073</v>
      </c>
      <c r="Z73" s="31">
        <v>0.18</v>
      </c>
      <c r="AA73" s="31">
        <v>142.39699999999999</v>
      </c>
      <c r="AB73" s="31">
        <v>8.2989999999999995</v>
      </c>
      <c r="AC73" s="31">
        <v>0</v>
      </c>
      <c r="AD73" s="31">
        <v>12.962</v>
      </c>
      <c r="AE73" s="31">
        <v>0</v>
      </c>
      <c r="AF73" s="31">
        <v>0.92</v>
      </c>
      <c r="AG73" s="31">
        <v>0</v>
      </c>
      <c r="AH73" s="31">
        <v>0</v>
      </c>
      <c r="AI73" s="31">
        <v>11.032</v>
      </c>
      <c r="AJ73" s="31">
        <v>0</v>
      </c>
      <c r="AK73" s="31">
        <v>0</v>
      </c>
      <c r="AL73" s="31">
        <v>14.143000000000001</v>
      </c>
      <c r="AM73" s="31">
        <v>1.385</v>
      </c>
      <c r="AN73" s="31">
        <v>0</v>
      </c>
      <c r="AO73" s="31">
        <v>40.457000000000001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3.4000000000000002E-2</v>
      </c>
      <c r="AV73" s="31">
        <v>0</v>
      </c>
      <c r="AW73" s="31">
        <v>0</v>
      </c>
      <c r="AX73" s="31">
        <v>0.3</v>
      </c>
      <c r="AY73" s="31">
        <v>0</v>
      </c>
      <c r="AZ73" s="31">
        <v>1.3380000000000001</v>
      </c>
      <c r="BA73" s="31">
        <v>0</v>
      </c>
      <c r="BB73" s="31">
        <v>0</v>
      </c>
      <c r="BC73" s="31">
        <v>401.08600000000001</v>
      </c>
      <c r="BD73" s="31">
        <v>0.36499999999999999</v>
      </c>
      <c r="BE73" s="31">
        <v>1.5569999999999999</v>
      </c>
      <c r="BF73" s="31">
        <v>31.26</v>
      </c>
      <c r="BG73" s="31">
        <v>109.458</v>
      </c>
      <c r="BH73" s="31">
        <v>19.696000000000002</v>
      </c>
      <c r="BI73" s="31">
        <v>33.250999999999998</v>
      </c>
      <c r="BJ73" s="31">
        <v>0</v>
      </c>
      <c r="BK73" s="31">
        <v>0</v>
      </c>
      <c r="BL73" s="73">
        <v>0</v>
      </c>
      <c r="BM73" s="74">
        <f t="shared" si="5"/>
        <v>1585.5519999999999</v>
      </c>
      <c r="BN73" s="33"/>
      <c r="BO73" s="30">
        <v>995.44100000000003</v>
      </c>
      <c r="BP73" s="75">
        <f t="shared" si="6"/>
        <v>3076.1590000000001</v>
      </c>
      <c r="BQ73" s="32">
        <f t="shared" si="7"/>
        <v>3076.1590000000001</v>
      </c>
      <c r="BR73" s="76">
        <v>0</v>
      </c>
      <c r="BS73" s="30">
        <v>3076.1590000000001</v>
      </c>
      <c r="BT73" s="77">
        <v>0</v>
      </c>
      <c r="BU73" s="77">
        <v>0</v>
      </c>
      <c r="BV73" s="30">
        <v>0</v>
      </c>
      <c r="BW73" s="78">
        <v>1.6839999999999999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2790.69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25.161999999999999</v>
      </c>
      <c r="Q74" s="31">
        <v>0</v>
      </c>
      <c r="R74" s="31">
        <v>0</v>
      </c>
      <c r="S74" s="31">
        <v>272.62900000000002</v>
      </c>
      <c r="T74" s="31">
        <v>0</v>
      </c>
      <c r="U74" s="31">
        <v>-3.0000000000000001E-3</v>
      </c>
      <c r="V74" s="31">
        <v>0</v>
      </c>
      <c r="W74" s="31">
        <v>0</v>
      </c>
      <c r="X74" s="31">
        <v>3.5270000000000001</v>
      </c>
      <c r="Y74" s="31">
        <v>11.032</v>
      </c>
      <c r="Z74" s="31">
        <v>103.614</v>
      </c>
      <c r="AA74" s="31">
        <v>7.6779999999999999</v>
      </c>
      <c r="AB74" s="31">
        <v>0</v>
      </c>
      <c r="AC74" s="31">
        <v>0</v>
      </c>
      <c r="AD74" s="31">
        <v>0</v>
      </c>
      <c r="AE74" s="31">
        <v>1905.463</v>
      </c>
      <c r="AF74" s="31">
        <v>0</v>
      </c>
      <c r="AG74" s="31">
        <v>0</v>
      </c>
      <c r="AH74" s="31">
        <v>0</v>
      </c>
      <c r="AI74" s="31">
        <v>144.38399999999999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80.944999999999993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16.292999999999999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145.327</v>
      </c>
      <c r="BH74" s="31">
        <v>0</v>
      </c>
      <c r="BI74" s="31">
        <v>0.76400000000000001</v>
      </c>
      <c r="BJ74" s="31">
        <v>0</v>
      </c>
      <c r="BK74" s="31">
        <v>0</v>
      </c>
      <c r="BL74" s="73">
        <v>0</v>
      </c>
      <c r="BM74" s="74">
        <f t="shared" si="5"/>
        <v>2716.8150000000005</v>
      </c>
      <c r="BN74" s="33"/>
      <c r="BO74" s="30">
        <v>8.0000000000000002E-3</v>
      </c>
      <c r="BP74" s="75">
        <f t="shared" si="6"/>
        <v>127.09099999999999</v>
      </c>
      <c r="BQ74" s="32">
        <f t="shared" si="7"/>
        <v>127.09099999999999</v>
      </c>
      <c r="BR74" s="76">
        <v>0</v>
      </c>
      <c r="BS74" s="30">
        <v>127.09099999999999</v>
      </c>
      <c r="BT74" s="77">
        <v>0</v>
      </c>
      <c r="BU74" s="77">
        <v>0</v>
      </c>
      <c r="BV74" s="30">
        <v>0.11600000000000001</v>
      </c>
      <c r="BW74" s="78">
        <v>-53.34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34732.531000000003</v>
      </c>
      <c r="D75" s="30"/>
      <c r="E75" s="30"/>
      <c r="F75" s="30"/>
      <c r="G75" s="30"/>
      <c r="H75" s="30"/>
      <c r="I75" s="30"/>
      <c r="J75" s="30"/>
      <c r="K75" s="30"/>
      <c r="L75" s="32">
        <v>2.8319999999999999</v>
      </c>
      <c r="M75" s="31">
        <v>790.42899999999997</v>
      </c>
      <c r="N75" s="31">
        <v>19.27</v>
      </c>
      <c r="O75" s="31">
        <v>67.08</v>
      </c>
      <c r="P75" s="31">
        <v>31.876999999999999</v>
      </c>
      <c r="Q75" s="31">
        <v>6.0000000000000001E-3</v>
      </c>
      <c r="R75" s="31">
        <v>1.9690000000000001</v>
      </c>
      <c r="S75" s="31">
        <v>6.008</v>
      </c>
      <c r="T75" s="31">
        <v>0</v>
      </c>
      <c r="U75" s="31">
        <v>7.9189999999999996</v>
      </c>
      <c r="V75" s="31">
        <v>3.0870000000000002</v>
      </c>
      <c r="W75" s="31">
        <v>4.5250000000000004</v>
      </c>
      <c r="X75" s="31">
        <v>18.045999999999999</v>
      </c>
      <c r="Y75" s="31">
        <v>5.8470000000000004</v>
      </c>
      <c r="Z75" s="31">
        <v>0.13300000000000001</v>
      </c>
      <c r="AA75" s="31">
        <v>1.0740000000000001</v>
      </c>
      <c r="AB75" s="31">
        <v>3.0179999999999998</v>
      </c>
      <c r="AC75" s="31">
        <v>5319.5749999999998</v>
      </c>
      <c r="AD75" s="31">
        <v>18.736999999999998</v>
      </c>
      <c r="AE75" s="31">
        <v>138.9</v>
      </c>
      <c r="AF75" s="31">
        <v>57.097000000000001</v>
      </c>
      <c r="AG75" s="31">
        <v>47.704000000000001</v>
      </c>
      <c r="AH75" s="31">
        <v>177.56800000000001</v>
      </c>
      <c r="AI75" s="31">
        <v>175.803</v>
      </c>
      <c r="AJ75" s="31">
        <v>3252.991</v>
      </c>
      <c r="AK75" s="31">
        <v>491.47</v>
      </c>
      <c r="AL75" s="31">
        <v>2805.7710000000002</v>
      </c>
      <c r="AM75" s="31">
        <v>161.69999999999999</v>
      </c>
      <c r="AN75" s="31">
        <v>3.5459999999999998</v>
      </c>
      <c r="AO75" s="31">
        <v>207.149</v>
      </c>
      <c r="AP75" s="31">
        <v>26.114999999999998</v>
      </c>
      <c r="AQ75" s="31">
        <v>12.718999999999999</v>
      </c>
      <c r="AR75" s="31">
        <v>37.956000000000003</v>
      </c>
      <c r="AS75" s="31">
        <v>2.4289999999999998</v>
      </c>
      <c r="AT75" s="31">
        <v>29.763000000000002</v>
      </c>
      <c r="AU75" s="31">
        <v>4.5270000000000001</v>
      </c>
      <c r="AV75" s="31">
        <v>3.1030000000000002</v>
      </c>
      <c r="AW75" s="31">
        <v>26.021000000000001</v>
      </c>
      <c r="AX75" s="31">
        <v>4.7430000000000003</v>
      </c>
      <c r="AY75" s="31">
        <v>0.56000000000000005</v>
      </c>
      <c r="AZ75" s="31">
        <v>36.673999999999999</v>
      </c>
      <c r="BA75" s="31">
        <v>40.218000000000004</v>
      </c>
      <c r="BB75" s="31">
        <v>27.062999999999999</v>
      </c>
      <c r="BC75" s="31">
        <v>487.9</v>
      </c>
      <c r="BD75" s="31">
        <v>3.74</v>
      </c>
      <c r="BE75" s="31">
        <v>36.229999999999997</v>
      </c>
      <c r="BF75" s="31">
        <v>49.277999999999999</v>
      </c>
      <c r="BG75" s="31">
        <v>11.215999999999999</v>
      </c>
      <c r="BH75" s="31">
        <v>13.042</v>
      </c>
      <c r="BI75" s="31">
        <v>70.456000000000003</v>
      </c>
      <c r="BJ75" s="31">
        <v>0</v>
      </c>
      <c r="BK75" s="31">
        <v>0</v>
      </c>
      <c r="BL75" s="73">
        <v>0</v>
      </c>
      <c r="BM75" s="74">
        <f t="shared" si="5"/>
        <v>14744.884</v>
      </c>
      <c r="BN75" s="33"/>
      <c r="BO75" s="30">
        <v>16294.834000000001</v>
      </c>
      <c r="BP75" s="75">
        <f t="shared" si="6"/>
        <v>5718.43</v>
      </c>
      <c r="BQ75" s="32">
        <f t="shared" si="7"/>
        <v>5718.43</v>
      </c>
      <c r="BR75" s="76">
        <v>0</v>
      </c>
      <c r="BS75" s="30">
        <v>5718.43</v>
      </c>
      <c r="BT75" s="77">
        <v>0</v>
      </c>
      <c r="BU75" s="77">
        <v>0</v>
      </c>
      <c r="BV75" s="30">
        <v>0</v>
      </c>
      <c r="BW75" s="78">
        <v>-2025.617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7030.0789999999988</v>
      </c>
      <c r="D76" s="30"/>
      <c r="E76" s="30"/>
      <c r="F76" s="30"/>
      <c r="G76" s="30"/>
      <c r="H76" s="30"/>
      <c r="I76" s="30"/>
      <c r="J76" s="30"/>
      <c r="K76" s="30"/>
      <c r="L76" s="32">
        <v>427.46499999999997</v>
      </c>
      <c r="M76" s="31">
        <v>0</v>
      </c>
      <c r="N76" s="31">
        <v>0.29599999999999999</v>
      </c>
      <c r="O76" s="31">
        <v>310.22199999999998</v>
      </c>
      <c r="P76" s="31">
        <v>369.06700000000001</v>
      </c>
      <c r="Q76" s="31">
        <v>4.0000000000000001E-3</v>
      </c>
      <c r="R76" s="31">
        <v>5.6369999999999996</v>
      </c>
      <c r="S76" s="31">
        <v>6.5309999999999997</v>
      </c>
      <c r="T76" s="31">
        <v>0</v>
      </c>
      <c r="U76" s="31">
        <v>451.512</v>
      </c>
      <c r="V76" s="31">
        <v>134.37899999999999</v>
      </c>
      <c r="W76" s="31">
        <v>237.71</v>
      </c>
      <c r="X76" s="31">
        <v>0.22900000000000001</v>
      </c>
      <c r="Y76" s="31">
        <v>1.8919999999999999</v>
      </c>
      <c r="Z76" s="31">
        <v>1.661</v>
      </c>
      <c r="AA76" s="31">
        <v>112.57599999999999</v>
      </c>
      <c r="AB76" s="31">
        <v>34.787999999999997</v>
      </c>
      <c r="AC76" s="31">
        <v>0.77300000000000002</v>
      </c>
      <c r="AD76" s="31">
        <v>0</v>
      </c>
      <c r="AE76" s="31">
        <v>267.166</v>
      </c>
      <c r="AF76" s="31">
        <v>75.866</v>
      </c>
      <c r="AG76" s="31">
        <v>4.71</v>
      </c>
      <c r="AH76" s="31">
        <v>1.3740000000000001</v>
      </c>
      <c r="AI76" s="31">
        <v>28.835000000000001</v>
      </c>
      <c r="AJ76" s="31">
        <v>0.871</v>
      </c>
      <c r="AK76" s="31">
        <v>6.452</v>
      </c>
      <c r="AL76" s="31">
        <v>14.673</v>
      </c>
      <c r="AM76" s="31">
        <v>125.419</v>
      </c>
      <c r="AN76" s="31">
        <v>0.97899999999999998</v>
      </c>
      <c r="AO76" s="31">
        <v>344.01799999999997</v>
      </c>
      <c r="AP76" s="31">
        <v>15.757999999999999</v>
      </c>
      <c r="AQ76" s="31">
        <v>3.1E-2</v>
      </c>
      <c r="AR76" s="31">
        <v>0</v>
      </c>
      <c r="AS76" s="31">
        <v>0.10299999999999999</v>
      </c>
      <c r="AT76" s="31">
        <v>0</v>
      </c>
      <c r="AU76" s="31">
        <v>0</v>
      </c>
      <c r="AV76" s="31">
        <v>0.129</v>
      </c>
      <c r="AW76" s="31">
        <v>18.041</v>
      </c>
      <c r="AX76" s="31">
        <v>1.1539999999999999</v>
      </c>
      <c r="AY76" s="31">
        <v>0.14199999999999999</v>
      </c>
      <c r="AZ76" s="31">
        <v>0.36299999999999999</v>
      </c>
      <c r="BA76" s="31">
        <v>0.66800000000000004</v>
      </c>
      <c r="BB76" s="31">
        <v>490.85199999999998</v>
      </c>
      <c r="BC76" s="31">
        <v>101.7</v>
      </c>
      <c r="BD76" s="31">
        <v>7.5170000000000003</v>
      </c>
      <c r="BE76" s="31">
        <v>29.77</v>
      </c>
      <c r="BF76" s="31">
        <v>350.745</v>
      </c>
      <c r="BG76" s="31">
        <v>89.63</v>
      </c>
      <c r="BH76" s="31">
        <v>0</v>
      </c>
      <c r="BI76" s="31">
        <v>126.586</v>
      </c>
      <c r="BJ76" s="31">
        <v>0</v>
      </c>
      <c r="BK76" s="31">
        <v>0</v>
      </c>
      <c r="BL76" s="73">
        <v>0</v>
      </c>
      <c r="BM76" s="74">
        <f t="shared" si="5"/>
        <v>4198.293999999999</v>
      </c>
      <c r="BN76" s="33"/>
      <c r="BO76" s="30">
        <v>1E-3</v>
      </c>
      <c r="BP76" s="75">
        <f t="shared" si="6"/>
        <v>2701.1619999999998</v>
      </c>
      <c r="BQ76" s="32">
        <f t="shared" si="7"/>
        <v>2701.1619999999998</v>
      </c>
      <c r="BR76" s="76">
        <v>0</v>
      </c>
      <c r="BS76" s="30">
        <v>2701.1619999999998</v>
      </c>
      <c r="BT76" s="77">
        <v>0</v>
      </c>
      <c r="BU76" s="77">
        <v>0</v>
      </c>
      <c r="BV76" s="30">
        <v>0</v>
      </c>
      <c r="BW76" s="78">
        <v>130.62200000000001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2793.3960000000002</v>
      </c>
      <c r="D77" s="30"/>
      <c r="E77" s="30"/>
      <c r="F77" s="30"/>
      <c r="G77" s="30"/>
      <c r="H77" s="30"/>
      <c r="I77" s="30"/>
      <c r="J77" s="30"/>
      <c r="K77" s="30"/>
      <c r="L77" s="32">
        <v>43.332000000000001</v>
      </c>
      <c r="M77" s="31">
        <v>0</v>
      </c>
      <c r="N77" s="31">
        <v>0</v>
      </c>
      <c r="O77" s="31">
        <v>8.2850000000000001</v>
      </c>
      <c r="P77" s="31">
        <v>4.5750000000000002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0.56999999999999995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13.538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2.5950000000000002</v>
      </c>
      <c r="AZ77" s="31">
        <v>0</v>
      </c>
      <c r="BA77" s="31">
        <v>0</v>
      </c>
      <c r="BB77" s="31">
        <v>0</v>
      </c>
      <c r="BC77" s="31">
        <v>14.802</v>
      </c>
      <c r="BD77" s="31">
        <v>0</v>
      </c>
      <c r="BE77" s="31">
        <v>0.21199999999999999</v>
      </c>
      <c r="BF77" s="31">
        <v>491.85399999999998</v>
      </c>
      <c r="BG77" s="31">
        <v>0.53200000000000003</v>
      </c>
      <c r="BH77" s="31">
        <v>7.44</v>
      </c>
      <c r="BI77" s="31">
        <v>0.221</v>
      </c>
      <c r="BJ77" s="31">
        <v>0</v>
      </c>
      <c r="BK77" s="31">
        <v>0</v>
      </c>
      <c r="BL77" s="73">
        <v>0</v>
      </c>
      <c r="BM77" s="74">
        <f t="shared" si="5"/>
        <v>587.95600000000013</v>
      </c>
      <c r="BN77" s="33"/>
      <c r="BO77" s="30">
        <v>23.242000000000001</v>
      </c>
      <c r="BP77" s="75">
        <f t="shared" si="6"/>
        <v>2122.0749999999998</v>
      </c>
      <c r="BQ77" s="32">
        <f t="shared" si="7"/>
        <v>2122.0749999999998</v>
      </c>
      <c r="BR77" s="76">
        <v>0</v>
      </c>
      <c r="BS77" s="30">
        <v>2122.0749999999998</v>
      </c>
      <c r="BT77" s="77">
        <v>0</v>
      </c>
      <c r="BU77" s="77">
        <v>0</v>
      </c>
      <c r="BV77" s="30">
        <v>0</v>
      </c>
      <c r="BW77" s="78">
        <v>60.122999999999998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4201.33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165.922</v>
      </c>
      <c r="P78" s="31">
        <v>398.54300000000001</v>
      </c>
      <c r="Q78" s="31">
        <v>2E-3</v>
      </c>
      <c r="R78" s="31">
        <v>6.6000000000000003E-2</v>
      </c>
      <c r="S78" s="31">
        <v>29.295999999999999</v>
      </c>
      <c r="T78" s="31">
        <v>0</v>
      </c>
      <c r="U78" s="31">
        <v>0</v>
      </c>
      <c r="V78" s="31">
        <v>0</v>
      </c>
      <c r="W78" s="31">
        <v>0</v>
      </c>
      <c r="X78" s="31">
        <v>14.961</v>
      </c>
      <c r="Y78" s="31">
        <v>22.088000000000001</v>
      </c>
      <c r="Z78" s="31">
        <v>0.17399999999999999</v>
      </c>
      <c r="AA78" s="31">
        <v>0</v>
      </c>
      <c r="AB78" s="31">
        <v>21.207000000000001</v>
      </c>
      <c r="AC78" s="31">
        <v>0</v>
      </c>
      <c r="AD78" s="31">
        <v>1397.047</v>
      </c>
      <c r="AE78" s="31">
        <v>354.892</v>
      </c>
      <c r="AF78" s="31">
        <v>0</v>
      </c>
      <c r="AG78" s="31">
        <v>0</v>
      </c>
      <c r="AH78" s="31">
        <v>0</v>
      </c>
      <c r="AI78" s="31">
        <v>21.949000000000002</v>
      </c>
      <c r="AJ78" s="31">
        <v>1424.5920000000001</v>
      </c>
      <c r="AK78" s="31">
        <v>0</v>
      </c>
      <c r="AL78" s="31">
        <v>0</v>
      </c>
      <c r="AM78" s="31">
        <v>34.011000000000003</v>
      </c>
      <c r="AN78" s="31">
        <v>0</v>
      </c>
      <c r="AO78" s="31">
        <v>137.12100000000001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0.82799999999999996</v>
      </c>
      <c r="AW78" s="31">
        <v>27.638000000000002</v>
      </c>
      <c r="AX78" s="31">
        <v>0</v>
      </c>
      <c r="AY78" s="31">
        <v>0</v>
      </c>
      <c r="AZ78" s="31">
        <v>0</v>
      </c>
      <c r="BA78" s="31">
        <v>0</v>
      </c>
      <c r="BB78" s="31">
        <v>0.33600000000000002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0.35799999999999998</v>
      </c>
      <c r="BJ78" s="31">
        <v>0</v>
      </c>
      <c r="BK78" s="31">
        <v>0</v>
      </c>
      <c r="BL78" s="73">
        <v>0</v>
      </c>
      <c r="BM78" s="74">
        <f t="shared" si="5"/>
        <v>4051.0309999999999</v>
      </c>
      <c r="BN78" s="33"/>
      <c r="BO78" s="30">
        <v>0</v>
      </c>
      <c r="BP78" s="75">
        <f t="shared" si="6"/>
        <v>270.10300000000001</v>
      </c>
      <c r="BQ78" s="32">
        <f t="shared" si="7"/>
        <v>270.10300000000001</v>
      </c>
      <c r="BR78" s="76">
        <v>0</v>
      </c>
      <c r="BS78" s="30">
        <v>270.10300000000001</v>
      </c>
      <c r="BT78" s="77">
        <v>0</v>
      </c>
      <c r="BU78" s="77">
        <v>0</v>
      </c>
      <c r="BV78" s="30">
        <v>367.56400000000002</v>
      </c>
      <c r="BW78" s="78">
        <v>-487.36799999999999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8774.9330000000009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15.281000000000001</v>
      </c>
      <c r="P79" s="31">
        <v>529.70299999999997</v>
      </c>
      <c r="Q79" s="31">
        <v>1E-3</v>
      </c>
      <c r="R79" s="31">
        <v>0.23</v>
      </c>
      <c r="S79" s="31">
        <v>37.844000000000001</v>
      </c>
      <c r="T79" s="31">
        <v>0</v>
      </c>
      <c r="U79" s="31">
        <v>0</v>
      </c>
      <c r="V79" s="31">
        <v>0</v>
      </c>
      <c r="W79" s="31">
        <v>0</v>
      </c>
      <c r="X79" s="31">
        <v>362.53699999999998</v>
      </c>
      <c r="Y79" s="31">
        <v>184.529</v>
      </c>
      <c r="Z79" s="31">
        <v>0.73</v>
      </c>
      <c r="AA79" s="31">
        <v>0.74299999999999999</v>
      </c>
      <c r="AB79" s="31">
        <v>0</v>
      </c>
      <c r="AC79" s="31">
        <v>0</v>
      </c>
      <c r="AD79" s="31">
        <v>0</v>
      </c>
      <c r="AE79" s="31">
        <v>4291.8959999999997</v>
      </c>
      <c r="AF79" s="31">
        <v>0.89</v>
      </c>
      <c r="AG79" s="31">
        <v>0</v>
      </c>
      <c r="AH79" s="31">
        <v>33.002000000000002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1946.9010000000001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362.14299999999997</v>
      </c>
      <c r="AX79" s="31">
        <v>0</v>
      </c>
      <c r="AY79" s="31">
        <v>0</v>
      </c>
      <c r="AZ79" s="31">
        <v>15.164999999999999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1.732</v>
      </c>
      <c r="BJ79" s="31">
        <v>0</v>
      </c>
      <c r="BK79" s="31">
        <v>0</v>
      </c>
      <c r="BL79" s="73">
        <v>0</v>
      </c>
      <c r="BM79" s="74">
        <f t="shared" si="5"/>
        <v>7783.3270000000002</v>
      </c>
      <c r="BN79" s="33"/>
      <c r="BO79" s="30">
        <v>0</v>
      </c>
      <c r="BP79" s="75">
        <f t="shared" si="6"/>
        <v>236.18899999999999</v>
      </c>
      <c r="BQ79" s="32">
        <f t="shared" si="7"/>
        <v>236.18899999999999</v>
      </c>
      <c r="BR79" s="76">
        <v>0</v>
      </c>
      <c r="BS79" s="30">
        <v>236.18899999999999</v>
      </c>
      <c r="BT79" s="77">
        <v>0</v>
      </c>
      <c r="BU79" s="77">
        <v>0</v>
      </c>
      <c r="BV79" s="30">
        <v>0</v>
      </c>
      <c r="BW79" s="78">
        <v>755.41700000000003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9874.9390000000003</v>
      </c>
      <c r="D80" s="30"/>
      <c r="E80" s="30"/>
      <c r="F80" s="30"/>
      <c r="G80" s="30"/>
      <c r="H80" s="30"/>
      <c r="I80" s="30"/>
      <c r="J80" s="30"/>
      <c r="K80" s="30"/>
      <c r="L80" s="32">
        <v>0.109</v>
      </c>
      <c r="M80" s="31">
        <v>0</v>
      </c>
      <c r="N80" s="31">
        <v>0.47699999999999998</v>
      </c>
      <c r="O80" s="31">
        <v>798.14700000000005</v>
      </c>
      <c r="P80" s="31">
        <v>87.441999999999993</v>
      </c>
      <c r="Q80" s="31">
        <v>2E-3</v>
      </c>
      <c r="R80" s="31">
        <v>7.9909999999999997</v>
      </c>
      <c r="S80" s="31">
        <v>41.055</v>
      </c>
      <c r="T80" s="31">
        <v>0</v>
      </c>
      <c r="U80" s="31">
        <v>54.006</v>
      </c>
      <c r="V80" s="31">
        <v>24.376000000000001</v>
      </c>
      <c r="W80" s="31">
        <v>1.5449999999999999</v>
      </c>
      <c r="X80" s="31">
        <v>0.86399999999999999</v>
      </c>
      <c r="Y80" s="31">
        <v>423.851</v>
      </c>
      <c r="Z80" s="31">
        <v>1.421</v>
      </c>
      <c r="AA80" s="31">
        <v>9.7230000000000008</v>
      </c>
      <c r="AB80" s="31">
        <v>139.524</v>
      </c>
      <c r="AC80" s="31">
        <v>3.1749999999999998</v>
      </c>
      <c r="AD80" s="31">
        <v>5.0999999999999997E-2</v>
      </c>
      <c r="AE80" s="31">
        <v>842.61400000000003</v>
      </c>
      <c r="AF80" s="31">
        <v>31.105</v>
      </c>
      <c r="AG80" s="31">
        <v>21.49</v>
      </c>
      <c r="AH80" s="31">
        <v>106.46599999999999</v>
      </c>
      <c r="AI80" s="31">
        <v>41.92</v>
      </c>
      <c r="AJ80" s="31">
        <v>68.33</v>
      </c>
      <c r="AK80" s="31">
        <v>3.996</v>
      </c>
      <c r="AL80" s="31">
        <v>223.328</v>
      </c>
      <c r="AM80" s="31">
        <v>30.036000000000001</v>
      </c>
      <c r="AN80" s="31">
        <v>1E-3</v>
      </c>
      <c r="AO80" s="31">
        <v>699.41800000000001</v>
      </c>
      <c r="AP80" s="31">
        <v>49.84</v>
      </c>
      <c r="AQ80" s="31">
        <v>6.2110000000000003</v>
      </c>
      <c r="AR80" s="31">
        <v>3.4529999999999998</v>
      </c>
      <c r="AS80" s="31">
        <v>1.383</v>
      </c>
      <c r="AT80" s="31">
        <v>0</v>
      </c>
      <c r="AU80" s="31">
        <v>0</v>
      </c>
      <c r="AV80" s="31">
        <v>2.2170000000000001</v>
      </c>
      <c r="AW80" s="31">
        <v>70.804000000000002</v>
      </c>
      <c r="AX80" s="31">
        <v>60.274000000000001</v>
      </c>
      <c r="AY80" s="31">
        <v>0.33900000000000002</v>
      </c>
      <c r="AZ80" s="31">
        <v>0.67500000000000004</v>
      </c>
      <c r="BA80" s="31">
        <v>2.5449999999999999</v>
      </c>
      <c r="BB80" s="31">
        <v>3.5790000000000002</v>
      </c>
      <c r="BC80" s="31">
        <v>76.319999999999993</v>
      </c>
      <c r="BD80" s="31">
        <v>0.107</v>
      </c>
      <c r="BE80" s="31">
        <v>21.596</v>
      </c>
      <c r="BF80" s="31">
        <v>45.036000000000001</v>
      </c>
      <c r="BG80" s="31">
        <v>2.6749999999999998</v>
      </c>
      <c r="BH80" s="31">
        <v>0</v>
      </c>
      <c r="BI80" s="31">
        <v>29.65</v>
      </c>
      <c r="BJ80" s="31">
        <v>0</v>
      </c>
      <c r="BK80" s="31">
        <v>0</v>
      </c>
      <c r="BL80" s="73">
        <v>0</v>
      </c>
      <c r="BM80" s="74">
        <f t="shared" si="5"/>
        <v>4039.1670000000004</v>
      </c>
      <c r="BN80" s="33"/>
      <c r="BO80" s="30">
        <v>0</v>
      </c>
      <c r="BP80" s="75">
        <f t="shared" si="6"/>
        <v>187.15100000000001</v>
      </c>
      <c r="BQ80" s="32">
        <f t="shared" si="7"/>
        <v>187.15100000000001</v>
      </c>
      <c r="BR80" s="76">
        <v>0</v>
      </c>
      <c r="BS80" s="30">
        <v>187.15100000000001</v>
      </c>
      <c r="BT80" s="77">
        <v>0</v>
      </c>
      <c r="BU80" s="77">
        <v>0</v>
      </c>
      <c r="BV80" s="30">
        <v>5620.7020000000002</v>
      </c>
      <c r="BW80" s="78">
        <v>27.919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2817.9369999999999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335.64299999999997</v>
      </c>
      <c r="Q81" s="31">
        <v>0</v>
      </c>
      <c r="R81" s="31">
        <v>5.4059999999999997</v>
      </c>
      <c r="S81" s="31">
        <v>116.42700000000001</v>
      </c>
      <c r="T81" s="31">
        <v>0</v>
      </c>
      <c r="U81" s="31">
        <v>0.86899999999999999</v>
      </c>
      <c r="V81" s="31">
        <v>0</v>
      </c>
      <c r="W81" s="31">
        <v>0</v>
      </c>
      <c r="X81" s="31">
        <v>0.25700000000000001</v>
      </c>
      <c r="Y81" s="31">
        <v>0</v>
      </c>
      <c r="Z81" s="31">
        <v>222.73</v>
      </c>
      <c r="AA81" s="31">
        <v>22.584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176.089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14.167999999999999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31.152000000000001</v>
      </c>
      <c r="BJ81" s="31">
        <v>0</v>
      </c>
      <c r="BK81" s="31">
        <v>0</v>
      </c>
      <c r="BL81" s="73">
        <v>0</v>
      </c>
      <c r="BM81" s="74">
        <f t="shared" si="5"/>
        <v>925.32499999999993</v>
      </c>
      <c r="BN81" s="33"/>
      <c r="BO81" s="30">
        <v>0</v>
      </c>
      <c r="BP81" s="75">
        <f t="shared" si="6"/>
        <v>1249.6220000000001</v>
      </c>
      <c r="BQ81" s="32">
        <f t="shared" si="7"/>
        <v>1249.6220000000001</v>
      </c>
      <c r="BR81" s="76">
        <v>0</v>
      </c>
      <c r="BS81" s="30">
        <v>1249.6220000000001</v>
      </c>
      <c r="BT81" s="77">
        <v>0</v>
      </c>
      <c r="BU81" s="77">
        <v>0</v>
      </c>
      <c r="BV81" s="30">
        <v>641.73800000000006</v>
      </c>
      <c r="BW81" s="78">
        <v>1.252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32676.954000000002</v>
      </c>
      <c r="D82" s="30"/>
      <c r="E82" s="30"/>
      <c r="F82" s="30"/>
      <c r="G82" s="30"/>
      <c r="H82" s="30"/>
      <c r="I82" s="30"/>
      <c r="J82" s="30"/>
      <c r="K82" s="30"/>
      <c r="L82" s="32">
        <v>0.47</v>
      </c>
      <c r="M82" s="31">
        <v>3.2010000000000001</v>
      </c>
      <c r="N82" s="31">
        <v>1.6140000000000001</v>
      </c>
      <c r="O82" s="31">
        <v>115.124</v>
      </c>
      <c r="P82" s="31">
        <v>249.26300000000001</v>
      </c>
      <c r="Q82" s="31">
        <v>7.0000000000000001E-3</v>
      </c>
      <c r="R82" s="31">
        <v>3.423</v>
      </c>
      <c r="S82" s="31">
        <v>0.50700000000000001</v>
      </c>
      <c r="T82" s="31">
        <v>0</v>
      </c>
      <c r="U82" s="31">
        <v>29.445</v>
      </c>
      <c r="V82" s="31">
        <v>11.993</v>
      </c>
      <c r="W82" s="31">
        <v>0.88500000000000001</v>
      </c>
      <c r="X82" s="31">
        <v>4.7080000000000002</v>
      </c>
      <c r="Y82" s="31">
        <v>0.61699999999999999</v>
      </c>
      <c r="Z82" s="31">
        <v>0.248</v>
      </c>
      <c r="AA82" s="31">
        <v>69.771000000000001</v>
      </c>
      <c r="AB82" s="31">
        <v>5.3490000000000002</v>
      </c>
      <c r="AC82" s="31">
        <v>509.80099999999999</v>
      </c>
      <c r="AD82" s="31">
        <v>218.19900000000001</v>
      </c>
      <c r="AE82" s="31">
        <v>97.254999999999995</v>
      </c>
      <c r="AF82" s="31">
        <v>54.767000000000003</v>
      </c>
      <c r="AG82" s="31">
        <v>26.544</v>
      </c>
      <c r="AH82" s="31">
        <v>273.10199999999998</v>
      </c>
      <c r="AI82" s="31">
        <v>132.26900000000001</v>
      </c>
      <c r="AJ82" s="31">
        <v>2607.627</v>
      </c>
      <c r="AK82" s="31">
        <v>12.696</v>
      </c>
      <c r="AL82" s="31">
        <v>20.213999999999999</v>
      </c>
      <c r="AM82" s="31">
        <v>91.257999999999996</v>
      </c>
      <c r="AN82" s="31">
        <v>15.625999999999999</v>
      </c>
      <c r="AO82" s="31">
        <v>240.268</v>
      </c>
      <c r="AP82" s="31">
        <v>24.274000000000001</v>
      </c>
      <c r="AQ82" s="31">
        <v>51.832999999999998</v>
      </c>
      <c r="AR82" s="31">
        <v>340.92500000000001</v>
      </c>
      <c r="AS82" s="31">
        <v>390.03699999999998</v>
      </c>
      <c r="AT82" s="31">
        <v>246.45699999999999</v>
      </c>
      <c r="AU82" s="31">
        <v>27.106999999999999</v>
      </c>
      <c r="AV82" s="31">
        <v>19.783999999999999</v>
      </c>
      <c r="AW82" s="31">
        <v>13.138999999999999</v>
      </c>
      <c r="AX82" s="31">
        <v>61.287999999999997</v>
      </c>
      <c r="AY82" s="31">
        <v>0.30199999999999999</v>
      </c>
      <c r="AZ82" s="31">
        <v>86.165000000000006</v>
      </c>
      <c r="BA82" s="31">
        <v>61.468000000000004</v>
      </c>
      <c r="BB82" s="31">
        <v>18.916</v>
      </c>
      <c r="BC82" s="31">
        <v>398.64400000000001</v>
      </c>
      <c r="BD82" s="31">
        <v>7.6479999999999997</v>
      </c>
      <c r="BE82" s="31">
        <v>97.325000000000003</v>
      </c>
      <c r="BF82" s="31">
        <v>189.53899999999999</v>
      </c>
      <c r="BG82" s="31">
        <v>13.49</v>
      </c>
      <c r="BH82" s="31">
        <v>14.138</v>
      </c>
      <c r="BI82" s="31">
        <v>42.661000000000001</v>
      </c>
      <c r="BJ82" s="31">
        <v>0</v>
      </c>
      <c r="BK82" s="31">
        <v>0</v>
      </c>
      <c r="BL82" s="73">
        <v>0</v>
      </c>
      <c r="BM82" s="74">
        <f t="shared" si="5"/>
        <v>6901.3909999999996</v>
      </c>
      <c r="BN82" s="33"/>
      <c r="BO82" s="30">
        <v>135.447</v>
      </c>
      <c r="BP82" s="75">
        <f t="shared" si="6"/>
        <v>7313.0479999999998</v>
      </c>
      <c r="BQ82" s="32">
        <f t="shared" si="7"/>
        <v>7313.0479999999998</v>
      </c>
      <c r="BR82" s="76">
        <v>0</v>
      </c>
      <c r="BS82" s="30">
        <v>7313.0479999999998</v>
      </c>
      <c r="BT82" s="77">
        <v>0</v>
      </c>
      <c r="BU82" s="77">
        <v>0</v>
      </c>
      <c r="BV82" s="30">
        <v>18504.47</v>
      </c>
      <c r="BW82" s="78">
        <v>-177.40199999999999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1821.1499999999999</v>
      </c>
      <c r="D83" s="30"/>
      <c r="E83" s="30"/>
      <c r="F83" s="30"/>
      <c r="G83" s="30"/>
      <c r="H83" s="30"/>
      <c r="I83" s="30"/>
      <c r="J83" s="30"/>
      <c r="K83" s="30"/>
      <c r="L83" s="32">
        <v>5.2160000000000002</v>
      </c>
      <c r="M83" s="31">
        <v>101.339</v>
      </c>
      <c r="N83" s="31">
        <v>22.062000000000001</v>
      </c>
      <c r="O83" s="31">
        <v>109.866</v>
      </c>
      <c r="P83" s="31">
        <v>2.1859999999999999</v>
      </c>
      <c r="Q83" s="31">
        <v>8.0000000000000002E-3</v>
      </c>
      <c r="R83" s="31">
        <v>1.6559999999999999</v>
      </c>
      <c r="S83" s="31">
        <v>0.91900000000000004</v>
      </c>
      <c r="T83" s="31">
        <v>0</v>
      </c>
      <c r="U83" s="31">
        <v>3.3660000000000001</v>
      </c>
      <c r="V83" s="31">
        <v>10.818</v>
      </c>
      <c r="W83" s="31">
        <v>1.839</v>
      </c>
      <c r="X83" s="31">
        <v>14.564</v>
      </c>
      <c r="Y83" s="31">
        <v>3.6339999999999999</v>
      </c>
      <c r="Z83" s="31">
        <v>0.151</v>
      </c>
      <c r="AA83" s="31">
        <v>0</v>
      </c>
      <c r="AB83" s="31">
        <v>0.70499999999999996</v>
      </c>
      <c r="AC83" s="31">
        <v>90.652000000000001</v>
      </c>
      <c r="AD83" s="31">
        <v>20.41</v>
      </c>
      <c r="AE83" s="31">
        <v>5.2750000000000004</v>
      </c>
      <c r="AF83" s="31">
        <v>12.339</v>
      </c>
      <c r="AG83" s="31">
        <v>10.978</v>
      </c>
      <c r="AH83" s="31">
        <v>13.385</v>
      </c>
      <c r="AI83" s="31">
        <v>14.606999999999999</v>
      </c>
      <c r="AJ83" s="31">
        <v>0</v>
      </c>
      <c r="AK83" s="31">
        <v>380.27800000000002</v>
      </c>
      <c r="AL83" s="31">
        <v>502.10199999999998</v>
      </c>
      <c r="AM83" s="31">
        <v>37.561999999999998</v>
      </c>
      <c r="AN83" s="31">
        <v>0.69299999999999995</v>
      </c>
      <c r="AO83" s="31">
        <v>17.951000000000001</v>
      </c>
      <c r="AP83" s="31">
        <v>7.0110000000000001</v>
      </c>
      <c r="AQ83" s="31">
        <v>2.734</v>
      </c>
      <c r="AR83" s="31">
        <v>42.658000000000001</v>
      </c>
      <c r="AS83" s="31">
        <v>4.8040000000000003</v>
      </c>
      <c r="AT83" s="31">
        <v>0</v>
      </c>
      <c r="AU83" s="31">
        <v>7.0679999999999996</v>
      </c>
      <c r="AV83" s="31">
        <v>4.6929999999999996</v>
      </c>
      <c r="AW83" s="31">
        <v>16.765999999999998</v>
      </c>
      <c r="AX83" s="31">
        <v>1.0329999999999999</v>
      </c>
      <c r="AY83" s="31">
        <v>0</v>
      </c>
      <c r="AZ83" s="31">
        <v>21.834</v>
      </c>
      <c r="BA83" s="31">
        <v>5.75</v>
      </c>
      <c r="BB83" s="31">
        <v>1.734</v>
      </c>
      <c r="BC83" s="31">
        <v>69.891000000000005</v>
      </c>
      <c r="BD83" s="31">
        <v>1.867</v>
      </c>
      <c r="BE83" s="31">
        <v>12.935</v>
      </c>
      <c r="BF83" s="31">
        <v>19.463000000000001</v>
      </c>
      <c r="BG83" s="31">
        <v>7.1710000000000003</v>
      </c>
      <c r="BH83" s="31">
        <v>0</v>
      </c>
      <c r="BI83" s="31">
        <v>12.444000000000001</v>
      </c>
      <c r="BJ83" s="31">
        <v>0</v>
      </c>
      <c r="BK83" s="31">
        <v>0</v>
      </c>
      <c r="BL83" s="73">
        <v>0</v>
      </c>
      <c r="BM83" s="74">
        <f t="shared" si="5"/>
        <v>1624.4169999999997</v>
      </c>
      <c r="BN83" s="33"/>
      <c r="BO83" s="30">
        <v>223.79499999999999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-27.062000000000001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11435.103999999998</v>
      </c>
      <c r="D84" s="30"/>
      <c r="E84" s="30"/>
      <c r="F84" s="30"/>
      <c r="G84" s="30"/>
      <c r="H84" s="30"/>
      <c r="I84" s="30"/>
      <c r="J84" s="30"/>
      <c r="K84" s="30"/>
      <c r="L84" s="32">
        <v>5.2560000000000002</v>
      </c>
      <c r="M84" s="31">
        <v>254.101</v>
      </c>
      <c r="N84" s="31">
        <v>76.260999999999996</v>
      </c>
      <c r="O84" s="31">
        <v>176.995</v>
      </c>
      <c r="P84" s="31">
        <v>41.85</v>
      </c>
      <c r="Q84" s="31">
        <v>1.6E-2</v>
      </c>
      <c r="R84" s="31">
        <v>13.332000000000001</v>
      </c>
      <c r="S84" s="31">
        <v>6.8339999999999996</v>
      </c>
      <c r="T84" s="31">
        <v>0</v>
      </c>
      <c r="U84" s="31">
        <v>13.919</v>
      </c>
      <c r="V84" s="31">
        <v>27.61</v>
      </c>
      <c r="W84" s="31">
        <v>10.38</v>
      </c>
      <c r="X84" s="31">
        <v>2.468</v>
      </c>
      <c r="Y84" s="31">
        <v>2.4220000000000002</v>
      </c>
      <c r="Z84" s="31">
        <v>0.78300000000000003</v>
      </c>
      <c r="AA84" s="31">
        <v>3.6709999999999998</v>
      </c>
      <c r="AB84" s="31">
        <v>23.030999999999999</v>
      </c>
      <c r="AC84" s="31">
        <v>767.976</v>
      </c>
      <c r="AD84" s="31">
        <v>49.484000000000002</v>
      </c>
      <c r="AE84" s="31">
        <v>144.50399999999999</v>
      </c>
      <c r="AF84" s="31">
        <v>34.063000000000002</v>
      </c>
      <c r="AG84" s="31">
        <v>55.941000000000003</v>
      </c>
      <c r="AH84" s="31">
        <v>108.65300000000001</v>
      </c>
      <c r="AI84" s="31">
        <v>282.21499999999997</v>
      </c>
      <c r="AJ84" s="31">
        <v>65.331000000000003</v>
      </c>
      <c r="AK84" s="31">
        <v>7.0449999999999999</v>
      </c>
      <c r="AL84" s="31">
        <v>33.944000000000003</v>
      </c>
      <c r="AM84" s="31">
        <v>355.25700000000001</v>
      </c>
      <c r="AN84" s="31">
        <v>6.78</v>
      </c>
      <c r="AO84" s="31">
        <v>1063.2059999999999</v>
      </c>
      <c r="AP84" s="31">
        <v>128.61199999999999</v>
      </c>
      <c r="AQ84" s="31">
        <v>29.664999999999999</v>
      </c>
      <c r="AR84" s="31">
        <v>256.024</v>
      </c>
      <c r="AS84" s="31">
        <v>2.661</v>
      </c>
      <c r="AT84" s="31">
        <v>242.721</v>
      </c>
      <c r="AU84" s="31">
        <v>18.428000000000001</v>
      </c>
      <c r="AV84" s="31">
        <v>12.273999999999999</v>
      </c>
      <c r="AW84" s="31">
        <v>60.923000000000002</v>
      </c>
      <c r="AX84" s="31">
        <v>8.1460000000000008</v>
      </c>
      <c r="AY84" s="31">
        <v>0.373</v>
      </c>
      <c r="AZ84" s="31">
        <v>2.1230000000000002</v>
      </c>
      <c r="BA84" s="31">
        <v>5.8440000000000003</v>
      </c>
      <c r="BB84" s="31">
        <v>4.9050000000000002</v>
      </c>
      <c r="BC84" s="31">
        <v>490.4</v>
      </c>
      <c r="BD84" s="31">
        <v>20.798999999999999</v>
      </c>
      <c r="BE84" s="31">
        <v>69.284000000000006</v>
      </c>
      <c r="BF84" s="31">
        <v>73.623999999999995</v>
      </c>
      <c r="BG84" s="31">
        <v>7.5650000000000004</v>
      </c>
      <c r="BH84" s="31">
        <v>10.819000000000001</v>
      </c>
      <c r="BI84" s="31">
        <v>105.994</v>
      </c>
      <c r="BJ84" s="31">
        <v>0</v>
      </c>
      <c r="BK84" s="31">
        <v>0</v>
      </c>
      <c r="BL84" s="73">
        <v>0</v>
      </c>
      <c r="BM84" s="74">
        <f t="shared" si="5"/>
        <v>5184.5119999999979</v>
      </c>
      <c r="BN84" s="33"/>
      <c r="BO84" s="30">
        <v>0</v>
      </c>
      <c r="BP84" s="75">
        <f t="shared" si="6"/>
        <v>6250.5919999999996</v>
      </c>
      <c r="BQ84" s="32">
        <f t="shared" si="7"/>
        <v>6250.5919999999996</v>
      </c>
      <c r="BR84" s="76">
        <v>0</v>
      </c>
      <c r="BS84" s="30">
        <v>6250.5919999999996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3723.4859999999999</v>
      </c>
      <c r="D85" s="30"/>
      <c r="E85" s="30"/>
      <c r="F85" s="30"/>
      <c r="G85" s="30"/>
      <c r="H85" s="30"/>
      <c r="I85" s="30"/>
      <c r="J85" s="30"/>
      <c r="K85" s="30"/>
      <c r="L85" s="32">
        <v>205.523</v>
      </c>
      <c r="M85" s="31">
        <v>14.555</v>
      </c>
      <c r="N85" s="31">
        <v>0.28299999999999997</v>
      </c>
      <c r="O85" s="31">
        <v>49.814</v>
      </c>
      <c r="P85" s="31">
        <v>1.897</v>
      </c>
      <c r="Q85" s="31">
        <v>2E-3</v>
      </c>
      <c r="R85" s="31">
        <v>0.68899999999999995</v>
      </c>
      <c r="S85" s="31">
        <v>1.337</v>
      </c>
      <c r="T85" s="31">
        <v>0</v>
      </c>
      <c r="U85" s="31">
        <v>2.0449999999999999</v>
      </c>
      <c r="V85" s="31">
        <v>0.752</v>
      </c>
      <c r="W85" s="31">
        <v>0.33300000000000002</v>
      </c>
      <c r="X85" s="31">
        <v>5.12</v>
      </c>
      <c r="Y85" s="31">
        <v>0.625</v>
      </c>
      <c r="Z85" s="31">
        <v>3.4000000000000002E-2</v>
      </c>
      <c r="AA85" s="31">
        <v>1.0609999999999999</v>
      </c>
      <c r="AB85" s="31">
        <v>3.4750000000000001</v>
      </c>
      <c r="AC85" s="31">
        <v>14.368</v>
      </c>
      <c r="AD85" s="31">
        <v>0</v>
      </c>
      <c r="AE85" s="31">
        <v>51.47</v>
      </c>
      <c r="AF85" s="31">
        <v>23.036000000000001</v>
      </c>
      <c r="AG85" s="31">
        <v>15.994999999999999</v>
      </c>
      <c r="AH85" s="31">
        <v>34.817999999999998</v>
      </c>
      <c r="AI85" s="31">
        <v>114.658</v>
      </c>
      <c r="AJ85" s="31">
        <v>10.596</v>
      </c>
      <c r="AK85" s="31">
        <v>7.3620000000000001</v>
      </c>
      <c r="AL85" s="31">
        <v>4.7530000000000001</v>
      </c>
      <c r="AM85" s="31">
        <v>108.254</v>
      </c>
      <c r="AN85" s="31">
        <v>1.895</v>
      </c>
      <c r="AO85" s="31">
        <v>532.90300000000002</v>
      </c>
      <c r="AP85" s="31">
        <v>38.591999999999999</v>
      </c>
      <c r="AQ85" s="31">
        <v>3.117</v>
      </c>
      <c r="AR85" s="31">
        <v>5.6369999999999996</v>
      </c>
      <c r="AS85" s="31">
        <v>0.58699999999999997</v>
      </c>
      <c r="AT85" s="31">
        <v>20.771999999999998</v>
      </c>
      <c r="AU85" s="31">
        <v>1.524</v>
      </c>
      <c r="AV85" s="31">
        <v>0.51</v>
      </c>
      <c r="AW85" s="31">
        <v>14.744999999999999</v>
      </c>
      <c r="AX85" s="31">
        <v>2.468</v>
      </c>
      <c r="AY85" s="31">
        <v>6.8000000000000005E-2</v>
      </c>
      <c r="AZ85" s="31">
        <v>0.96599999999999997</v>
      </c>
      <c r="BA85" s="31">
        <v>2.782</v>
      </c>
      <c r="BB85" s="31">
        <v>1.421</v>
      </c>
      <c r="BC85" s="31">
        <v>138.327</v>
      </c>
      <c r="BD85" s="31">
        <v>3.6539999999999999</v>
      </c>
      <c r="BE85" s="31">
        <v>30.613</v>
      </c>
      <c r="BF85" s="31">
        <v>28.053000000000001</v>
      </c>
      <c r="BG85" s="31">
        <v>3.359</v>
      </c>
      <c r="BH85" s="31">
        <v>7.1689999999999996</v>
      </c>
      <c r="BI85" s="31">
        <v>67.617000000000004</v>
      </c>
      <c r="BJ85" s="31">
        <v>0</v>
      </c>
      <c r="BK85" s="31">
        <v>0</v>
      </c>
      <c r="BL85" s="73">
        <v>0</v>
      </c>
      <c r="BM85" s="74">
        <f t="shared" si="5"/>
        <v>1579.6339999999998</v>
      </c>
      <c r="BN85" s="33"/>
      <c r="BO85" s="30">
        <v>0</v>
      </c>
      <c r="BP85" s="75">
        <f t="shared" si="6"/>
        <v>2143.8519999999999</v>
      </c>
      <c r="BQ85" s="32">
        <f t="shared" si="7"/>
        <v>2143.8519999999999</v>
      </c>
      <c r="BR85" s="76">
        <v>0</v>
      </c>
      <c r="BS85" s="30">
        <v>2143.8519999999999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36155.135999999999</v>
      </c>
      <c r="D86" s="30"/>
      <c r="E86" s="30"/>
      <c r="F86" s="30"/>
      <c r="G86" s="30"/>
      <c r="H86" s="30"/>
      <c r="I86" s="30"/>
      <c r="J86" s="30"/>
      <c r="K86" s="30"/>
      <c r="L86" s="32">
        <v>0.36099999999999999</v>
      </c>
      <c r="M86" s="31">
        <v>0</v>
      </c>
      <c r="N86" s="31">
        <v>0</v>
      </c>
      <c r="O86" s="31">
        <v>90.054000000000002</v>
      </c>
      <c r="P86" s="31">
        <v>67.201999999999998</v>
      </c>
      <c r="Q86" s="31">
        <v>8.0000000000000002E-3</v>
      </c>
      <c r="R86" s="31">
        <v>2.8929999999999998</v>
      </c>
      <c r="S86" s="31">
        <v>4.5119999999999996</v>
      </c>
      <c r="T86" s="31">
        <v>0</v>
      </c>
      <c r="U86" s="31">
        <v>9.4480000000000004</v>
      </c>
      <c r="V86" s="31">
        <v>11.965999999999999</v>
      </c>
      <c r="W86" s="31">
        <v>1.7809999999999999</v>
      </c>
      <c r="X86" s="31">
        <v>0.73499999999999999</v>
      </c>
      <c r="Y86" s="31">
        <v>9.7070000000000007</v>
      </c>
      <c r="Z86" s="31">
        <v>0.85199999999999998</v>
      </c>
      <c r="AA86" s="31">
        <v>11.121</v>
      </c>
      <c r="AB86" s="31">
        <v>37.686999999999998</v>
      </c>
      <c r="AC86" s="31">
        <v>0</v>
      </c>
      <c r="AD86" s="31">
        <v>15.391</v>
      </c>
      <c r="AE86" s="31">
        <v>6442.3850000000002</v>
      </c>
      <c r="AF86" s="31">
        <v>16.363</v>
      </c>
      <c r="AG86" s="31">
        <v>50.393999999999998</v>
      </c>
      <c r="AH86" s="31">
        <v>191.18100000000001</v>
      </c>
      <c r="AI86" s="31">
        <v>150.99700000000001</v>
      </c>
      <c r="AJ86" s="31">
        <v>2.0699999999999998</v>
      </c>
      <c r="AK86" s="31">
        <v>0</v>
      </c>
      <c r="AL86" s="31">
        <v>18.05</v>
      </c>
      <c r="AM86" s="31">
        <v>3.5999999999999997E-2</v>
      </c>
      <c r="AN86" s="31">
        <v>8.0470000000000006</v>
      </c>
      <c r="AO86" s="31">
        <v>2122.5810000000001</v>
      </c>
      <c r="AP86" s="31">
        <v>68.793999999999997</v>
      </c>
      <c r="AQ86" s="31">
        <v>26.177</v>
      </c>
      <c r="AR86" s="31">
        <v>149.81100000000001</v>
      </c>
      <c r="AS86" s="31">
        <v>2.64</v>
      </c>
      <c r="AT86" s="31">
        <v>0</v>
      </c>
      <c r="AU86" s="31">
        <v>14.781000000000001</v>
      </c>
      <c r="AV86" s="31">
        <v>8.0109999999999992</v>
      </c>
      <c r="AW86" s="31">
        <v>1105.7380000000001</v>
      </c>
      <c r="AX86" s="31">
        <v>970.35799999999995</v>
      </c>
      <c r="AY86" s="31">
        <v>2.6850000000000001</v>
      </c>
      <c r="AZ86" s="31">
        <v>31.724</v>
      </c>
      <c r="BA86" s="31">
        <v>91.966999999999999</v>
      </c>
      <c r="BB86" s="31">
        <v>20.087</v>
      </c>
      <c r="BC86" s="31">
        <v>143.566</v>
      </c>
      <c r="BD86" s="31">
        <v>7.883</v>
      </c>
      <c r="BE86" s="31">
        <v>53.89</v>
      </c>
      <c r="BF86" s="31">
        <v>65.195999999999998</v>
      </c>
      <c r="BG86" s="31">
        <v>41.817999999999998</v>
      </c>
      <c r="BH86" s="31">
        <v>106.58499999999999</v>
      </c>
      <c r="BI86" s="31">
        <v>8.1609999999999996</v>
      </c>
      <c r="BJ86" s="31">
        <v>0</v>
      </c>
      <c r="BK86" s="31">
        <v>0</v>
      </c>
      <c r="BL86" s="73">
        <v>0</v>
      </c>
      <c r="BM86" s="74">
        <f t="shared" si="5"/>
        <v>12185.693999999998</v>
      </c>
      <c r="BN86" s="33"/>
      <c r="BO86" s="30">
        <v>350.49299999999999</v>
      </c>
      <c r="BP86" s="75">
        <f t="shared" si="6"/>
        <v>169.91499999999999</v>
      </c>
      <c r="BQ86" s="32">
        <f t="shared" si="7"/>
        <v>169.91499999999999</v>
      </c>
      <c r="BR86" s="76">
        <v>0</v>
      </c>
      <c r="BS86" s="30">
        <v>169.91499999999999</v>
      </c>
      <c r="BT86" s="77">
        <v>0</v>
      </c>
      <c r="BU86" s="77">
        <v>0</v>
      </c>
      <c r="BV86" s="30">
        <v>24980.44</v>
      </c>
      <c r="BW86" s="78">
        <v>-1531.4059999999999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1728.5919999999999</v>
      </c>
      <c r="D87" s="30"/>
      <c r="E87" s="30"/>
      <c r="F87" s="30"/>
      <c r="G87" s="30"/>
      <c r="H87" s="30"/>
      <c r="I87" s="30"/>
      <c r="J87" s="30"/>
      <c r="K87" s="30"/>
      <c r="L87" s="32">
        <v>0.11600000000000001</v>
      </c>
      <c r="M87" s="31">
        <v>0</v>
      </c>
      <c r="N87" s="31">
        <v>6.7709999999999999</v>
      </c>
      <c r="O87" s="31">
        <v>6.0979999999999999</v>
      </c>
      <c r="P87" s="31">
        <v>33.612000000000002</v>
      </c>
      <c r="Q87" s="31">
        <v>5.0000000000000001E-3</v>
      </c>
      <c r="R87" s="31">
        <v>2.81</v>
      </c>
      <c r="S87" s="31">
        <v>0.14099999999999999</v>
      </c>
      <c r="T87" s="31">
        <v>0</v>
      </c>
      <c r="U87" s="31">
        <v>4.8230000000000004</v>
      </c>
      <c r="V87" s="31">
        <v>2.4929999999999999</v>
      </c>
      <c r="W87" s="31">
        <v>0.46899999999999997</v>
      </c>
      <c r="X87" s="31">
        <v>4.9889999999999999</v>
      </c>
      <c r="Y87" s="31">
        <v>4.05</v>
      </c>
      <c r="Z87" s="31">
        <v>4.2000000000000003E-2</v>
      </c>
      <c r="AA87" s="31">
        <v>0.72</v>
      </c>
      <c r="AB87" s="31">
        <v>3.157</v>
      </c>
      <c r="AC87" s="31">
        <v>12.516999999999999</v>
      </c>
      <c r="AD87" s="31">
        <v>3.887</v>
      </c>
      <c r="AE87" s="31">
        <v>9.6690000000000005</v>
      </c>
      <c r="AF87" s="31">
        <v>63.008000000000003</v>
      </c>
      <c r="AG87" s="31">
        <v>30.222000000000001</v>
      </c>
      <c r="AH87" s="31">
        <v>49.384</v>
      </c>
      <c r="AI87" s="31">
        <v>52.573999999999998</v>
      </c>
      <c r="AJ87" s="31">
        <v>471.73399999999998</v>
      </c>
      <c r="AK87" s="31">
        <v>0.55500000000000005</v>
      </c>
      <c r="AL87" s="31">
        <v>0</v>
      </c>
      <c r="AM87" s="31">
        <v>24.047000000000001</v>
      </c>
      <c r="AN87" s="31">
        <v>0.56200000000000006</v>
      </c>
      <c r="AO87" s="31">
        <v>29.332000000000001</v>
      </c>
      <c r="AP87" s="31">
        <v>0.11600000000000001</v>
      </c>
      <c r="AQ87" s="31">
        <v>3.1749999999999998</v>
      </c>
      <c r="AR87" s="31">
        <v>37.003</v>
      </c>
      <c r="AS87" s="31">
        <v>2.419</v>
      </c>
      <c r="AT87" s="31">
        <v>14.362</v>
      </c>
      <c r="AU87" s="31">
        <v>6.5410000000000004</v>
      </c>
      <c r="AV87" s="31">
        <v>4.5999999999999996</v>
      </c>
      <c r="AW87" s="31">
        <v>11.423999999999999</v>
      </c>
      <c r="AX87" s="31">
        <v>2.4180000000000001</v>
      </c>
      <c r="AY87" s="31">
        <v>0</v>
      </c>
      <c r="AZ87" s="31">
        <v>13.282999999999999</v>
      </c>
      <c r="BA87" s="31">
        <v>14.154999999999999</v>
      </c>
      <c r="BB87" s="31">
        <v>24.103999999999999</v>
      </c>
      <c r="BC87" s="31">
        <v>53.125</v>
      </c>
      <c r="BD87" s="31">
        <v>4.2729999999999997</v>
      </c>
      <c r="BE87" s="31">
        <v>9.9380000000000006</v>
      </c>
      <c r="BF87" s="31">
        <v>9.8109999999999999</v>
      </c>
      <c r="BG87" s="31">
        <v>2.6040000000000001</v>
      </c>
      <c r="BH87" s="31">
        <v>0</v>
      </c>
      <c r="BI87" s="31">
        <v>0.378</v>
      </c>
      <c r="BJ87" s="31">
        <v>0</v>
      </c>
      <c r="BK87" s="31">
        <v>0</v>
      </c>
      <c r="BL87" s="73">
        <v>0</v>
      </c>
      <c r="BM87" s="74">
        <f t="shared" si="5"/>
        <v>1031.5159999999998</v>
      </c>
      <c r="BN87" s="33"/>
      <c r="BO87" s="30">
        <v>0</v>
      </c>
      <c r="BP87" s="75">
        <f t="shared" si="6"/>
        <v>697.07600000000002</v>
      </c>
      <c r="BQ87" s="32">
        <f t="shared" si="7"/>
        <v>697.07600000000002</v>
      </c>
      <c r="BR87" s="76">
        <v>0</v>
      </c>
      <c r="BS87" s="30">
        <v>697.07600000000002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20927.461000000003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139.727</v>
      </c>
      <c r="N91" s="31">
        <v>187.822</v>
      </c>
      <c r="O91" s="31">
        <v>214.91300000000001</v>
      </c>
      <c r="P91" s="31">
        <v>267.77199999999999</v>
      </c>
      <c r="Q91" s="31">
        <v>0.02</v>
      </c>
      <c r="R91" s="31">
        <v>10.332000000000001</v>
      </c>
      <c r="S91" s="31">
        <v>3.778</v>
      </c>
      <c r="T91" s="31">
        <v>0</v>
      </c>
      <c r="U91" s="31">
        <v>31.457000000000001</v>
      </c>
      <c r="V91" s="31">
        <v>5.9690000000000003</v>
      </c>
      <c r="W91" s="31">
        <v>3.577</v>
      </c>
      <c r="X91" s="31">
        <v>1.617</v>
      </c>
      <c r="Y91" s="31">
        <v>0.61099999999999999</v>
      </c>
      <c r="Z91" s="31">
        <v>1.4359999999999999</v>
      </c>
      <c r="AA91" s="31">
        <v>3.738</v>
      </c>
      <c r="AB91" s="31">
        <v>2.1859999999999999</v>
      </c>
      <c r="AC91" s="31">
        <v>19.350000000000001</v>
      </c>
      <c r="AD91" s="31">
        <v>15.198</v>
      </c>
      <c r="AE91" s="31">
        <v>663.43299999999999</v>
      </c>
      <c r="AF91" s="31">
        <v>28.094000000000001</v>
      </c>
      <c r="AG91" s="31">
        <v>70.600999999999999</v>
      </c>
      <c r="AH91" s="31">
        <v>537.61400000000003</v>
      </c>
      <c r="AI91" s="31">
        <v>902.67499999999995</v>
      </c>
      <c r="AJ91" s="31">
        <v>15.723000000000001</v>
      </c>
      <c r="AK91" s="31">
        <v>4.5810000000000004</v>
      </c>
      <c r="AL91" s="31">
        <v>473.91699999999997</v>
      </c>
      <c r="AM91" s="31">
        <v>95.084000000000003</v>
      </c>
      <c r="AN91" s="31">
        <v>12.372999999999999</v>
      </c>
      <c r="AO91" s="31">
        <v>709.57</v>
      </c>
      <c r="AP91" s="31">
        <v>62.465000000000003</v>
      </c>
      <c r="AQ91" s="31">
        <v>19.719000000000001</v>
      </c>
      <c r="AR91" s="31">
        <v>10.215</v>
      </c>
      <c r="AS91" s="31">
        <v>7.6879999999999997</v>
      </c>
      <c r="AT91" s="31">
        <v>626.05499999999995</v>
      </c>
      <c r="AU91" s="31">
        <v>0.38600000000000001</v>
      </c>
      <c r="AV91" s="31">
        <v>0.06</v>
      </c>
      <c r="AW91" s="31">
        <v>33.502000000000002</v>
      </c>
      <c r="AX91" s="31">
        <v>26.475999999999999</v>
      </c>
      <c r="AY91" s="31">
        <v>0</v>
      </c>
      <c r="AZ91" s="31">
        <v>9.9529999999999994</v>
      </c>
      <c r="BA91" s="31">
        <v>157.76900000000001</v>
      </c>
      <c r="BB91" s="31">
        <v>23.11</v>
      </c>
      <c r="BC91" s="31">
        <v>417.94299999999998</v>
      </c>
      <c r="BD91" s="31">
        <v>10.679</v>
      </c>
      <c r="BE91" s="31">
        <v>37.694000000000003</v>
      </c>
      <c r="BF91" s="31">
        <v>44.03</v>
      </c>
      <c r="BG91" s="31">
        <v>28.917999999999999</v>
      </c>
      <c r="BH91" s="31">
        <v>0</v>
      </c>
      <c r="BI91" s="31">
        <v>63.341000000000001</v>
      </c>
      <c r="BJ91" s="31">
        <v>0</v>
      </c>
      <c r="BK91" s="31">
        <v>0</v>
      </c>
      <c r="BL91" s="73">
        <v>0</v>
      </c>
      <c r="BM91" s="74">
        <f t="shared" si="5"/>
        <v>6003.1710000000021</v>
      </c>
      <c r="BN91" s="33"/>
      <c r="BO91" s="30">
        <v>0</v>
      </c>
      <c r="BP91" s="75">
        <f t="shared" si="6"/>
        <v>14924.29</v>
      </c>
      <c r="BQ91" s="32">
        <f t="shared" si="7"/>
        <v>14924.29</v>
      </c>
      <c r="BR91" s="76">
        <v>0</v>
      </c>
      <c r="BS91" s="30">
        <v>14924.29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3827.8670000000002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13.911</v>
      </c>
      <c r="N92" s="31">
        <v>0</v>
      </c>
      <c r="O92" s="31">
        <v>6.4160000000000004</v>
      </c>
      <c r="P92" s="31">
        <v>176.727</v>
      </c>
      <c r="Q92" s="31">
        <v>1.7999999999999999E-2</v>
      </c>
      <c r="R92" s="31">
        <v>0.32300000000000001</v>
      </c>
      <c r="S92" s="31">
        <v>0</v>
      </c>
      <c r="T92" s="31">
        <v>0</v>
      </c>
      <c r="U92" s="31">
        <v>0</v>
      </c>
      <c r="V92" s="31">
        <v>1.294</v>
      </c>
      <c r="W92" s="31">
        <v>4.859</v>
      </c>
      <c r="X92" s="31">
        <v>1.552</v>
      </c>
      <c r="Y92" s="31">
        <v>9.8490000000000002</v>
      </c>
      <c r="Z92" s="31">
        <v>0</v>
      </c>
      <c r="AA92" s="31">
        <v>0.31</v>
      </c>
      <c r="AB92" s="31">
        <v>0.81</v>
      </c>
      <c r="AC92" s="31">
        <v>18.193000000000001</v>
      </c>
      <c r="AD92" s="31">
        <v>0</v>
      </c>
      <c r="AE92" s="31">
        <v>0.59699999999999998</v>
      </c>
      <c r="AF92" s="31">
        <v>24.059000000000001</v>
      </c>
      <c r="AG92" s="31">
        <v>60.454999999999998</v>
      </c>
      <c r="AH92" s="31">
        <v>1338.6679999999999</v>
      </c>
      <c r="AI92" s="31">
        <v>262.37799999999999</v>
      </c>
      <c r="AJ92" s="31">
        <v>0.66900000000000004</v>
      </c>
      <c r="AK92" s="31">
        <v>85.328000000000003</v>
      </c>
      <c r="AL92" s="31">
        <v>12.481</v>
      </c>
      <c r="AM92" s="31">
        <v>4.2169999999999996</v>
      </c>
      <c r="AN92" s="31">
        <v>0.33300000000000002</v>
      </c>
      <c r="AO92" s="31">
        <v>216.197</v>
      </c>
      <c r="AP92" s="31">
        <v>0</v>
      </c>
      <c r="AQ92" s="31">
        <v>3.5019999999999998</v>
      </c>
      <c r="AR92" s="31">
        <v>15.355</v>
      </c>
      <c r="AS92" s="31">
        <v>0</v>
      </c>
      <c r="AT92" s="31">
        <v>0</v>
      </c>
      <c r="AU92" s="31">
        <v>0</v>
      </c>
      <c r="AV92" s="31">
        <v>0.27300000000000002</v>
      </c>
      <c r="AW92" s="31">
        <v>4.2999999999999997E-2</v>
      </c>
      <c r="AX92" s="31">
        <v>21.670999999999999</v>
      </c>
      <c r="AY92" s="31">
        <v>0</v>
      </c>
      <c r="AZ92" s="31">
        <v>1.6479999999999999</v>
      </c>
      <c r="BA92" s="31">
        <v>4.8520000000000003</v>
      </c>
      <c r="BB92" s="31">
        <v>10.976000000000001</v>
      </c>
      <c r="BC92" s="31">
        <v>266.59500000000003</v>
      </c>
      <c r="BD92" s="31">
        <v>0</v>
      </c>
      <c r="BE92" s="31">
        <v>28.367000000000001</v>
      </c>
      <c r="BF92" s="31">
        <v>52.789000000000001</v>
      </c>
      <c r="BG92" s="31">
        <v>3.5000000000000003E-2</v>
      </c>
      <c r="BH92" s="31">
        <v>0</v>
      </c>
      <c r="BI92" s="31">
        <v>0.43</v>
      </c>
      <c r="BJ92" s="31">
        <v>0</v>
      </c>
      <c r="BK92" s="31">
        <v>0</v>
      </c>
      <c r="BL92" s="73">
        <v>0</v>
      </c>
      <c r="BM92" s="74">
        <f t="shared" si="5"/>
        <v>2646.1800000000003</v>
      </c>
      <c r="BN92" s="33"/>
      <c r="BO92" s="30">
        <v>0</v>
      </c>
      <c r="BP92" s="75">
        <f t="shared" si="6"/>
        <v>1181.6869999999999</v>
      </c>
      <c r="BQ92" s="32">
        <f t="shared" si="7"/>
        <v>1181.6869999999999</v>
      </c>
      <c r="BR92" s="76">
        <v>0</v>
      </c>
      <c r="BS92" s="30">
        <v>1181.6869999999999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12199.438999999998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7.2869999999999999</v>
      </c>
      <c r="N93" s="31">
        <v>0</v>
      </c>
      <c r="O93" s="31">
        <v>22.035</v>
      </c>
      <c r="P93" s="31">
        <v>2.4740000000000002</v>
      </c>
      <c r="Q93" s="31">
        <v>4.0000000000000001E-3</v>
      </c>
      <c r="R93" s="31">
        <v>1.0760000000000001</v>
      </c>
      <c r="S93" s="31">
        <v>0.48</v>
      </c>
      <c r="T93" s="31">
        <v>0</v>
      </c>
      <c r="U93" s="31">
        <v>2.8719999999999999</v>
      </c>
      <c r="V93" s="31">
        <v>1.2989999999999999</v>
      </c>
      <c r="W93" s="31">
        <v>0</v>
      </c>
      <c r="X93" s="31">
        <v>0.224</v>
      </c>
      <c r="Y93" s="31">
        <v>2.669</v>
      </c>
      <c r="Z93" s="31">
        <v>6.4000000000000001E-2</v>
      </c>
      <c r="AA93" s="31">
        <v>0</v>
      </c>
      <c r="AB93" s="31">
        <v>1.2749999999999999</v>
      </c>
      <c r="AC93" s="31">
        <v>7.2229999999999999</v>
      </c>
      <c r="AD93" s="31">
        <v>6.827</v>
      </c>
      <c r="AE93" s="31">
        <v>8.3770000000000007</v>
      </c>
      <c r="AF93" s="31">
        <v>18.202999999999999</v>
      </c>
      <c r="AG93" s="31">
        <v>10.128</v>
      </c>
      <c r="AH93" s="31">
        <v>31.077000000000002</v>
      </c>
      <c r="AI93" s="31">
        <v>88.727000000000004</v>
      </c>
      <c r="AJ93" s="31">
        <v>3.7519999999999998</v>
      </c>
      <c r="AK93" s="31">
        <v>3.512</v>
      </c>
      <c r="AL93" s="31">
        <v>1430.039</v>
      </c>
      <c r="AM93" s="31">
        <v>36.317999999999998</v>
      </c>
      <c r="AN93" s="31">
        <v>13.786</v>
      </c>
      <c r="AO93" s="31">
        <v>25.116</v>
      </c>
      <c r="AP93" s="31">
        <v>3.9929999999999999</v>
      </c>
      <c r="AQ93" s="31">
        <v>34.195</v>
      </c>
      <c r="AR93" s="31">
        <v>21.651</v>
      </c>
      <c r="AS93" s="31">
        <v>10.919</v>
      </c>
      <c r="AT93" s="31">
        <v>48.177</v>
      </c>
      <c r="AU93" s="31">
        <v>4.7409999999999997</v>
      </c>
      <c r="AV93" s="31">
        <v>14.135999999999999</v>
      </c>
      <c r="AW93" s="31">
        <v>0.53500000000000003</v>
      </c>
      <c r="AX93" s="31">
        <v>20.780999999999999</v>
      </c>
      <c r="AY93" s="31">
        <v>0</v>
      </c>
      <c r="AZ93" s="31">
        <v>0.97899999999999998</v>
      </c>
      <c r="BA93" s="31">
        <v>218.30699999999999</v>
      </c>
      <c r="BB93" s="31">
        <v>20.835999999999999</v>
      </c>
      <c r="BC93" s="31">
        <v>137.93199999999999</v>
      </c>
      <c r="BD93" s="31">
        <v>0</v>
      </c>
      <c r="BE93" s="31">
        <v>12.69</v>
      </c>
      <c r="BF93" s="31">
        <v>28.613</v>
      </c>
      <c r="BG93" s="31">
        <v>5.8719999999999999</v>
      </c>
      <c r="BH93" s="31">
        <v>0</v>
      </c>
      <c r="BI93" s="31">
        <v>4.4690000000000003</v>
      </c>
      <c r="BJ93" s="31">
        <v>0</v>
      </c>
      <c r="BK93" s="31">
        <v>0</v>
      </c>
      <c r="BL93" s="73">
        <v>0</v>
      </c>
      <c r="BM93" s="74">
        <f t="shared" si="5"/>
        <v>2313.6699999999992</v>
      </c>
      <c r="BN93" s="33"/>
      <c r="BO93" s="30">
        <v>6673.43</v>
      </c>
      <c r="BP93" s="75">
        <f t="shared" si="6"/>
        <v>3212.3389999999999</v>
      </c>
      <c r="BQ93" s="32">
        <f t="shared" si="7"/>
        <v>3212.3389999999999</v>
      </c>
      <c r="BR93" s="76">
        <v>0</v>
      </c>
      <c r="BS93" s="30">
        <v>3212.3389999999999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19058.406000000003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212.87200000000001</v>
      </c>
      <c r="N94" s="31">
        <v>0</v>
      </c>
      <c r="O94" s="31">
        <v>428.67599999999999</v>
      </c>
      <c r="P94" s="31">
        <v>83.686999999999998</v>
      </c>
      <c r="Q94" s="31">
        <v>0</v>
      </c>
      <c r="R94" s="31">
        <v>5.7210000000000001</v>
      </c>
      <c r="S94" s="31">
        <v>0</v>
      </c>
      <c r="T94" s="31">
        <v>0</v>
      </c>
      <c r="U94" s="31">
        <v>2.379</v>
      </c>
      <c r="V94" s="31">
        <v>0</v>
      </c>
      <c r="W94" s="31">
        <v>0</v>
      </c>
      <c r="X94" s="31">
        <v>10.927</v>
      </c>
      <c r="Y94" s="31">
        <v>0.96099999999999997</v>
      </c>
      <c r="Z94" s="31">
        <v>0</v>
      </c>
      <c r="AA94" s="31">
        <v>0.374</v>
      </c>
      <c r="AB94" s="31">
        <v>0</v>
      </c>
      <c r="AC94" s="31">
        <v>130.52199999999999</v>
      </c>
      <c r="AD94" s="31">
        <v>83.686000000000007</v>
      </c>
      <c r="AE94" s="31">
        <v>159.929</v>
      </c>
      <c r="AF94" s="31">
        <v>0</v>
      </c>
      <c r="AG94" s="31">
        <v>56.613999999999997</v>
      </c>
      <c r="AH94" s="31">
        <v>967.87099999999998</v>
      </c>
      <c r="AI94" s="31">
        <v>445.58100000000002</v>
      </c>
      <c r="AJ94" s="31">
        <v>38.988999999999997</v>
      </c>
      <c r="AK94" s="31">
        <v>650.66499999999996</v>
      </c>
      <c r="AL94" s="31">
        <v>4378.7110000000002</v>
      </c>
      <c r="AM94" s="31">
        <v>1397.1510000000001</v>
      </c>
      <c r="AN94" s="31">
        <v>0</v>
      </c>
      <c r="AO94" s="31">
        <v>153.72900000000001</v>
      </c>
      <c r="AP94" s="31">
        <v>8.3279999999999994</v>
      </c>
      <c r="AQ94" s="31">
        <v>1.1339999999999999</v>
      </c>
      <c r="AR94" s="31">
        <v>278.14600000000002</v>
      </c>
      <c r="AS94" s="31">
        <v>0</v>
      </c>
      <c r="AT94" s="31">
        <v>118.10899999999999</v>
      </c>
      <c r="AU94" s="31">
        <v>0</v>
      </c>
      <c r="AV94" s="31">
        <v>2.1000000000000001E-2</v>
      </c>
      <c r="AW94" s="31">
        <v>1.306</v>
      </c>
      <c r="AX94" s="31">
        <v>5.3710000000000004</v>
      </c>
      <c r="AY94" s="31">
        <v>0</v>
      </c>
      <c r="AZ94" s="31">
        <v>25.896999999999998</v>
      </c>
      <c r="BA94" s="31">
        <v>34.264000000000003</v>
      </c>
      <c r="BB94" s="31">
        <v>0</v>
      </c>
      <c r="BC94" s="31">
        <v>91.078999999999994</v>
      </c>
      <c r="BD94" s="31">
        <v>0</v>
      </c>
      <c r="BE94" s="31">
        <v>17.097000000000001</v>
      </c>
      <c r="BF94" s="31">
        <v>27.905999999999999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9817.7030000000013</v>
      </c>
      <c r="BN94" s="33"/>
      <c r="BO94" s="30">
        <v>8588.0419999999995</v>
      </c>
      <c r="BP94" s="75">
        <f t="shared" si="6"/>
        <v>652.66099999999994</v>
      </c>
      <c r="BQ94" s="32">
        <f t="shared" si="7"/>
        <v>652.66099999999994</v>
      </c>
      <c r="BR94" s="76">
        <v>0</v>
      </c>
      <c r="BS94" s="30">
        <v>652.66099999999994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328.79200000000003</v>
      </c>
      <c r="D95" s="30"/>
      <c r="E95" s="30"/>
      <c r="F95" s="30"/>
      <c r="G95" s="30"/>
      <c r="H95" s="30"/>
      <c r="I95" s="30"/>
      <c r="J95" s="30"/>
      <c r="K95" s="30"/>
      <c r="L95" s="32">
        <v>6.0000000000000001E-3</v>
      </c>
      <c r="M95" s="31">
        <v>0</v>
      </c>
      <c r="N95" s="31">
        <v>0</v>
      </c>
      <c r="O95" s="31">
        <v>0.27200000000000002</v>
      </c>
      <c r="P95" s="31">
        <v>0.189</v>
      </c>
      <c r="Q95" s="31">
        <v>1E-3</v>
      </c>
      <c r="R95" s="31">
        <v>6.0000000000000001E-3</v>
      </c>
      <c r="S95" s="31">
        <v>0.01</v>
      </c>
      <c r="T95" s="31">
        <v>0</v>
      </c>
      <c r="U95" s="31">
        <v>0.23699999999999999</v>
      </c>
      <c r="V95" s="31">
        <v>2.5000000000000001E-2</v>
      </c>
      <c r="W95" s="31">
        <v>1.7000000000000001E-2</v>
      </c>
      <c r="X95" s="31">
        <v>0.12</v>
      </c>
      <c r="Y95" s="31">
        <v>1.2E-2</v>
      </c>
      <c r="Z95" s="31">
        <v>3.1E-2</v>
      </c>
      <c r="AA95" s="31">
        <v>2E-3</v>
      </c>
      <c r="AB95" s="31">
        <v>1.0999999999999999E-2</v>
      </c>
      <c r="AC95" s="31">
        <v>0.5</v>
      </c>
      <c r="AD95" s="31">
        <v>8.0000000000000002E-3</v>
      </c>
      <c r="AE95" s="31">
        <v>2.3490000000000002</v>
      </c>
      <c r="AF95" s="31">
        <v>1.048</v>
      </c>
      <c r="AG95" s="31">
        <v>2.4060000000000001</v>
      </c>
      <c r="AH95" s="31">
        <v>1.552</v>
      </c>
      <c r="AI95" s="31">
        <v>1.7589999999999999</v>
      </c>
      <c r="AJ95" s="31">
        <v>6.0000000000000001E-3</v>
      </c>
      <c r="AK95" s="31">
        <v>0</v>
      </c>
      <c r="AL95" s="31">
        <v>0.75600000000000001</v>
      </c>
      <c r="AM95" s="31">
        <v>0.11700000000000001</v>
      </c>
      <c r="AN95" s="31">
        <v>5.9219999999999997</v>
      </c>
      <c r="AO95" s="31">
        <v>1.4530000000000001</v>
      </c>
      <c r="AP95" s="31">
        <v>0.22900000000000001</v>
      </c>
      <c r="AQ95" s="31">
        <v>7.6999999999999999E-2</v>
      </c>
      <c r="AR95" s="31">
        <v>0.91900000000000004</v>
      </c>
      <c r="AS95" s="31">
        <v>7.5999999999999998E-2</v>
      </c>
      <c r="AT95" s="31">
        <v>0</v>
      </c>
      <c r="AU95" s="31">
        <v>0.56799999999999995</v>
      </c>
      <c r="AV95" s="31">
        <v>0.96199999999999997</v>
      </c>
      <c r="AW95" s="31">
        <v>0.154</v>
      </c>
      <c r="AX95" s="31">
        <v>0.111</v>
      </c>
      <c r="AY95" s="31">
        <v>0</v>
      </c>
      <c r="AZ95" s="31">
        <v>8.9999999999999993E-3</v>
      </c>
      <c r="BA95" s="31">
        <v>0.06</v>
      </c>
      <c r="BB95" s="31">
        <v>7.9000000000000001E-2</v>
      </c>
      <c r="BC95" s="31">
        <v>114.88</v>
      </c>
      <c r="BD95" s="31">
        <v>1.52</v>
      </c>
      <c r="BE95" s="31">
        <v>12.747999999999999</v>
      </c>
      <c r="BF95" s="31">
        <v>8.4290000000000003</v>
      </c>
      <c r="BG95" s="31">
        <v>0.29799999999999999</v>
      </c>
      <c r="BH95" s="31">
        <v>0.72</v>
      </c>
      <c r="BI95" s="31">
        <v>0.36599999999999999</v>
      </c>
      <c r="BJ95" s="31">
        <v>0</v>
      </c>
      <c r="BK95" s="31">
        <v>0</v>
      </c>
      <c r="BL95" s="73">
        <v>0</v>
      </c>
      <c r="BM95" s="74">
        <f t="shared" si="5"/>
        <v>161.02000000000001</v>
      </c>
      <c r="BN95" s="33"/>
      <c r="BO95" s="30">
        <v>68.475999999999999</v>
      </c>
      <c r="BP95" s="75">
        <f t="shared" si="6"/>
        <v>99.296000000000006</v>
      </c>
      <c r="BQ95" s="32">
        <f t="shared" si="7"/>
        <v>99.296000000000006</v>
      </c>
      <c r="BR95" s="76">
        <v>0</v>
      </c>
      <c r="BS95" s="30">
        <v>99.296000000000006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33993.416999999994</v>
      </c>
      <c r="D96" s="30"/>
      <c r="E96" s="30"/>
      <c r="F96" s="30"/>
      <c r="G96" s="30"/>
      <c r="H96" s="30"/>
      <c r="I96" s="30"/>
      <c r="J96" s="30"/>
      <c r="K96" s="30"/>
      <c r="L96" s="32">
        <v>2.859</v>
      </c>
      <c r="M96" s="31">
        <v>17.427</v>
      </c>
      <c r="N96" s="31">
        <v>0.76800000000000002</v>
      </c>
      <c r="O96" s="31">
        <v>17.701000000000001</v>
      </c>
      <c r="P96" s="31">
        <v>1.978</v>
      </c>
      <c r="Q96" s="31">
        <v>3.0000000000000001E-3</v>
      </c>
      <c r="R96" s="31">
        <v>5.7549999999999999</v>
      </c>
      <c r="S96" s="31">
        <v>0</v>
      </c>
      <c r="T96" s="31">
        <v>0</v>
      </c>
      <c r="U96" s="31">
        <v>2.294</v>
      </c>
      <c r="V96" s="31">
        <v>1.0369999999999999</v>
      </c>
      <c r="W96" s="31">
        <v>0</v>
      </c>
      <c r="X96" s="31">
        <v>0.57199999999999995</v>
      </c>
      <c r="Y96" s="31">
        <v>2.9649999999999999</v>
      </c>
      <c r="Z96" s="31">
        <v>0</v>
      </c>
      <c r="AA96" s="31">
        <v>0</v>
      </c>
      <c r="AB96" s="31">
        <v>2.0289999999999999</v>
      </c>
      <c r="AC96" s="31">
        <v>1.9650000000000001</v>
      </c>
      <c r="AD96" s="31">
        <v>5.4370000000000003</v>
      </c>
      <c r="AE96" s="31">
        <v>29.972000000000001</v>
      </c>
      <c r="AF96" s="31">
        <v>22.593</v>
      </c>
      <c r="AG96" s="31">
        <v>24.219000000000001</v>
      </c>
      <c r="AH96" s="31">
        <v>34.137</v>
      </c>
      <c r="AI96" s="31">
        <v>51.13</v>
      </c>
      <c r="AJ96" s="31">
        <v>1.085</v>
      </c>
      <c r="AK96" s="31">
        <v>4.1989999999999998</v>
      </c>
      <c r="AL96" s="31">
        <v>15.425000000000001</v>
      </c>
      <c r="AM96" s="31">
        <v>174.83699999999999</v>
      </c>
      <c r="AN96" s="31">
        <v>1.351</v>
      </c>
      <c r="AO96" s="31">
        <v>172.77099999999999</v>
      </c>
      <c r="AP96" s="31">
        <v>7.4340000000000002</v>
      </c>
      <c r="AQ96" s="31">
        <v>14.579000000000001</v>
      </c>
      <c r="AR96" s="31">
        <v>27.948</v>
      </c>
      <c r="AS96" s="31">
        <v>17.337</v>
      </c>
      <c r="AT96" s="31">
        <v>27.428000000000001</v>
      </c>
      <c r="AU96" s="31">
        <v>6.694</v>
      </c>
      <c r="AV96" s="31">
        <v>9.8979999999999997</v>
      </c>
      <c r="AW96" s="31">
        <v>25.065000000000001</v>
      </c>
      <c r="AX96" s="31">
        <v>14.304</v>
      </c>
      <c r="AY96" s="31">
        <v>0.128</v>
      </c>
      <c r="AZ96" s="31">
        <v>2.786</v>
      </c>
      <c r="BA96" s="31">
        <v>1495.6479999999999</v>
      </c>
      <c r="BB96" s="31">
        <v>16.648</v>
      </c>
      <c r="BC96" s="31">
        <v>301.572</v>
      </c>
      <c r="BD96" s="31">
        <v>10.518000000000001</v>
      </c>
      <c r="BE96" s="31">
        <v>17.811</v>
      </c>
      <c r="BF96" s="31">
        <v>32.985999999999997</v>
      </c>
      <c r="BG96" s="31">
        <v>3.323</v>
      </c>
      <c r="BH96" s="31">
        <v>4.8920000000000003</v>
      </c>
      <c r="BI96" s="31">
        <v>1.155</v>
      </c>
      <c r="BJ96" s="31">
        <v>0</v>
      </c>
      <c r="BK96" s="31">
        <v>0</v>
      </c>
      <c r="BL96" s="73">
        <v>0</v>
      </c>
      <c r="BM96" s="74">
        <f t="shared" si="5"/>
        <v>2632.663</v>
      </c>
      <c r="BN96" s="33"/>
      <c r="BO96" s="30">
        <v>0</v>
      </c>
      <c r="BP96" s="75">
        <f t="shared" si="6"/>
        <v>31360.753999999997</v>
      </c>
      <c r="BQ96" s="32">
        <f t="shared" si="7"/>
        <v>31360.753999999997</v>
      </c>
      <c r="BR96" s="76">
        <v>0.54500000000000004</v>
      </c>
      <c r="BS96" s="30">
        <v>31360.208999999999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12405.887000000001</v>
      </c>
      <c r="D97" s="30"/>
      <c r="E97" s="30"/>
      <c r="F97" s="30"/>
      <c r="G97" s="30"/>
      <c r="H97" s="30"/>
      <c r="I97" s="30"/>
      <c r="J97" s="30"/>
      <c r="K97" s="30"/>
      <c r="L97" s="32">
        <v>0.90100000000000002</v>
      </c>
      <c r="M97" s="31">
        <v>51.665999999999997</v>
      </c>
      <c r="N97" s="31">
        <v>0.34</v>
      </c>
      <c r="O97" s="31">
        <v>8.8729999999999993</v>
      </c>
      <c r="P97" s="31">
        <v>0.41</v>
      </c>
      <c r="Q97" s="31">
        <v>2E-3</v>
      </c>
      <c r="R97" s="31">
        <v>0.76900000000000002</v>
      </c>
      <c r="S97" s="31">
        <v>0.151</v>
      </c>
      <c r="T97" s="31">
        <v>0</v>
      </c>
      <c r="U97" s="31">
        <v>0.81799999999999995</v>
      </c>
      <c r="V97" s="31">
        <v>0.126</v>
      </c>
      <c r="W97" s="31">
        <v>0</v>
      </c>
      <c r="X97" s="31">
        <v>0.24</v>
      </c>
      <c r="Y97" s="31">
        <v>1.3680000000000001</v>
      </c>
      <c r="Z97" s="31">
        <v>0.12</v>
      </c>
      <c r="AA97" s="31">
        <v>0.11899999999999999</v>
      </c>
      <c r="AB97" s="31">
        <v>1.103</v>
      </c>
      <c r="AC97" s="31">
        <v>1.6419999999999999</v>
      </c>
      <c r="AD97" s="31">
        <v>0.97899999999999998</v>
      </c>
      <c r="AE97" s="31">
        <v>2.3540000000000001</v>
      </c>
      <c r="AF97" s="31">
        <v>4.7080000000000002</v>
      </c>
      <c r="AG97" s="31">
        <v>23.244</v>
      </c>
      <c r="AH97" s="31">
        <v>6.1609999999999996</v>
      </c>
      <c r="AI97" s="31">
        <v>270.108</v>
      </c>
      <c r="AJ97" s="31">
        <v>0.47799999999999998</v>
      </c>
      <c r="AK97" s="31">
        <v>10.67</v>
      </c>
      <c r="AL97" s="31">
        <v>216.489</v>
      </c>
      <c r="AM97" s="31">
        <v>21.231999999999999</v>
      </c>
      <c r="AN97" s="31">
        <v>0.21</v>
      </c>
      <c r="AO97" s="31">
        <v>3.875</v>
      </c>
      <c r="AP97" s="31">
        <v>34.149000000000001</v>
      </c>
      <c r="AQ97" s="31">
        <v>3.032</v>
      </c>
      <c r="AR97" s="31">
        <v>2.6709999999999998</v>
      </c>
      <c r="AS97" s="31">
        <v>2.024</v>
      </c>
      <c r="AT97" s="31">
        <v>24.071000000000002</v>
      </c>
      <c r="AU97" s="31">
        <v>3.218</v>
      </c>
      <c r="AV97" s="31">
        <v>1.175</v>
      </c>
      <c r="AW97" s="31">
        <v>0.155</v>
      </c>
      <c r="AX97" s="31">
        <v>3.133</v>
      </c>
      <c r="AY97" s="31">
        <v>3.9E-2</v>
      </c>
      <c r="AZ97" s="31">
        <v>0.53500000000000003</v>
      </c>
      <c r="BA97" s="31">
        <v>4.4450000000000003</v>
      </c>
      <c r="BB97" s="31">
        <v>1.181</v>
      </c>
      <c r="BC97" s="31">
        <v>130.22</v>
      </c>
      <c r="BD97" s="31">
        <v>3.6360000000000001</v>
      </c>
      <c r="BE97" s="31">
        <v>7.976</v>
      </c>
      <c r="BF97" s="31">
        <v>13.723000000000001</v>
      </c>
      <c r="BG97" s="31">
        <v>1.2010000000000001</v>
      </c>
      <c r="BH97" s="31">
        <v>8.6140000000000008</v>
      </c>
      <c r="BI97" s="31">
        <v>1.33</v>
      </c>
      <c r="BJ97" s="31">
        <v>0</v>
      </c>
      <c r="BK97" s="31">
        <v>0</v>
      </c>
      <c r="BL97" s="73">
        <v>0</v>
      </c>
      <c r="BM97" s="74">
        <f t="shared" si="5"/>
        <v>875.6840000000002</v>
      </c>
      <c r="BN97" s="33"/>
      <c r="BO97" s="30">
        <v>3574.9169999999999</v>
      </c>
      <c r="BP97" s="75">
        <f t="shared" si="6"/>
        <v>7955.2860000000001</v>
      </c>
      <c r="BQ97" s="32">
        <f t="shared" si="7"/>
        <v>7955.2860000000001</v>
      </c>
      <c r="BR97" s="76">
        <v>0</v>
      </c>
      <c r="BS97" s="30">
        <v>7955.2860000000001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1592.636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1.7000000000000001E-2</v>
      </c>
      <c r="O98" s="31">
        <v>3.64</v>
      </c>
      <c r="P98" s="31">
        <v>0.124</v>
      </c>
      <c r="Q98" s="31">
        <v>1E-3</v>
      </c>
      <c r="R98" s="31">
        <v>0</v>
      </c>
      <c r="S98" s="31">
        <v>0.372</v>
      </c>
      <c r="T98" s="31">
        <v>0</v>
      </c>
      <c r="U98" s="31">
        <v>3.5000000000000003E-2</v>
      </c>
      <c r="V98" s="31">
        <v>0.22</v>
      </c>
      <c r="W98" s="31">
        <v>1.7000000000000001E-2</v>
      </c>
      <c r="X98" s="31">
        <v>7.0000000000000001E-3</v>
      </c>
      <c r="Y98" s="31">
        <v>6.0000000000000001E-3</v>
      </c>
      <c r="Z98" s="31">
        <v>1E-3</v>
      </c>
      <c r="AA98" s="31">
        <v>1.6E-2</v>
      </c>
      <c r="AB98" s="31">
        <v>6.2E-2</v>
      </c>
      <c r="AC98" s="31">
        <v>0.12</v>
      </c>
      <c r="AD98" s="31">
        <v>1.6E-2</v>
      </c>
      <c r="AE98" s="31">
        <v>0.56799999999999995</v>
      </c>
      <c r="AF98" s="31">
        <v>0.436</v>
      </c>
      <c r="AG98" s="31">
        <v>0.18099999999999999</v>
      </c>
      <c r="AH98" s="31">
        <v>2.9969999999999999</v>
      </c>
      <c r="AI98" s="31">
        <v>0.75700000000000001</v>
      </c>
      <c r="AJ98" s="31">
        <v>7.0000000000000001E-3</v>
      </c>
      <c r="AK98" s="31">
        <v>1.21</v>
      </c>
      <c r="AL98" s="31">
        <v>43.036000000000001</v>
      </c>
      <c r="AM98" s="31">
        <v>1.8169999999999999</v>
      </c>
      <c r="AN98" s="31">
        <v>0</v>
      </c>
      <c r="AO98" s="31">
        <v>1.5029999999999999</v>
      </c>
      <c r="AP98" s="31">
        <v>0.76300000000000001</v>
      </c>
      <c r="AQ98" s="31">
        <v>62.704999999999998</v>
      </c>
      <c r="AR98" s="31">
        <v>373.52</v>
      </c>
      <c r="AS98" s="31">
        <v>1.4E-2</v>
      </c>
      <c r="AT98" s="31">
        <v>67.688000000000002</v>
      </c>
      <c r="AU98" s="31">
        <v>0.23799999999999999</v>
      </c>
      <c r="AV98" s="31">
        <v>0.19800000000000001</v>
      </c>
      <c r="AW98" s="31">
        <v>4.3999999999999997E-2</v>
      </c>
      <c r="AX98" s="31">
        <v>1.5720000000000001</v>
      </c>
      <c r="AY98" s="31">
        <v>2.1000000000000001E-2</v>
      </c>
      <c r="AZ98" s="31">
        <v>0</v>
      </c>
      <c r="BA98" s="31">
        <v>2.1999999999999999E-2</v>
      </c>
      <c r="BB98" s="31">
        <v>0.29699999999999999</v>
      </c>
      <c r="BC98" s="31">
        <v>5.4029999999999996</v>
      </c>
      <c r="BD98" s="31">
        <v>0</v>
      </c>
      <c r="BE98" s="31">
        <v>26.574000000000002</v>
      </c>
      <c r="BF98" s="31">
        <v>0.77100000000000002</v>
      </c>
      <c r="BG98" s="31">
        <v>0.123</v>
      </c>
      <c r="BH98" s="31">
        <v>1.7410000000000001</v>
      </c>
      <c r="BI98" s="31">
        <v>22.591000000000001</v>
      </c>
      <c r="BJ98" s="31">
        <v>0</v>
      </c>
      <c r="BK98" s="31">
        <v>0</v>
      </c>
      <c r="BL98" s="73">
        <v>0</v>
      </c>
      <c r="BM98" s="74">
        <f t="shared" si="5"/>
        <v>621.45299999999997</v>
      </c>
      <c r="BN98" s="33"/>
      <c r="BO98" s="30">
        <v>94.081999999999994</v>
      </c>
      <c r="BP98" s="75">
        <f t="shared" si="6"/>
        <v>877.101</v>
      </c>
      <c r="BQ98" s="32">
        <f t="shared" si="7"/>
        <v>877.101</v>
      </c>
      <c r="BR98" s="76">
        <v>103.202</v>
      </c>
      <c r="BS98" s="30">
        <v>773.899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9584.887999999999</v>
      </c>
      <c r="D99" s="30"/>
      <c r="E99" s="30"/>
      <c r="F99" s="30"/>
      <c r="G99" s="30"/>
      <c r="H99" s="30"/>
      <c r="I99" s="30"/>
      <c r="J99" s="30"/>
      <c r="K99" s="30"/>
      <c r="L99" s="32">
        <v>0.29799999999999999</v>
      </c>
      <c r="M99" s="31">
        <v>117.996</v>
      </c>
      <c r="N99" s="31">
        <v>0.108</v>
      </c>
      <c r="O99" s="31">
        <v>20.044</v>
      </c>
      <c r="P99" s="31">
        <v>8.9030000000000005</v>
      </c>
      <c r="Q99" s="31">
        <v>3.0000000000000001E-3</v>
      </c>
      <c r="R99" s="31">
        <v>1.05</v>
      </c>
      <c r="S99" s="31">
        <v>0.30399999999999999</v>
      </c>
      <c r="T99" s="31">
        <v>0</v>
      </c>
      <c r="U99" s="31">
        <v>0.152</v>
      </c>
      <c r="V99" s="31">
        <v>0.86599999999999999</v>
      </c>
      <c r="W99" s="31">
        <v>0.76400000000000001</v>
      </c>
      <c r="X99" s="31">
        <v>0.92400000000000004</v>
      </c>
      <c r="Y99" s="31">
        <v>1.5820000000000001</v>
      </c>
      <c r="Z99" s="31">
        <v>0.188</v>
      </c>
      <c r="AA99" s="31">
        <v>0.80400000000000005</v>
      </c>
      <c r="AB99" s="31">
        <v>0.74399999999999999</v>
      </c>
      <c r="AC99" s="31">
        <v>43.255000000000003</v>
      </c>
      <c r="AD99" s="31">
        <v>3.835</v>
      </c>
      <c r="AE99" s="31">
        <v>15.048</v>
      </c>
      <c r="AF99" s="31">
        <v>20.010999999999999</v>
      </c>
      <c r="AG99" s="31">
        <v>24.327999999999999</v>
      </c>
      <c r="AH99" s="31">
        <v>34.222999999999999</v>
      </c>
      <c r="AI99" s="31">
        <v>184.88399999999999</v>
      </c>
      <c r="AJ99" s="31">
        <v>62.853000000000002</v>
      </c>
      <c r="AK99" s="31">
        <v>6.3040000000000003</v>
      </c>
      <c r="AL99" s="31">
        <v>405.26</v>
      </c>
      <c r="AM99" s="31">
        <v>46.082000000000001</v>
      </c>
      <c r="AN99" s="31">
        <v>3.89</v>
      </c>
      <c r="AO99" s="31">
        <v>50.32</v>
      </c>
      <c r="AP99" s="31">
        <v>11.493</v>
      </c>
      <c r="AQ99" s="31">
        <v>19.335999999999999</v>
      </c>
      <c r="AR99" s="31">
        <v>1207.692</v>
      </c>
      <c r="AS99" s="31">
        <v>6.2080000000000002</v>
      </c>
      <c r="AT99" s="31">
        <v>111.28400000000001</v>
      </c>
      <c r="AU99" s="31">
        <v>13.194000000000001</v>
      </c>
      <c r="AV99" s="31">
        <v>22.350999999999999</v>
      </c>
      <c r="AW99" s="31">
        <v>2.0369999999999999</v>
      </c>
      <c r="AX99" s="31">
        <v>58.823</v>
      </c>
      <c r="AY99" s="31">
        <v>0.27400000000000002</v>
      </c>
      <c r="AZ99" s="31">
        <v>1.694</v>
      </c>
      <c r="BA99" s="31">
        <v>24.452999999999999</v>
      </c>
      <c r="BB99" s="31">
        <v>10.676</v>
      </c>
      <c r="BC99" s="31">
        <v>103.46899999999999</v>
      </c>
      <c r="BD99" s="31">
        <v>4.0170000000000003</v>
      </c>
      <c r="BE99" s="31">
        <v>19.167999999999999</v>
      </c>
      <c r="BF99" s="31">
        <v>14.448</v>
      </c>
      <c r="BG99" s="31">
        <v>1.897</v>
      </c>
      <c r="BH99" s="31">
        <v>6.1479999999999997</v>
      </c>
      <c r="BI99" s="31">
        <v>12.505000000000001</v>
      </c>
      <c r="BJ99" s="31">
        <v>0</v>
      </c>
      <c r="BK99" s="31">
        <v>0</v>
      </c>
      <c r="BL99" s="73">
        <v>0</v>
      </c>
      <c r="BM99" s="74">
        <f t="shared" si="5"/>
        <v>2706.1899999999996</v>
      </c>
      <c r="BN99" s="33"/>
      <c r="BO99" s="30">
        <v>799.23400000000004</v>
      </c>
      <c r="BP99" s="75">
        <f t="shared" si="6"/>
        <v>6079.4639999999999</v>
      </c>
      <c r="BQ99" s="32">
        <f t="shared" si="7"/>
        <v>6079.4639999999999</v>
      </c>
      <c r="BR99" s="76">
        <v>0</v>
      </c>
      <c r="BS99" s="30">
        <v>6079.4639999999999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2505.297</v>
      </c>
      <c r="D100" s="30"/>
      <c r="E100" s="30"/>
      <c r="F100" s="30"/>
      <c r="G100" s="30"/>
      <c r="H100" s="30"/>
      <c r="I100" s="30"/>
      <c r="J100" s="30"/>
      <c r="K100" s="30"/>
      <c r="L100" s="32">
        <v>7.0000000000000001E-3</v>
      </c>
      <c r="M100" s="31">
        <v>0</v>
      </c>
      <c r="N100" s="31">
        <v>0.26400000000000001</v>
      </c>
      <c r="O100" s="31">
        <v>2.1829999999999998</v>
      </c>
      <c r="P100" s="31">
        <v>5.6630000000000003</v>
      </c>
      <c r="Q100" s="31">
        <v>2E-3</v>
      </c>
      <c r="R100" s="31">
        <v>0.57999999999999996</v>
      </c>
      <c r="S100" s="31">
        <v>1.6E-2</v>
      </c>
      <c r="T100" s="31">
        <v>0</v>
      </c>
      <c r="U100" s="31">
        <v>2.0049999999999999</v>
      </c>
      <c r="V100" s="31">
        <v>1.835</v>
      </c>
      <c r="W100" s="31">
        <v>0.124</v>
      </c>
      <c r="X100" s="31">
        <v>0.54100000000000004</v>
      </c>
      <c r="Y100" s="31">
        <v>0.41399999999999998</v>
      </c>
      <c r="Z100" s="31">
        <v>3.0000000000000001E-3</v>
      </c>
      <c r="AA100" s="31">
        <v>7.8E-2</v>
      </c>
      <c r="AB100" s="31">
        <v>0.18099999999999999</v>
      </c>
      <c r="AC100" s="31">
        <v>2.5819999999999999</v>
      </c>
      <c r="AD100" s="31">
        <v>6.1970000000000001</v>
      </c>
      <c r="AE100" s="31">
        <v>9.4320000000000004</v>
      </c>
      <c r="AF100" s="31">
        <v>4.9619999999999997</v>
      </c>
      <c r="AG100" s="31">
        <v>8.2100000000000009</v>
      </c>
      <c r="AH100" s="31">
        <v>20.349</v>
      </c>
      <c r="AI100" s="31">
        <v>22.015000000000001</v>
      </c>
      <c r="AJ100" s="31">
        <v>1.4059999999999999</v>
      </c>
      <c r="AK100" s="31">
        <v>4.2149999999999999</v>
      </c>
      <c r="AL100" s="31">
        <v>261.23700000000002</v>
      </c>
      <c r="AM100" s="31">
        <v>46.744</v>
      </c>
      <c r="AN100" s="31">
        <v>1.236</v>
      </c>
      <c r="AO100" s="31">
        <v>22.51</v>
      </c>
      <c r="AP100" s="31">
        <v>3.1150000000000002</v>
      </c>
      <c r="AQ100" s="31">
        <v>2.552</v>
      </c>
      <c r="AR100" s="31">
        <v>0.24</v>
      </c>
      <c r="AS100" s="31">
        <v>26.952000000000002</v>
      </c>
      <c r="AT100" s="31">
        <v>0</v>
      </c>
      <c r="AU100" s="31">
        <v>0</v>
      </c>
      <c r="AV100" s="31">
        <v>9.4459999999999997</v>
      </c>
      <c r="AW100" s="31">
        <v>0.998</v>
      </c>
      <c r="AX100" s="31">
        <v>5.5519999999999996</v>
      </c>
      <c r="AY100" s="31">
        <v>0.153</v>
      </c>
      <c r="AZ100" s="31">
        <v>0</v>
      </c>
      <c r="BA100" s="31">
        <v>3.6389999999999998</v>
      </c>
      <c r="BB100" s="31">
        <v>2.6259999999999999</v>
      </c>
      <c r="BC100" s="31">
        <v>79.16</v>
      </c>
      <c r="BD100" s="31">
        <v>0.376</v>
      </c>
      <c r="BE100" s="31">
        <v>4.2210000000000001</v>
      </c>
      <c r="BF100" s="31">
        <v>3.581</v>
      </c>
      <c r="BG100" s="31">
        <v>1.079</v>
      </c>
      <c r="BH100" s="31">
        <v>0</v>
      </c>
      <c r="BI100" s="31">
        <v>6.8000000000000005E-2</v>
      </c>
      <c r="BJ100" s="31">
        <v>0</v>
      </c>
      <c r="BK100" s="31">
        <v>0</v>
      </c>
      <c r="BL100" s="73">
        <v>0</v>
      </c>
      <c r="BM100" s="74">
        <f t="shared" si="5"/>
        <v>568.74900000000002</v>
      </c>
      <c r="BN100" s="33"/>
      <c r="BO100" s="30">
        <v>159.97399999999999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1776.5740000000001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18463.444</v>
      </c>
      <c r="D101" s="30"/>
      <c r="E101" s="30"/>
      <c r="F101" s="30"/>
      <c r="G101" s="30"/>
      <c r="H101" s="30"/>
      <c r="I101" s="30"/>
      <c r="J101" s="30"/>
      <c r="K101" s="30"/>
      <c r="L101" s="32">
        <v>0.82499999999999996</v>
      </c>
      <c r="M101" s="31">
        <v>11.728</v>
      </c>
      <c r="N101" s="31">
        <v>2.5179999999999998</v>
      </c>
      <c r="O101" s="31">
        <v>69.917000000000002</v>
      </c>
      <c r="P101" s="31">
        <v>54.773000000000003</v>
      </c>
      <c r="Q101" s="31">
        <v>5.5E-2</v>
      </c>
      <c r="R101" s="31">
        <v>1.9890000000000001</v>
      </c>
      <c r="S101" s="31">
        <v>0.625</v>
      </c>
      <c r="T101" s="31">
        <v>0</v>
      </c>
      <c r="U101" s="31">
        <v>35.042999999999999</v>
      </c>
      <c r="V101" s="31">
        <v>29.239000000000001</v>
      </c>
      <c r="W101" s="31">
        <v>2.9159999999999999</v>
      </c>
      <c r="X101" s="31">
        <v>7.9630000000000001</v>
      </c>
      <c r="Y101" s="31">
        <v>15.712</v>
      </c>
      <c r="Z101" s="31">
        <v>1.4999999999999999E-2</v>
      </c>
      <c r="AA101" s="31">
        <v>2.9159999999999999</v>
      </c>
      <c r="AB101" s="31">
        <v>2.1859999999999999</v>
      </c>
      <c r="AC101" s="31">
        <v>595.03499999999997</v>
      </c>
      <c r="AD101" s="31">
        <v>73.763999999999996</v>
      </c>
      <c r="AE101" s="31">
        <v>306.12200000000001</v>
      </c>
      <c r="AF101" s="31">
        <v>76.010000000000005</v>
      </c>
      <c r="AG101" s="31">
        <v>127.78400000000001</v>
      </c>
      <c r="AH101" s="31">
        <v>175.012</v>
      </c>
      <c r="AI101" s="31">
        <v>408.46699999999998</v>
      </c>
      <c r="AJ101" s="31">
        <v>16.483000000000001</v>
      </c>
      <c r="AK101" s="31">
        <v>203.73599999999999</v>
      </c>
      <c r="AL101" s="31">
        <v>61.796999999999997</v>
      </c>
      <c r="AM101" s="31">
        <v>306.55099999999999</v>
      </c>
      <c r="AN101" s="31">
        <v>7.7629999999999999</v>
      </c>
      <c r="AO101" s="31">
        <v>399.44200000000001</v>
      </c>
      <c r="AP101" s="31">
        <v>60.140999999999998</v>
      </c>
      <c r="AQ101" s="31">
        <v>7.5839999999999996</v>
      </c>
      <c r="AR101" s="31">
        <v>327.51299999999998</v>
      </c>
      <c r="AS101" s="31">
        <v>7.2309999999999999</v>
      </c>
      <c r="AT101" s="31">
        <v>984.60599999999999</v>
      </c>
      <c r="AU101" s="31">
        <v>37.854999999999997</v>
      </c>
      <c r="AV101" s="31">
        <v>293.18900000000002</v>
      </c>
      <c r="AW101" s="31">
        <v>1775.443</v>
      </c>
      <c r="AX101" s="31">
        <v>13.010999999999999</v>
      </c>
      <c r="AY101" s="31">
        <v>0.38300000000000001</v>
      </c>
      <c r="AZ101" s="31">
        <v>12.204000000000001</v>
      </c>
      <c r="BA101" s="31">
        <v>11.946999999999999</v>
      </c>
      <c r="BB101" s="31">
        <v>22.965</v>
      </c>
      <c r="BC101" s="31">
        <v>701.46900000000005</v>
      </c>
      <c r="BD101" s="31">
        <v>0</v>
      </c>
      <c r="BE101" s="31">
        <v>28.565000000000001</v>
      </c>
      <c r="BF101" s="31">
        <v>2.8450000000000002</v>
      </c>
      <c r="BG101" s="31">
        <v>3.4340000000000002</v>
      </c>
      <c r="BH101" s="31">
        <v>2.5</v>
      </c>
      <c r="BI101" s="31">
        <v>12.317</v>
      </c>
      <c r="BJ101" s="31">
        <v>0</v>
      </c>
      <c r="BK101" s="31">
        <v>0</v>
      </c>
      <c r="BL101" s="73">
        <v>0</v>
      </c>
      <c r="BM101" s="74">
        <f t="shared" si="5"/>
        <v>7301.5880000000006</v>
      </c>
      <c r="BN101" s="33"/>
      <c r="BO101" s="30">
        <v>5385.5389999999998</v>
      </c>
      <c r="BP101" s="75">
        <f t="shared" si="6"/>
        <v>5776.317</v>
      </c>
      <c r="BQ101" s="32">
        <f t="shared" si="7"/>
        <v>5278.973</v>
      </c>
      <c r="BR101" s="76">
        <v>0</v>
      </c>
      <c r="BS101" s="30">
        <v>5278.973</v>
      </c>
      <c r="BT101" s="77">
        <v>497.34399999999999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2862.5360000000001</v>
      </c>
      <c r="D102" s="30"/>
      <c r="E102" s="30"/>
      <c r="F102" s="30"/>
      <c r="G102" s="30"/>
      <c r="H102" s="30"/>
      <c r="I102" s="30"/>
      <c r="J102" s="30"/>
      <c r="K102" s="30"/>
      <c r="L102" s="32">
        <v>0.40799999999999997</v>
      </c>
      <c r="M102" s="31">
        <v>44.176000000000002</v>
      </c>
      <c r="N102" s="31">
        <v>0.83099999999999996</v>
      </c>
      <c r="O102" s="31">
        <v>21.015999999999998</v>
      </c>
      <c r="P102" s="31">
        <v>19.658000000000001</v>
      </c>
      <c r="Q102" s="31">
        <v>8.0000000000000002E-3</v>
      </c>
      <c r="R102" s="31">
        <v>1.5640000000000001</v>
      </c>
      <c r="S102" s="31">
        <v>4.8150000000000004</v>
      </c>
      <c r="T102" s="31">
        <v>0</v>
      </c>
      <c r="U102" s="31">
        <v>7.5570000000000004</v>
      </c>
      <c r="V102" s="31">
        <v>2.085</v>
      </c>
      <c r="W102" s="31">
        <v>0.67700000000000005</v>
      </c>
      <c r="X102" s="31">
        <v>2.3039999999999998</v>
      </c>
      <c r="Y102" s="31">
        <v>1.405</v>
      </c>
      <c r="Z102" s="31">
        <v>1.4E-2</v>
      </c>
      <c r="AA102" s="31">
        <v>0.92300000000000004</v>
      </c>
      <c r="AB102" s="31">
        <v>1.0169999999999999</v>
      </c>
      <c r="AC102" s="31">
        <v>78.403999999999996</v>
      </c>
      <c r="AD102" s="31">
        <v>26.672999999999998</v>
      </c>
      <c r="AE102" s="31">
        <v>83.057000000000002</v>
      </c>
      <c r="AF102" s="31">
        <v>23.751000000000001</v>
      </c>
      <c r="AG102" s="31">
        <v>21.791</v>
      </c>
      <c r="AH102" s="31">
        <v>172.125</v>
      </c>
      <c r="AI102" s="31">
        <v>61.091999999999999</v>
      </c>
      <c r="AJ102" s="31">
        <v>65.555999999999997</v>
      </c>
      <c r="AK102" s="31">
        <v>70.763999999999996</v>
      </c>
      <c r="AL102" s="31">
        <v>227.14500000000001</v>
      </c>
      <c r="AM102" s="31">
        <v>157.512</v>
      </c>
      <c r="AN102" s="31">
        <v>1.786</v>
      </c>
      <c r="AO102" s="31">
        <v>136.334</v>
      </c>
      <c r="AP102" s="31">
        <v>4.524</v>
      </c>
      <c r="AQ102" s="31">
        <v>6.7919999999999998</v>
      </c>
      <c r="AR102" s="31">
        <v>25.515999999999998</v>
      </c>
      <c r="AS102" s="31">
        <v>10.23</v>
      </c>
      <c r="AT102" s="31">
        <v>45.923000000000002</v>
      </c>
      <c r="AU102" s="31">
        <v>539.92399999999998</v>
      </c>
      <c r="AV102" s="31">
        <v>2.7269999999999999</v>
      </c>
      <c r="AW102" s="31">
        <v>32.697000000000003</v>
      </c>
      <c r="AX102" s="31">
        <v>19.539000000000001</v>
      </c>
      <c r="AY102" s="31">
        <v>3.0000000000000001E-3</v>
      </c>
      <c r="AZ102" s="31">
        <v>24.379000000000001</v>
      </c>
      <c r="BA102" s="31">
        <v>21.408999999999999</v>
      </c>
      <c r="BB102" s="31">
        <v>8.1890000000000001</v>
      </c>
      <c r="BC102" s="31">
        <v>0.27200000000000002</v>
      </c>
      <c r="BD102" s="31">
        <v>33.488999999999997</v>
      </c>
      <c r="BE102" s="31">
        <v>6.98</v>
      </c>
      <c r="BF102" s="31">
        <v>6.0640000000000001</v>
      </c>
      <c r="BG102" s="31">
        <v>2.802</v>
      </c>
      <c r="BH102" s="31">
        <v>0</v>
      </c>
      <c r="BI102" s="31">
        <v>7.6959999999999997</v>
      </c>
      <c r="BJ102" s="31">
        <v>0</v>
      </c>
      <c r="BK102" s="31">
        <v>0</v>
      </c>
      <c r="BL102" s="73">
        <v>0</v>
      </c>
      <c r="BM102" s="74">
        <f t="shared" si="5"/>
        <v>2033.6029999999998</v>
      </c>
      <c r="BN102" s="33"/>
      <c r="BO102" s="30">
        <v>0</v>
      </c>
      <c r="BP102" s="75">
        <f t="shared" si="6"/>
        <v>828.93299999999999</v>
      </c>
      <c r="BQ102" s="32">
        <f t="shared" si="7"/>
        <v>828.93299999999999</v>
      </c>
      <c r="BR102" s="76">
        <v>0</v>
      </c>
      <c r="BS102" s="30">
        <v>828.93299999999999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1463.8330000000001</v>
      </c>
      <c r="D103" s="30"/>
      <c r="E103" s="30"/>
      <c r="F103" s="30"/>
      <c r="G103" s="30"/>
      <c r="H103" s="30"/>
      <c r="I103" s="30"/>
      <c r="J103" s="30"/>
      <c r="K103" s="30"/>
      <c r="L103" s="32">
        <v>1.2490000000000001</v>
      </c>
      <c r="M103" s="31">
        <v>0</v>
      </c>
      <c r="N103" s="31">
        <v>0.13900000000000001</v>
      </c>
      <c r="O103" s="31">
        <v>1.1499999999999999</v>
      </c>
      <c r="P103" s="31">
        <v>0</v>
      </c>
      <c r="Q103" s="31">
        <v>4.0000000000000001E-3</v>
      </c>
      <c r="R103" s="31">
        <v>0</v>
      </c>
      <c r="S103" s="31">
        <v>4.109</v>
      </c>
      <c r="T103" s="31">
        <v>0</v>
      </c>
      <c r="U103" s="31">
        <v>0</v>
      </c>
      <c r="V103" s="31">
        <v>0</v>
      </c>
      <c r="W103" s="31">
        <v>0</v>
      </c>
      <c r="X103" s="31">
        <v>0.93200000000000005</v>
      </c>
      <c r="Y103" s="31">
        <v>0.11700000000000001</v>
      </c>
      <c r="Z103" s="31">
        <v>0</v>
      </c>
      <c r="AA103" s="31">
        <v>0.40699999999999997</v>
      </c>
      <c r="AB103" s="31">
        <v>5.5E-2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60.192</v>
      </c>
      <c r="AI103" s="31">
        <v>74.864999999999995</v>
      </c>
      <c r="AJ103" s="31">
        <v>0.34799999999999998</v>
      </c>
      <c r="AK103" s="31">
        <v>0</v>
      </c>
      <c r="AL103" s="31">
        <v>44.008000000000003</v>
      </c>
      <c r="AM103" s="31">
        <v>11.554</v>
      </c>
      <c r="AN103" s="31">
        <v>0</v>
      </c>
      <c r="AO103" s="31">
        <v>0</v>
      </c>
      <c r="AP103" s="31">
        <v>0</v>
      </c>
      <c r="AQ103" s="31">
        <v>3.3069999999999999</v>
      </c>
      <c r="AR103" s="31">
        <v>4.351</v>
      </c>
      <c r="AS103" s="31">
        <v>0.53500000000000003</v>
      </c>
      <c r="AT103" s="31">
        <v>522.73400000000004</v>
      </c>
      <c r="AU103" s="31">
        <v>72.215999999999994</v>
      </c>
      <c r="AV103" s="31">
        <v>-15.994</v>
      </c>
      <c r="AW103" s="31">
        <v>0</v>
      </c>
      <c r="AX103" s="31">
        <v>5.1740000000000004</v>
      </c>
      <c r="AY103" s="31">
        <v>0</v>
      </c>
      <c r="AZ103" s="31">
        <v>0</v>
      </c>
      <c r="BA103" s="31">
        <v>1.3360000000000001</v>
      </c>
      <c r="BB103" s="31">
        <v>0</v>
      </c>
      <c r="BC103" s="31">
        <v>249.38300000000001</v>
      </c>
      <c r="BD103" s="31">
        <v>17.529</v>
      </c>
      <c r="BE103" s="31">
        <v>150.083</v>
      </c>
      <c r="BF103" s="31">
        <v>177.55500000000001</v>
      </c>
      <c r="BG103" s="31">
        <v>0.312</v>
      </c>
      <c r="BH103" s="31">
        <v>0</v>
      </c>
      <c r="BI103" s="31">
        <v>4.8499999999999996</v>
      </c>
      <c r="BJ103" s="31">
        <v>0</v>
      </c>
      <c r="BK103" s="31">
        <v>0</v>
      </c>
      <c r="BL103" s="73">
        <v>0</v>
      </c>
      <c r="BM103" s="74">
        <f t="shared" si="5"/>
        <v>1392.5</v>
      </c>
      <c r="BN103" s="33"/>
      <c r="BO103" s="30">
        <v>0</v>
      </c>
      <c r="BP103" s="75">
        <f t="shared" si="6"/>
        <v>71.332999999999998</v>
      </c>
      <c r="BQ103" s="32">
        <f t="shared" si="7"/>
        <v>71.332999999999998</v>
      </c>
      <c r="BR103" s="76">
        <v>0</v>
      </c>
      <c r="BS103" s="30">
        <v>71.332999999999998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19283.572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9.9000000000000005E-2</v>
      </c>
      <c r="N104" s="31">
        <v>1.1120000000000001</v>
      </c>
      <c r="O104" s="31">
        <v>33.572000000000003</v>
      </c>
      <c r="P104" s="31">
        <v>26.768999999999998</v>
      </c>
      <c r="Q104" s="31">
        <v>4.0000000000000001E-3</v>
      </c>
      <c r="R104" s="31">
        <v>3.923</v>
      </c>
      <c r="S104" s="31">
        <v>0.68600000000000005</v>
      </c>
      <c r="T104" s="31">
        <v>0</v>
      </c>
      <c r="U104" s="31">
        <v>6.9429999999999996</v>
      </c>
      <c r="V104" s="31">
        <v>0</v>
      </c>
      <c r="W104" s="31">
        <v>0</v>
      </c>
      <c r="X104" s="31">
        <v>2.1</v>
      </c>
      <c r="Y104" s="31">
        <v>2.9910000000000001</v>
      </c>
      <c r="Z104" s="31">
        <v>0.216</v>
      </c>
      <c r="AA104" s="31">
        <v>0.52300000000000002</v>
      </c>
      <c r="AB104" s="31">
        <v>0.39600000000000002</v>
      </c>
      <c r="AC104" s="31">
        <v>17.748000000000001</v>
      </c>
      <c r="AD104" s="31">
        <v>4.17</v>
      </c>
      <c r="AE104" s="31">
        <v>67.141000000000005</v>
      </c>
      <c r="AF104" s="31">
        <v>68.025999999999996</v>
      </c>
      <c r="AG104" s="31">
        <v>88.899000000000001</v>
      </c>
      <c r="AH104" s="31">
        <v>47.325000000000003</v>
      </c>
      <c r="AI104" s="31">
        <v>272.23399999999998</v>
      </c>
      <c r="AJ104" s="31">
        <v>26.934000000000001</v>
      </c>
      <c r="AK104" s="31">
        <v>16.446000000000002</v>
      </c>
      <c r="AL104" s="31">
        <v>37.197000000000003</v>
      </c>
      <c r="AM104" s="31">
        <v>67.546000000000006</v>
      </c>
      <c r="AN104" s="31">
        <v>0.84</v>
      </c>
      <c r="AO104" s="31">
        <v>379.07499999999999</v>
      </c>
      <c r="AP104" s="31">
        <v>72.873000000000005</v>
      </c>
      <c r="AQ104" s="31">
        <v>10.537000000000001</v>
      </c>
      <c r="AR104" s="31">
        <v>47.972999999999999</v>
      </c>
      <c r="AS104" s="31">
        <v>7.0880000000000001</v>
      </c>
      <c r="AT104" s="31">
        <v>151.398</v>
      </c>
      <c r="AU104" s="31">
        <v>6.032</v>
      </c>
      <c r="AV104" s="31">
        <v>4.1310000000000002</v>
      </c>
      <c r="AW104" s="31">
        <v>158.429</v>
      </c>
      <c r="AX104" s="31">
        <v>10.925000000000001</v>
      </c>
      <c r="AY104" s="31">
        <v>0.88600000000000001</v>
      </c>
      <c r="AZ104" s="31">
        <v>4.8159999999999998</v>
      </c>
      <c r="BA104" s="31">
        <v>18.213999999999999</v>
      </c>
      <c r="BB104" s="31">
        <v>11.757999999999999</v>
      </c>
      <c r="BC104" s="31">
        <v>85.866</v>
      </c>
      <c r="BD104" s="31">
        <v>0.94799999999999995</v>
      </c>
      <c r="BE104" s="31">
        <v>42.54</v>
      </c>
      <c r="BF104" s="31">
        <v>22.242999999999999</v>
      </c>
      <c r="BG104" s="31">
        <v>28.623999999999999</v>
      </c>
      <c r="BH104" s="31">
        <v>9.6020000000000003</v>
      </c>
      <c r="BI104" s="31">
        <v>78.436999999999998</v>
      </c>
      <c r="BJ104" s="31">
        <v>0</v>
      </c>
      <c r="BK104" s="31">
        <v>0</v>
      </c>
      <c r="BL104" s="73">
        <v>0</v>
      </c>
      <c r="BM104" s="74">
        <f t="shared" si="5"/>
        <v>1946.2349999999999</v>
      </c>
      <c r="BN104" s="33"/>
      <c r="BO104" s="30">
        <v>0</v>
      </c>
      <c r="BP104" s="75">
        <f t="shared" si="6"/>
        <v>17337.337</v>
      </c>
      <c r="BQ104" s="32">
        <f t="shared" si="7"/>
        <v>17337.337</v>
      </c>
      <c r="BR104" s="76">
        <v>13441.409</v>
      </c>
      <c r="BS104" s="30">
        <v>3895.9279999999999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10554.461999999998</v>
      </c>
      <c r="D105" s="30"/>
      <c r="E105" s="30"/>
      <c r="F105" s="30"/>
      <c r="G105" s="30"/>
      <c r="H105" s="30"/>
      <c r="I105" s="30"/>
      <c r="J105" s="30"/>
      <c r="K105" s="30"/>
      <c r="L105" s="32">
        <v>3.1989999999999998</v>
      </c>
      <c r="M105" s="31">
        <v>18.260999999999999</v>
      </c>
      <c r="N105" s="31">
        <v>10.135999999999999</v>
      </c>
      <c r="O105" s="31">
        <v>81.697000000000003</v>
      </c>
      <c r="P105" s="31">
        <v>44.573</v>
      </c>
      <c r="Q105" s="31">
        <v>1.7999999999999999E-2</v>
      </c>
      <c r="R105" s="31">
        <v>7.1689999999999996</v>
      </c>
      <c r="S105" s="31">
        <v>1.569</v>
      </c>
      <c r="T105" s="31">
        <v>0</v>
      </c>
      <c r="U105" s="31">
        <v>22.423999999999999</v>
      </c>
      <c r="V105" s="31">
        <v>2.0499999999999998</v>
      </c>
      <c r="W105" s="31">
        <v>3.8319999999999999</v>
      </c>
      <c r="X105" s="31">
        <v>6.3520000000000003</v>
      </c>
      <c r="Y105" s="31">
        <v>2.8780000000000001</v>
      </c>
      <c r="Z105" s="31">
        <v>0.10299999999999999</v>
      </c>
      <c r="AA105" s="31">
        <v>3.0169999999999999</v>
      </c>
      <c r="AB105" s="31">
        <v>3.9060000000000001</v>
      </c>
      <c r="AC105" s="31">
        <v>126.021</v>
      </c>
      <c r="AD105" s="31">
        <v>131.45500000000001</v>
      </c>
      <c r="AE105" s="31">
        <v>226.64500000000001</v>
      </c>
      <c r="AF105" s="31">
        <v>97.152000000000001</v>
      </c>
      <c r="AG105" s="31">
        <v>159.9</v>
      </c>
      <c r="AH105" s="31">
        <v>292.47399999999999</v>
      </c>
      <c r="AI105" s="31">
        <v>54.972000000000001</v>
      </c>
      <c r="AJ105" s="31">
        <v>20.891999999999999</v>
      </c>
      <c r="AK105" s="31">
        <v>241.86500000000001</v>
      </c>
      <c r="AL105" s="31">
        <v>358.84899999999999</v>
      </c>
      <c r="AM105" s="31">
        <v>325.06700000000001</v>
      </c>
      <c r="AN105" s="31">
        <v>16.63</v>
      </c>
      <c r="AO105" s="31">
        <v>288.74400000000003</v>
      </c>
      <c r="AP105" s="31">
        <v>25.076000000000001</v>
      </c>
      <c r="AQ105" s="31">
        <v>126.31699999999999</v>
      </c>
      <c r="AR105" s="31">
        <v>602.03499999999997</v>
      </c>
      <c r="AS105" s="31">
        <v>57.805</v>
      </c>
      <c r="AT105" s="31">
        <v>172.36199999999999</v>
      </c>
      <c r="AU105" s="31">
        <v>92.974999999999994</v>
      </c>
      <c r="AV105" s="31">
        <v>66.769000000000005</v>
      </c>
      <c r="AW105" s="31">
        <v>26.305</v>
      </c>
      <c r="AX105" s="31">
        <v>269.46600000000001</v>
      </c>
      <c r="AY105" s="31">
        <v>0.77400000000000002</v>
      </c>
      <c r="AZ105" s="31">
        <v>6.5739999999999998</v>
      </c>
      <c r="BA105" s="31">
        <v>106.51</v>
      </c>
      <c r="BB105" s="31">
        <v>31.902999999999999</v>
      </c>
      <c r="BC105" s="31">
        <v>1472.3140000000001</v>
      </c>
      <c r="BD105" s="31">
        <v>49.682000000000002</v>
      </c>
      <c r="BE105" s="31">
        <v>304.66899999999998</v>
      </c>
      <c r="BF105" s="31">
        <v>208.60499999999999</v>
      </c>
      <c r="BG105" s="31">
        <v>11.364000000000001</v>
      </c>
      <c r="BH105" s="31">
        <v>3.0209999999999999</v>
      </c>
      <c r="BI105" s="31">
        <v>15.499000000000001</v>
      </c>
      <c r="BJ105" s="31">
        <v>0</v>
      </c>
      <c r="BK105" s="31">
        <v>0</v>
      </c>
      <c r="BL105" s="73">
        <v>0</v>
      </c>
      <c r="BM105" s="74">
        <f t="shared" si="5"/>
        <v>6201.8749999999991</v>
      </c>
      <c r="BN105" s="33"/>
      <c r="BO105" s="30">
        <v>2835.8530000000001</v>
      </c>
      <c r="BP105" s="75">
        <f t="shared" si="6"/>
        <v>716.33600000000001</v>
      </c>
      <c r="BQ105" s="32">
        <f t="shared" si="7"/>
        <v>716.33600000000001</v>
      </c>
      <c r="BR105" s="76">
        <v>0</v>
      </c>
      <c r="BS105" s="30">
        <v>716.33600000000001</v>
      </c>
      <c r="BT105" s="77">
        <v>0</v>
      </c>
      <c r="BU105" s="77">
        <v>0</v>
      </c>
      <c r="BV105" s="30">
        <v>800.39800000000002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22.376000000000001</v>
      </c>
      <c r="D106" s="30"/>
      <c r="E106" s="30"/>
      <c r="F106" s="30"/>
      <c r="G106" s="30"/>
      <c r="H106" s="30"/>
      <c r="I106" s="30"/>
      <c r="J106" s="30"/>
      <c r="K106" s="30"/>
      <c r="L106" s="32">
        <v>17.725000000000001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0.92900000000000005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18.654</v>
      </c>
      <c r="BN106" s="33"/>
      <c r="BO106" s="30">
        <v>0</v>
      </c>
      <c r="BP106" s="75">
        <f t="shared" si="6"/>
        <v>3.722</v>
      </c>
      <c r="BQ106" s="32">
        <f t="shared" si="7"/>
        <v>3.722</v>
      </c>
      <c r="BR106" s="76">
        <v>0</v>
      </c>
      <c r="BS106" s="30">
        <v>3.722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7439.7270000000008</v>
      </c>
      <c r="D107" s="30"/>
      <c r="E107" s="30"/>
      <c r="F107" s="30"/>
      <c r="G107" s="30"/>
      <c r="H107" s="30"/>
      <c r="I107" s="30"/>
      <c r="J107" s="30"/>
      <c r="K107" s="30"/>
      <c r="L107" s="32">
        <v>1.1739999999999999</v>
      </c>
      <c r="M107" s="31">
        <v>553.39300000000003</v>
      </c>
      <c r="N107" s="31">
        <v>8.7949999999999999</v>
      </c>
      <c r="O107" s="31">
        <v>11.840999999999999</v>
      </c>
      <c r="P107" s="31">
        <v>17.373000000000001</v>
      </c>
      <c r="Q107" s="31">
        <v>0.13600000000000001</v>
      </c>
      <c r="R107" s="31">
        <v>2.5000000000000001E-2</v>
      </c>
      <c r="S107" s="31">
        <v>0.17</v>
      </c>
      <c r="T107" s="31">
        <v>0</v>
      </c>
      <c r="U107" s="31">
        <v>0.63300000000000001</v>
      </c>
      <c r="V107" s="31">
        <v>7.0000000000000001E-3</v>
      </c>
      <c r="W107" s="31">
        <v>4.4999999999999998E-2</v>
      </c>
      <c r="X107" s="31">
        <v>1.6919999999999999</v>
      </c>
      <c r="Y107" s="31">
        <v>0.97799999999999998</v>
      </c>
      <c r="Z107" s="31">
        <v>0.42299999999999999</v>
      </c>
      <c r="AA107" s="31">
        <v>1.2999999999999999E-2</v>
      </c>
      <c r="AB107" s="31">
        <v>0.378</v>
      </c>
      <c r="AC107" s="31">
        <v>27.928000000000001</v>
      </c>
      <c r="AD107" s="31">
        <v>32.622999999999998</v>
      </c>
      <c r="AE107" s="31">
        <v>101.55500000000001</v>
      </c>
      <c r="AF107" s="31">
        <v>51.2</v>
      </c>
      <c r="AG107" s="31">
        <v>5.6619999999999999</v>
      </c>
      <c r="AH107" s="31">
        <v>59.003</v>
      </c>
      <c r="AI107" s="31">
        <v>305.29199999999997</v>
      </c>
      <c r="AJ107" s="31">
        <v>331.16399999999999</v>
      </c>
      <c r="AK107" s="31">
        <v>31.355</v>
      </c>
      <c r="AL107" s="31">
        <v>3142.4450000000002</v>
      </c>
      <c r="AM107" s="31">
        <v>14.372</v>
      </c>
      <c r="AN107" s="31">
        <v>0</v>
      </c>
      <c r="AO107" s="31">
        <v>130.42599999999999</v>
      </c>
      <c r="AP107" s="31">
        <v>7.4180000000000001</v>
      </c>
      <c r="AQ107" s="31">
        <v>6.577</v>
      </c>
      <c r="AR107" s="31">
        <v>19.308</v>
      </c>
      <c r="AS107" s="31">
        <v>1.091</v>
      </c>
      <c r="AT107" s="31">
        <v>0</v>
      </c>
      <c r="AU107" s="31">
        <v>0.753</v>
      </c>
      <c r="AV107" s="31">
        <v>2.5999999999999999E-2</v>
      </c>
      <c r="AW107" s="31">
        <v>28.422999999999998</v>
      </c>
      <c r="AX107" s="31">
        <v>20.061</v>
      </c>
      <c r="AY107" s="31">
        <v>0</v>
      </c>
      <c r="AZ107" s="31">
        <v>5.7889999999999997</v>
      </c>
      <c r="BA107" s="31">
        <v>10.096</v>
      </c>
      <c r="BB107" s="31">
        <v>18.431000000000001</v>
      </c>
      <c r="BC107" s="31">
        <v>162.50200000000001</v>
      </c>
      <c r="BD107" s="31">
        <v>8.1539999999999999</v>
      </c>
      <c r="BE107" s="31">
        <v>8.2200000000000006</v>
      </c>
      <c r="BF107" s="31">
        <v>7.3979999999999997</v>
      </c>
      <c r="BG107" s="31">
        <v>36.706000000000003</v>
      </c>
      <c r="BH107" s="31">
        <v>1.7150000000000001</v>
      </c>
      <c r="BI107" s="31">
        <v>6.1669999999999998</v>
      </c>
      <c r="BJ107" s="31">
        <v>0</v>
      </c>
      <c r="BK107" s="31">
        <v>0</v>
      </c>
      <c r="BL107" s="73">
        <v>0</v>
      </c>
      <c r="BM107" s="74">
        <f t="shared" si="5"/>
        <v>5178.9360000000006</v>
      </c>
      <c r="BN107" s="33"/>
      <c r="BO107" s="30">
        <v>215.84899999999999</v>
      </c>
      <c r="BP107" s="75">
        <f t="shared" si="6"/>
        <v>1826.8009999999999</v>
      </c>
      <c r="BQ107" s="32">
        <f t="shared" si="7"/>
        <v>1826.8009999999999</v>
      </c>
      <c r="BR107" s="76">
        <v>0</v>
      </c>
      <c r="BS107" s="30">
        <v>1826.8009999999999</v>
      </c>
      <c r="BT107" s="77">
        <v>0</v>
      </c>
      <c r="BU107" s="77">
        <v>0</v>
      </c>
      <c r="BV107" s="30">
        <v>218.14099999999999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5718.9400000000005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5.08</v>
      </c>
      <c r="AG108" s="31">
        <v>4.4930000000000003</v>
      </c>
      <c r="AH108" s="31">
        <v>35.743000000000002</v>
      </c>
      <c r="AI108" s="31">
        <v>46.692999999999998</v>
      </c>
      <c r="AJ108" s="31">
        <v>0</v>
      </c>
      <c r="AK108" s="31">
        <v>0</v>
      </c>
      <c r="AL108" s="31">
        <v>154.41800000000001</v>
      </c>
      <c r="AM108" s="31">
        <v>0</v>
      </c>
      <c r="AN108" s="31">
        <v>0</v>
      </c>
      <c r="AO108" s="31">
        <v>891.56899999999996</v>
      </c>
      <c r="AP108" s="31">
        <v>0</v>
      </c>
      <c r="AQ108" s="31">
        <v>1.1020000000000001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834.40899999999999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1973.5070000000001</v>
      </c>
      <c r="BN108" s="33"/>
      <c r="BO108" s="30">
        <v>0</v>
      </c>
      <c r="BP108" s="75">
        <f t="shared" si="6"/>
        <v>3745.433</v>
      </c>
      <c r="BQ108" s="32">
        <f t="shared" si="7"/>
        <v>3745.433</v>
      </c>
      <c r="BR108" s="76">
        <v>0</v>
      </c>
      <c r="BS108" s="30">
        <v>3745.433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3273.2339999999999</v>
      </c>
      <c r="D109" s="30"/>
      <c r="E109" s="30"/>
      <c r="F109" s="30"/>
      <c r="G109" s="30"/>
      <c r="H109" s="30"/>
      <c r="I109" s="30"/>
      <c r="J109" s="30"/>
      <c r="K109" s="30"/>
      <c r="L109" s="32">
        <v>0.39400000000000002</v>
      </c>
      <c r="M109" s="31">
        <v>0.03</v>
      </c>
      <c r="N109" s="31">
        <v>0</v>
      </c>
      <c r="O109" s="31">
        <v>23.68</v>
      </c>
      <c r="P109" s="31">
        <v>27.3</v>
      </c>
      <c r="Q109" s="31">
        <v>1.7000000000000001E-2</v>
      </c>
      <c r="R109" s="31">
        <v>1.476</v>
      </c>
      <c r="S109" s="31">
        <v>0.125</v>
      </c>
      <c r="T109" s="31">
        <v>0</v>
      </c>
      <c r="U109" s="31">
        <v>14.99</v>
      </c>
      <c r="V109" s="31">
        <v>6.9009999999999998</v>
      </c>
      <c r="W109" s="31">
        <v>0.184</v>
      </c>
      <c r="X109" s="31">
        <v>6.508</v>
      </c>
      <c r="Y109" s="31">
        <v>4.9710000000000001</v>
      </c>
      <c r="Z109" s="31">
        <v>0.05</v>
      </c>
      <c r="AA109" s="31">
        <v>0.40799999999999997</v>
      </c>
      <c r="AB109" s="31">
        <v>0.874</v>
      </c>
      <c r="AC109" s="31">
        <v>133.79</v>
      </c>
      <c r="AD109" s="31">
        <v>13.727</v>
      </c>
      <c r="AE109" s="31">
        <v>281.56099999999998</v>
      </c>
      <c r="AF109" s="31">
        <v>21.228000000000002</v>
      </c>
      <c r="AG109" s="31">
        <v>14.224</v>
      </c>
      <c r="AH109" s="31">
        <v>163.642</v>
      </c>
      <c r="AI109" s="31">
        <v>141.24600000000001</v>
      </c>
      <c r="AJ109" s="31">
        <v>3.4209999999999998</v>
      </c>
      <c r="AK109" s="31">
        <v>43.664999999999999</v>
      </c>
      <c r="AL109" s="31">
        <v>22.648</v>
      </c>
      <c r="AM109" s="31">
        <v>538.93200000000002</v>
      </c>
      <c r="AN109" s="31">
        <v>8.5779999999999994</v>
      </c>
      <c r="AO109" s="31">
        <v>521.95799999999997</v>
      </c>
      <c r="AP109" s="31">
        <v>40.037999999999997</v>
      </c>
      <c r="AQ109" s="31">
        <v>12.772</v>
      </c>
      <c r="AR109" s="31">
        <v>144.773</v>
      </c>
      <c r="AS109" s="31">
        <v>12.836</v>
      </c>
      <c r="AT109" s="31">
        <v>135.286</v>
      </c>
      <c r="AU109" s="31">
        <v>28.164000000000001</v>
      </c>
      <c r="AV109" s="31">
        <v>14.118</v>
      </c>
      <c r="AW109" s="31">
        <v>85.352999999999994</v>
      </c>
      <c r="AX109" s="31">
        <v>37.732999999999997</v>
      </c>
      <c r="AY109" s="31">
        <v>0</v>
      </c>
      <c r="AZ109" s="31">
        <v>70.004000000000005</v>
      </c>
      <c r="BA109" s="31">
        <v>14.265000000000001</v>
      </c>
      <c r="BB109" s="31">
        <v>10.615</v>
      </c>
      <c r="BC109" s="31">
        <v>210.018</v>
      </c>
      <c r="BD109" s="31">
        <v>37.171999999999997</v>
      </c>
      <c r="BE109" s="31">
        <v>71.650000000000006</v>
      </c>
      <c r="BF109" s="31">
        <v>26.532</v>
      </c>
      <c r="BG109" s="31">
        <v>29.687000000000001</v>
      </c>
      <c r="BH109" s="31">
        <v>14.859</v>
      </c>
      <c r="BI109" s="31">
        <v>9.34</v>
      </c>
      <c r="BJ109" s="31">
        <v>0</v>
      </c>
      <c r="BK109" s="31">
        <v>0</v>
      </c>
      <c r="BL109" s="73">
        <v>0</v>
      </c>
      <c r="BM109" s="74">
        <f t="shared" si="5"/>
        <v>3001.7429999999999</v>
      </c>
      <c r="BN109" s="33"/>
      <c r="BO109" s="30">
        <v>0</v>
      </c>
      <c r="BP109" s="75">
        <f t="shared" si="6"/>
        <v>271.49099999999999</v>
      </c>
      <c r="BQ109" s="32">
        <f t="shared" si="7"/>
        <v>271.49099999999999</v>
      </c>
      <c r="BR109" s="76">
        <v>0</v>
      </c>
      <c r="BS109" s="30">
        <v>271.49099999999999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30362.690999999999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30362.690999999999</v>
      </c>
      <c r="BQ110" s="32">
        <f t="shared" si="7"/>
        <v>3156.69</v>
      </c>
      <c r="BR110" s="76">
        <v>3156.69</v>
      </c>
      <c r="BS110" s="30">
        <v>0</v>
      </c>
      <c r="BT110" s="77">
        <v>27206.001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710.57100000000003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710.57100000000003</v>
      </c>
      <c r="BQ111" s="32">
        <f t="shared" si="7"/>
        <v>0</v>
      </c>
      <c r="BR111" s="76">
        <v>0</v>
      </c>
      <c r="BS111" s="30">
        <v>0</v>
      </c>
      <c r="BT111" s="77">
        <v>710.57100000000003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11515.694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9.7710000000000008</v>
      </c>
      <c r="AV112" s="31">
        <v>0</v>
      </c>
      <c r="AW112" s="31">
        <v>0</v>
      </c>
      <c r="AX112" s="31">
        <v>6.0010000000000003</v>
      </c>
      <c r="AY112" s="31">
        <v>0</v>
      </c>
      <c r="AZ112" s="31">
        <v>0</v>
      </c>
      <c r="BA112" s="31">
        <v>0</v>
      </c>
      <c r="BB112" s="31">
        <v>0</v>
      </c>
      <c r="BC112" s="31">
        <v>108.08499999999999</v>
      </c>
      <c r="BD112" s="31">
        <v>4.3659999999999997</v>
      </c>
      <c r="BE112" s="31">
        <v>8.4659999999999993</v>
      </c>
      <c r="BF112" s="31">
        <v>7.1369999999999996</v>
      </c>
      <c r="BG112" s="31">
        <v>0</v>
      </c>
      <c r="BH112" s="31">
        <v>0</v>
      </c>
      <c r="BI112" s="31">
        <v>0.19700000000000001</v>
      </c>
      <c r="BJ112" s="31">
        <v>0</v>
      </c>
      <c r="BK112" s="31">
        <v>0</v>
      </c>
      <c r="BL112" s="73">
        <v>0</v>
      </c>
      <c r="BM112" s="74">
        <f t="shared" si="5"/>
        <v>144.02300000000002</v>
      </c>
      <c r="BN112" s="33"/>
      <c r="BO112" s="30">
        <v>0</v>
      </c>
      <c r="BP112" s="75">
        <f t="shared" si="6"/>
        <v>11371.671</v>
      </c>
      <c r="BQ112" s="32">
        <f t="shared" si="7"/>
        <v>1363.1559999999999</v>
      </c>
      <c r="BR112" s="76">
        <v>1.04</v>
      </c>
      <c r="BS112" s="30">
        <v>1362.116</v>
      </c>
      <c r="BT112" s="77">
        <v>9980.65</v>
      </c>
      <c r="BU112" s="77">
        <v>27.864999999999998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7213.6459999999997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2.3460000000000001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0.10199999999999999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6.0990000000000002</v>
      </c>
      <c r="AP113" s="31">
        <v>5.6319999999999997</v>
      </c>
      <c r="AQ113" s="31">
        <v>1.79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1.0999999999999999E-2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348.279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364.25900000000001</v>
      </c>
      <c r="BN113" s="33"/>
      <c r="BO113" s="30">
        <v>0</v>
      </c>
      <c r="BP113" s="75">
        <f t="shared" si="6"/>
        <v>6849.3869999999997</v>
      </c>
      <c r="BQ113" s="32">
        <f t="shared" si="7"/>
        <v>1790.5259999999998</v>
      </c>
      <c r="BR113" s="76">
        <v>529.928</v>
      </c>
      <c r="BS113" s="30">
        <v>1260.598</v>
      </c>
      <c r="BT113" s="77">
        <v>5051.665</v>
      </c>
      <c r="BU113" s="77">
        <v>7.1959999999999997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3952.3369999999995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75.025999999999996</v>
      </c>
      <c r="AP114" s="31">
        <v>4.9130000000000003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28.702000000000002</v>
      </c>
      <c r="BD114" s="31">
        <v>0</v>
      </c>
      <c r="BE114" s="31">
        <v>11.375999999999999</v>
      </c>
      <c r="BF114" s="31">
        <v>3.9E-2</v>
      </c>
      <c r="BG114" s="31">
        <v>12.486000000000001</v>
      </c>
      <c r="BH114" s="31">
        <v>0</v>
      </c>
      <c r="BI114" s="31">
        <v>0.27</v>
      </c>
      <c r="BJ114" s="31">
        <v>0</v>
      </c>
      <c r="BK114" s="31">
        <v>0</v>
      </c>
      <c r="BL114" s="73">
        <v>0</v>
      </c>
      <c r="BM114" s="74">
        <f t="shared" si="5"/>
        <v>132.81200000000001</v>
      </c>
      <c r="BN114" s="33"/>
      <c r="BO114" s="30">
        <v>0</v>
      </c>
      <c r="BP114" s="75">
        <f t="shared" si="6"/>
        <v>3819.5249999999996</v>
      </c>
      <c r="BQ114" s="32">
        <f t="shared" si="7"/>
        <v>3655.8739999999998</v>
      </c>
      <c r="BR114" s="76">
        <v>0</v>
      </c>
      <c r="BS114" s="30">
        <v>3655.8739999999998</v>
      </c>
      <c r="BT114" s="77">
        <v>0</v>
      </c>
      <c r="BU114" s="77">
        <v>163.65100000000001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765.07600000000002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0.66700000000000004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1.9570000000000001</v>
      </c>
      <c r="AV115" s="31">
        <v>0.192</v>
      </c>
      <c r="AW115" s="31">
        <v>0</v>
      </c>
      <c r="AX115" s="31">
        <v>14.736000000000001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17.552</v>
      </c>
      <c r="BN115" s="33"/>
      <c r="BO115" s="30">
        <v>0</v>
      </c>
      <c r="BP115" s="75">
        <f t="shared" si="6"/>
        <v>747.524</v>
      </c>
      <c r="BQ115" s="32">
        <f t="shared" si="7"/>
        <v>210.73500000000001</v>
      </c>
      <c r="BR115" s="76">
        <v>0</v>
      </c>
      <c r="BS115" s="30">
        <v>210.73500000000001</v>
      </c>
      <c r="BT115" s="77">
        <v>0</v>
      </c>
      <c r="BU115" s="77">
        <v>536.78899999999999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2501.2799999999997</v>
      </c>
      <c r="D116" s="30"/>
      <c r="E116" s="30"/>
      <c r="F116" s="30"/>
      <c r="G116" s="30"/>
      <c r="H116" s="30"/>
      <c r="I116" s="30"/>
      <c r="J116" s="30"/>
      <c r="K116" s="30"/>
      <c r="L116" s="32">
        <v>2.3140000000000001</v>
      </c>
      <c r="M116" s="31">
        <v>0</v>
      </c>
      <c r="N116" s="31">
        <v>16.997</v>
      </c>
      <c r="O116" s="31">
        <v>35.399000000000001</v>
      </c>
      <c r="P116" s="31">
        <v>38.161999999999999</v>
      </c>
      <c r="Q116" s="31">
        <v>8.0000000000000002E-3</v>
      </c>
      <c r="R116" s="31">
        <v>1.512</v>
      </c>
      <c r="S116" s="31">
        <v>0.89800000000000002</v>
      </c>
      <c r="T116" s="31">
        <v>0</v>
      </c>
      <c r="U116" s="31">
        <v>2.39</v>
      </c>
      <c r="V116" s="31">
        <v>2.1999999999999999E-2</v>
      </c>
      <c r="W116" s="31">
        <v>0.49299999999999999</v>
      </c>
      <c r="X116" s="31">
        <v>0.621</v>
      </c>
      <c r="Y116" s="31">
        <v>0.628</v>
      </c>
      <c r="Z116" s="31">
        <v>0.81399999999999995</v>
      </c>
      <c r="AA116" s="31">
        <v>4.0620000000000003</v>
      </c>
      <c r="AB116" s="31">
        <v>3.5249999999999999</v>
      </c>
      <c r="AC116" s="31">
        <v>9.7469999999999999</v>
      </c>
      <c r="AD116" s="31">
        <v>23.998999999999999</v>
      </c>
      <c r="AE116" s="31">
        <v>12.772</v>
      </c>
      <c r="AF116" s="31">
        <v>6.3959999999999999</v>
      </c>
      <c r="AG116" s="31">
        <v>17.882000000000001</v>
      </c>
      <c r="AH116" s="31">
        <v>12.666</v>
      </c>
      <c r="AI116" s="31">
        <v>13.217000000000001</v>
      </c>
      <c r="AJ116" s="31">
        <v>36.103000000000002</v>
      </c>
      <c r="AK116" s="31">
        <v>18.408999999999999</v>
      </c>
      <c r="AL116" s="31">
        <v>77.004000000000005</v>
      </c>
      <c r="AM116" s="31">
        <v>63.66</v>
      </c>
      <c r="AN116" s="31">
        <v>5.7629999999999999</v>
      </c>
      <c r="AO116" s="31">
        <v>122.723</v>
      </c>
      <c r="AP116" s="31">
        <v>29.859000000000002</v>
      </c>
      <c r="AQ116" s="31">
        <v>9.5280000000000005</v>
      </c>
      <c r="AR116" s="31">
        <v>37.220999999999997</v>
      </c>
      <c r="AS116" s="31">
        <v>5.3179999999999996</v>
      </c>
      <c r="AT116" s="31">
        <v>54.473999999999997</v>
      </c>
      <c r="AU116" s="31">
        <v>3.5369999999999999</v>
      </c>
      <c r="AV116" s="31">
        <v>50.468000000000004</v>
      </c>
      <c r="AW116" s="31">
        <v>9.6560000000000006</v>
      </c>
      <c r="AX116" s="31">
        <v>11.786</v>
      </c>
      <c r="AY116" s="31">
        <v>2.0960000000000001</v>
      </c>
      <c r="AZ116" s="31">
        <v>8.5210000000000008</v>
      </c>
      <c r="BA116" s="31">
        <v>4.8140000000000001</v>
      </c>
      <c r="BB116" s="31">
        <v>41.716000000000001</v>
      </c>
      <c r="BC116" s="31">
        <v>0.89200000000000002</v>
      </c>
      <c r="BD116" s="31">
        <v>16.771000000000001</v>
      </c>
      <c r="BE116" s="31">
        <v>6.3920000000000003</v>
      </c>
      <c r="BF116" s="31">
        <v>24.786000000000001</v>
      </c>
      <c r="BG116" s="31">
        <v>5.3810000000000002</v>
      </c>
      <c r="BH116" s="31">
        <v>17.943000000000001</v>
      </c>
      <c r="BI116" s="31">
        <v>53.335000000000001</v>
      </c>
      <c r="BJ116" s="31">
        <v>0</v>
      </c>
      <c r="BK116" s="31">
        <v>0</v>
      </c>
      <c r="BL116" s="73">
        <v>0</v>
      </c>
      <c r="BM116" s="74">
        <f t="shared" si="5"/>
        <v>922.68</v>
      </c>
      <c r="BN116" s="33"/>
      <c r="BO116" s="30">
        <v>0</v>
      </c>
      <c r="BP116" s="75">
        <f t="shared" si="6"/>
        <v>1578.6</v>
      </c>
      <c r="BQ116" s="32">
        <f t="shared" si="7"/>
        <v>1578.6</v>
      </c>
      <c r="BR116" s="76">
        <v>0</v>
      </c>
      <c r="BS116" s="30">
        <v>1578.6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1029.2149999999999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1029.2149999999999</v>
      </c>
      <c r="BQ117" s="32">
        <f t="shared" si="7"/>
        <v>1029.2149999999999</v>
      </c>
      <c r="BR117" s="76">
        <v>1029.2149999999999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9591.3320000000022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51700.349000000002</v>
      </c>
      <c r="BP118" s="75">
        <f t="shared" si="6"/>
        <v>-42109.017</v>
      </c>
      <c r="BQ118" s="32">
        <f t="shared" si="7"/>
        <v>-42109.017</v>
      </c>
      <c r="BR118" s="76">
        <v>0</v>
      </c>
      <c r="BS118" s="30">
        <v>-42109.017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501596.51000000013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4241.4169999999995</v>
      </c>
      <c r="M120" s="40">
        <f t="shared" si="8"/>
        <v>3362.2510000000002</v>
      </c>
      <c r="N120" s="40">
        <f t="shared" si="8"/>
        <v>356.92700000000002</v>
      </c>
      <c r="O120" s="40">
        <f t="shared" si="8"/>
        <v>9214.6109999999971</v>
      </c>
      <c r="P120" s="40">
        <f t="shared" si="8"/>
        <v>3341.6489999999985</v>
      </c>
      <c r="Q120" s="40">
        <f t="shared" si="8"/>
        <v>224.40700000000004</v>
      </c>
      <c r="R120" s="40">
        <f t="shared" si="8"/>
        <v>781.73599999999976</v>
      </c>
      <c r="S120" s="40">
        <f t="shared" si="8"/>
        <v>571.65599999999972</v>
      </c>
      <c r="T120" s="40">
        <f t="shared" si="8"/>
        <v>0</v>
      </c>
      <c r="U120" s="40">
        <f t="shared" si="8"/>
        <v>753.17099999999994</v>
      </c>
      <c r="V120" s="40">
        <f t="shared" si="8"/>
        <v>293.75100000000003</v>
      </c>
      <c r="W120" s="40">
        <f t="shared" si="8"/>
        <v>277.13000000000005</v>
      </c>
      <c r="X120" s="40">
        <f t="shared" si="8"/>
        <v>638.8649999999999</v>
      </c>
      <c r="Y120" s="40">
        <f t="shared" si="8"/>
        <v>732.59999999999991</v>
      </c>
      <c r="Z120" s="40">
        <f t="shared" si="8"/>
        <v>338.08</v>
      </c>
      <c r="AA120" s="40">
        <f t="shared" si="8"/>
        <v>404.48700000000002</v>
      </c>
      <c r="AB120" s="40">
        <f t="shared" si="8"/>
        <v>303.72699999999998</v>
      </c>
      <c r="AC120" s="40">
        <f t="shared" si="8"/>
        <v>7946.4000000000005</v>
      </c>
      <c r="AD120" s="40">
        <f t="shared" si="8"/>
        <v>2164.7619999999997</v>
      </c>
      <c r="AE120" s="40">
        <f t="shared" si="8"/>
        <v>17297.569000000003</v>
      </c>
      <c r="AF120" s="40">
        <f t="shared" si="8"/>
        <v>938.66999999999985</v>
      </c>
      <c r="AG120" s="40">
        <f t="shared" si="8"/>
        <v>984.99900000000014</v>
      </c>
      <c r="AH120" s="40">
        <f t="shared" si="8"/>
        <v>5169.7530000000006</v>
      </c>
      <c r="AI120" s="40">
        <f t="shared" si="8"/>
        <v>5268.165</v>
      </c>
      <c r="AJ120" s="40">
        <f t="shared" si="8"/>
        <v>8530.0109999999986</v>
      </c>
      <c r="AK120" s="40">
        <f t="shared" si="8"/>
        <v>2315.2429999999999</v>
      </c>
      <c r="AL120" s="40">
        <f t="shared" si="8"/>
        <v>15021.772999999999</v>
      </c>
      <c r="AM120" s="40">
        <f t="shared" si="8"/>
        <v>4277.7579999999998</v>
      </c>
      <c r="AN120" s="40">
        <f t="shared" si="8"/>
        <v>118.59</v>
      </c>
      <c r="AO120" s="40">
        <f t="shared" si="8"/>
        <v>18890.701999999997</v>
      </c>
      <c r="AP120" s="40">
        <f t="shared" si="8"/>
        <v>3995.4649999999992</v>
      </c>
      <c r="AQ120" s="40">
        <f t="shared" si="8"/>
        <v>482.80400000000003</v>
      </c>
      <c r="AR120" s="40">
        <f t="shared" si="8"/>
        <v>4020.5140000000001</v>
      </c>
      <c r="AS120" s="40">
        <f t="shared" si="8"/>
        <v>580.41499999999996</v>
      </c>
      <c r="AT120" s="40">
        <f t="shared" si="8"/>
        <v>3643.6700000000005</v>
      </c>
      <c r="AU120" s="40">
        <f t="shared" si="8"/>
        <v>903.41800000000001</v>
      </c>
      <c r="AV120" s="40">
        <f t="shared" si="8"/>
        <v>530.44399999999996</v>
      </c>
      <c r="AW120" s="40">
        <f t="shared" si="8"/>
        <v>3977.777</v>
      </c>
      <c r="AX120" s="40">
        <f t="shared" si="8"/>
        <v>1692.587</v>
      </c>
      <c r="AY120" s="40">
        <f t="shared" si="8"/>
        <v>11.820999999999998</v>
      </c>
      <c r="AZ120" s="40">
        <f t="shared" si="8"/>
        <v>389.495</v>
      </c>
      <c r="BA120" s="40">
        <f t="shared" si="8"/>
        <v>3192.0640000000003</v>
      </c>
      <c r="BB120" s="40">
        <f t="shared" si="8"/>
        <v>826.14300000000026</v>
      </c>
      <c r="BC120" s="40">
        <f t="shared" si="8"/>
        <v>7485.2210000000014</v>
      </c>
      <c r="BD120" s="40">
        <f t="shared" si="8"/>
        <v>256.71000000000004</v>
      </c>
      <c r="BE120" s="40">
        <f t="shared" si="8"/>
        <v>1301.0629999999999</v>
      </c>
      <c r="BF120" s="40">
        <f t="shared" si="8"/>
        <v>2578.7410000000009</v>
      </c>
      <c r="BG120" s="40">
        <f t="shared" si="8"/>
        <v>1801.1579999999999</v>
      </c>
      <c r="BH120" s="40">
        <f t="shared" si="8"/>
        <v>308.03999999999996</v>
      </c>
      <c r="BI120" s="40">
        <f t="shared" si="8"/>
        <v>863.03500000000008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153601.44499999995</v>
      </c>
      <c r="BN120" s="79">
        <f t="shared" si="8"/>
        <v>0</v>
      </c>
      <c r="BO120" s="80">
        <f t="shared" si="8"/>
        <v>103160.86000000002</v>
      </c>
      <c r="BP120" s="80">
        <f t="shared" si="8"/>
        <v>190314.03700000004</v>
      </c>
      <c r="BQ120" s="40">
        <f t="shared" si="8"/>
        <v>146132.30500000005</v>
      </c>
      <c r="BR120" s="40">
        <f t="shared" si="8"/>
        <v>19560.583999999999</v>
      </c>
      <c r="BS120" s="81">
        <f t="shared" ref="BS120:BX120" si="9">SUM(BS67:BS119)</f>
        <v>126571.72100000005</v>
      </c>
      <c r="BT120" s="81">
        <f t="shared" si="9"/>
        <v>43446.231</v>
      </c>
      <c r="BU120" s="81">
        <f t="shared" si="9"/>
        <v>735.50099999999998</v>
      </c>
      <c r="BV120" s="40">
        <f t="shared" si="9"/>
        <v>57463.561000000009</v>
      </c>
      <c r="BW120" s="40">
        <f t="shared" si="9"/>
        <v>-2943.3929999999991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15869.677999999998</v>
      </c>
      <c r="G121" s="85">
        <f>G61</f>
        <v>0</v>
      </c>
      <c r="H121" s="85">
        <f>H61</f>
        <v>1572.0429999999999</v>
      </c>
      <c r="I121" s="85">
        <f>I61</f>
        <v>0</v>
      </c>
      <c r="J121" s="85">
        <f>J61</f>
        <v>11107.548999999999</v>
      </c>
      <c r="K121" s="85"/>
      <c r="L121" s="84">
        <v>6479.1940000000004</v>
      </c>
      <c r="M121" s="86">
        <v>2801.35</v>
      </c>
      <c r="N121" s="86">
        <v>558.01</v>
      </c>
      <c r="O121" s="86">
        <v>3604.944</v>
      </c>
      <c r="P121" s="86">
        <v>1788.4580000000001</v>
      </c>
      <c r="Q121" s="86">
        <v>374.01100000000002</v>
      </c>
      <c r="R121" s="86">
        <v>639.07600000000002</v>
      </c>
      <c r="S121" s="86">
        <v>406.09199999999998</v>
      </c>
      <c r="T121" s="86">
        <v>0</v>
      </c>
      <c r="U121" s="86">
        <v>489.82900000000001</v>
      </c>
      <c r="V121" s="86">
        <v>264.71100000000001</v>
      </c>
      <c r="W121" s="86">
        <v>90.417000000000002</v>
      </c>
      <c r="X121" s="86">
        <v>214.91499999999999</v>
      </c>
      <c r="Y121" s="86">
        <v>306.76299999999998</v>
      </c>
      <c r="Z121" s="86">
        <v>355.053</v>
      </c>
      <c r="AA121" s="86">
        <v>472.55599999999998</v>
      </c>
      <c r="AB121" s="86">
        <v>678.59</v>
      </c>
      <c r="AC121" s="86">
        <v>2634.692</v>
      </c>
      <c r="AD121" s="86">
        <v>1108.886</v>
      </c>
      <c r="AE121" s="86">
        <v>18014.050999999999</v>
      </c>
      <c r="AF121" s="86">
        <v>2361.6979999999999</v>
      </c>
      <c r="AG121" s="86">
        <v>1547.857</v>
      </c>
      <c r="AH121" s="86">
        <v>4713.2309999999998</v>
      </c>
      <c r="AI121" s="86">
        <v>15006.034</v>
      </c>
      <c r="AJ121" s="86">
        <v>12725.374</v>
      </c>
      <c r="AK121" s="86">
        <v>1241.1980000000001</v>
      </c>
      <c r="AL121" s="86">
        <v>-5807.8680000000004</v>
      </c>
      <c r="AM121" s="86">
        <v>11127.672</v>
      </c>
      <c r="AN121" s="86">
        <v>387.60399999999998</v>
      </c>
      <c r="AO121" s="86">
        <v>12758.85</v>
      </c>
      <c r="AP121" s="86">
        <v>4351</v>
      </c>
      <c r="AQ121" s="86">
        <v>603.40300000000002</v>
      </c>
      <c r="AR121" s="86">
        <v>4456.47</v>
      </c>
      <c r="AS121" s="86">
        <v>574.71799999999996</v>
      </c>
      <c r="AT121" s="86">
        <v>13646.329</v>
      </c>
      <c r="AU121" s="86">
        <v>963.149</v>
      </c>
      <c r="AV121" s="86">
        <v>880.31</v>
      </c>
      <c r="AW121" s="86">
        <v>18113.13</v>
      </c>
      <c r="AX121" s="86">
        <v>2183.3180000000002</v>
      </c>
      <c r="AY121" s="86">
        <v>8.42</v>
      </c>
      <c r="AZ121" s="86">
        <v>413.78500000000003</v>
      </c>
      <c r="BA121" s="86">
        <v>2081.8209999999999</v>
      </c>
      <c r="BB121" s="86">
        <v>2215.1770000000001</v>
      </c>
      <c r="BC121" s="86">
        <v>23573.789000000001</v>
      </c>
      <c r="BD121" s="86">
        <v>458.36</v>
      </c>
      <c r="BE121" s="86">
        <v>10126.39</v>
      </c>
      <c r="BF121" s="86">
        <v>4653.0280000000002</v>
      </c>
      <c r="BG121" s="86">
        <v>2168.7060000000001</v>
      </c>
      <c r="BH121" s="86">
        <v>457.036</v>
      </c>
      <c r="BI121" s="86">
        <v>1447.731</v>
      </c>
      <c r="BJ121" s="86">
        <v>1029.2149999999999</v>
      </c>
      <c r="BK121" s="86">
        <v>0</v>
      </c>
      <c r="BL121" s="86">
        <v>0</v>
      </c>
      <c r="BM121" s="87">
        <f>SUM(L121:BL121)</f>
        <v>191748.53299999997</v>
      </c>
      <c r="BN121" s="87">
        <f>SUM(C121:BL121)</f>
        <v>220297.80299999999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977.89200000000005</v>
      </c>
      <c r="M122" s="31">
        <v>232.63</v>
      </c>
      <c r="N122" s="31">
        <v>88.644000000000005</v>
      </c>
      <c r="O122" s="31">
        <v>1450.355</v>
      </c>
      <c r="P122" s="31">
        <v>643.46100000000001</v>
      </c>
      <c r="Q122" s="31">
        <v>58.02</v>
      </c>
      <c r="R122" s="31">
        <v>265.49</v>
      </c>
      <c r="S122" s="31">
        <v>148.226</v>
      </c>
      <c r="T122" s="31">
        <v>0</v>
      </c>
      <c r="U122" s="31">
        <v>184.04</v>
      </c>
      <c r="V122" s="31">
        <v>122.78400000000001</v>
      </c>
      <c r="W122" s="31">
        <v>45.512</v>
      </c>
      <c r="X122" s="31">
        <v>138.45400000000001</v>
      </c>
      <c r="Y122" s="31">
        <v>146.88200000000001</v>
      </c>
      <c r="Z122" s="31">
        <v>108.098</v>
      </c>
      <c r="AA122" s="31">
        <v>27.375</v>
      </c>
      <c r="AB122" s="31">
        <v>413.38299999999998</v>
      </c>
      <c r="AC122" s="31">
        <v>1071.06</v>
      </c>
      <c r="AD122" s="31">
        <v>522.279</v>
      </c>
      <c r="AE122" s="31">
        <v>3284.5</v>
      </c>
      <c r="AF122" s="31">
        <v>87.58</v>
      </c>
      <c r="AG122" s="31">
        <v>0</v>
      </c>
      <c r="AH122" s="31">
        <v>0</v>
      </c>
      <c r="AI122" s="31">
        <v>3367.3809999999999</v>
      </c>
      <c r="AJ122" s="31">
        <v>1424.0329999999999</v>
      </c>
      <c r="AK122" s="31">
        <v>580.16999999999996</v>
      </c>
      <c r="AL122" s="31">
        <v>1911.2570000000001</v>
      </c>
      <c r="AM122" s="31">
        <v>4039.2919999999999</v>
      </c>
      <c r="AN122" s="31">
        <v>193.84899999999999</v>
      </c>
      <c r="AO122" s="31">
        <v>6009.5630000000001</v>
      </c>
      <c r="AP122" s="31">
        <v>1487.0429999999999</v>
      </c>
      <c r="AQ122" s="31">
        <v>459.91300000000001</v>
      </c>
      <c r="AR122" s="31">
        <v>1036.155</v>
      </c>
      <c r="AS122" s="31">
        <v>518.23400000000004</v>
      </c>
      <c r="AT122" s="31">
        <v>5497.9849999999997</v>
      </c>
      <c r="AU122" s="31">
        <v>394.51100000000002</v>
      </c>
      <c r="AV122" s="31">
        <v>223.14400000000001</v>
      </c>
      <c r="AW122" s="31">
        <v>835.91</v>
      </c>
      <c r="AX122" s="31">
        <v>1368.62</v>
      </c>
      <c r="AY122" s="31">
        <v>6.6390000000000002</v>
      </c>
      <c r="AZ122" s="31">
        <v>203.363</v>
      </c>
      <c r="BA122" s="31">
        <v>612.22400000000005</v>
      </c>
      <c r="BB122" s="31">
        <v>1693.7370000000001</v>
      </c>
      <c r="BC122" s="31">
        <v>17392.294000000002</v>
      </c>
      <c r="BD122" s="31">
        <v>375.82100000000003</v>
      </c>
      <c r="BE122" s="31">
        <v>9043.0959999999995</v>
      </c>
      <c r="BF122" s="31">
        <v>3249.183</v>
      </c>
      <c r="BG122" s="31">
        <v>459.85199999999998</v>
      </c>
      <c r="BH122" s="31">
        <v>457.036</v>
      </c>
      <c r="BI122" s="31">
        <v>209.72</v>
      </c>
      <c r="BJ122" s="31">
        <v>1029.2149999999999</v>
      </c>
      <c r="BK122" s="31">
        <v>0</v>
      </c>
      <c r="BL122" s="31">
        <v>0</v>
      </c>
      <c r="BM122" s="33">
        <f t="shared" ref="BM122:BM129" si="10">SUM(L122:BL122)</f>
        <v>74095.905000000013</v>
      </c>
      <c r="BN122" s="33">
        <f t="shared" ref="BN122:BN129" si="11">SUM(C122:BL122)</f>
        <v>74095.905000000013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968.07</v>
      </c>
      <c r="M123" s="31">
        <v>231.715</v>
      </c>
      <c r="N123" s="31">
        <v>79.677999999999997</v>
      </c>
      <c r="O123" s="31">
        <v>1286.4760000000001</v>
      </c>
      <c r="P123" s="31">
        <v>609.01099999999997</v>
      </c>
      <c r="Q123" s="31">
        <v>51.448</v>
      </c>
      <c r="R123" s="31">
        <v>237.441</v>
      </c>
      <c r="S123" s="31">
        <v>145.297</v>
      </c>
      <c r="T123" s="31">
        <v>0</v>
      </c>
      <c r="U123" s="31">
        <v>163.61500000000001</v>
      </c>
      <c r="V123" s="31">
        <v>107.84699999999999</v>
      </c>
      <c r="W123" s="31">
        <v>40.784999999999997</v>
      </c>
      <c r="X123" s="31">
        <v>123.35599999999999</v>
      </c>
      <c r="Y123" s="31">
        <v>131.512</v>
      </c>
      <c r="Z123" s="31">
        <v>99.590999999999994</v>
      </c>
      <c r="AA123" s="31">
        <v>25.963999999999999</v>
      </c>
      <c r="AB123" s="31">
        <v>384.351</v>
      </c>
      <c r="AC123" s="31">
        <v>938.654</v>
      </c>
      <c r="AD123" s="31">
        <v>469.45299999999997</v>
      </c>
      <c r="AE123" s="31">
        <v>2894.1280000000002</v>
      </c>
      <c r="AF123" s="31">
        <v>87.58</v>
      </c>
      <c r="AG123" s="31">
        <v>0</v>
      </c>
      <c r="AH123" s="31">
        <v>0</v>
      </c>
      <c r="AI123" s="31">
        <v>2998.3409999999999</v>
      </c>
      <c r="AJ123" s="31">
        <v>1291.9770000000001</v>
      </c>
      <c r="AK123" s="31">
        <v>554.21600000000001</v>
      </c>
      <c r="AL123" s="31">
        <v>1710.1890000000001</v>
      </c>
      <c r="AM123" s="31">
        <v>3497.8020000000001</v>
      </c>
      <c r="AN123" s="31">
        <v>163.97200000000001</v>
      </c>
      <c r="AO123" s="31">
        <v>5553.9189999999999</v>
      </c>
      <c r="AP123" s="31">
        <v>1409.1189999999999</v>
      </c>
      <c r="AQ123" s="31">
        <v>398.72699999999998</v>
      </c>
      <c r="AR123" s="31">
        <v>906.49900000000002</v>
      </c>
      <c r="AS123" s="31">
        <v>453.44</v>
      </c>
      <c r="AT123" s="31">
        <v>3197.134</v>
      </c>
      <c r="AU123" s="31">
        <v>338.71300000000002</v>
      </c>
      <c r="AV123" s="31">
        <v>200.12899999999999</v>
      </c>
      <c r="AW123" s="31">
        <v>738.38499999999999</v>
      </c>
      <c r="AX123" s="31">
        <v>1191.021</v>
      </c>
      <c r="AY123" s="31">
        <v>5.9009999999999998</v>
      </c>
      <c r="AZ123" s="31">
        <v>185.28200000000001</v>
      </c>
      <c r="BA123" s="31">
        <v>567.13499999999999</v>
      </c>
      <c r="BB123" s="31">
        <v>1559.183</v>
      </c>
      <c r="BC123" s="31">
        <v>11704.549000000001</v>
      </c>
      <c r="BD123" s="31">
        <v>330.767</v>
      </c>
      <c r="BE123" s="31">
        <v>8868.4650000000001</v>
      </c>
      <c r="BF123" s="31">
        <v>3126.2350000000001</v>
      </c>
      <c r="BG123" s="31">
        <v>414.77199999999999</v>
      </c>
      <c r="BH123" s="31">
        <v>396.67399999999998</v>
      </c>
      <c r="BI123" s="31">
        <v>202.81299999999999</v>
      </c>
      <c r="BJ123" s="31">
        <v>965.83299999999997</v>
      </c>
      <c r="BK123" s="31">
        <v>0</v>
      </c>
      <c r="BL123" s="31">
        <v>0</v>
      </c>
      <c r="BM123" s="33">
        <f t="shared" si="10"/>
        <v>62007.163999999997</v>
      </c>
      <c r="BN123" s="33">
        <f t="shared" si="11"/>
        <v>62007.163999999997</v>
      </c>
      <c r="BP123" s="88" t="s">
        <v>105</v>
      </c>
      <c r="BQ123" s="89"/>
      <c r="BR123" s="89"/>
      <c r="BS123" s="89"/>
      <c r="BT123" s="90">
        <f>BM121</f>
        <v>191748.53299999997</v>
      </c>
      <c r="BV123" s="88" t="s">
        <v>110</v>
      </c>
      <c r="BW123" s="89"/>
      <c r="BX123" s="89"/>
      <c r="BY123" s="89"/>
      <c r="BZ123" s="90">
        <f>BP120</f>
        <v>190314.03700000004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8.9779999999999998</v>
      </c>
      <c r="M124" s="31">
        <v>0.877</v>
      </c>
      <c r="N124" s="31">
        <v>8.4209999999999994</v>
      </c>
      <c r="O124" s="31">
        <v>147.245</v>
      </c>
      <c r="P124" s="31">
        <v>31.771000000000001</v>
      </c>
      <c r="Q124" s="31">
        <v>6.3630000000000004</v>
      </c>
      <c r="R124" s="31">
        <v>25.446999999999999</v>
      </c>
      <c r="S124" s="31">
        <v>2.4340000000000002</v>
      </c>
      <c r="T124" s="31">
        <v>0</v>
      </c>
      <c r="U124" s="31">
        <v>19.172000000000001</v>
      </c>
      <c r="V124" s="31">
        <v>12.821</v>
      </c>
      <c r="W124" s="31">
        <v>0.63700000000000001</v>
      </c>
      <c r="X124" s="31">
        <v>13.98</v>
      </c>
      <c r="Y124" s="31">
        <v>13.75</v>
      </c>
      <c r="Z124" s="31">
        <v>7.7649999999999997</v>
      </c>
      <c r="AA124" s="31">
        <v>1.411</v>
      </c>
      <c r="AB124" s="31">
        <v>26.937000000000001</v>
      </c>
      <c r="AC124" s="31">
        <v>127.369</v>
      </c>
      <c r="AD124" s="31">
        <v>51.451999999999998</v>
      </c>
      <c r="AE124" s="31">
        <v>368.58600000000001</v>
      </c>
      <c r="AF124" s="31">
        <v>0</v>
      </c>
      <c r="AG124" s="31">
        <v>0</v>
      </c>
      <c r="AH124" s="31">
        <v>0</v>
      </c>
      <c r="AI124" s="31">
        <v>353.14299999999997</v>
      </c>
      <c r="AJ124" s="31">
        <v>129.91</v>
      </c>
      <c r="AK124" s="31">
        <v>23.273</v>
      </c>
      <c r="AL124" s="31">
        <v>201.05</v>
      </c>
      <c r="AM124" s="31">
        <v>527.90599999999995</v>
      </c>
      <c r="AN124" s="31">
        <v>29.414999999999999</v>
      </c>
      <c r="AO124" s="31">
        <v>440.97</v>
      </c>
      <c r="AP124" s="31">
        <v>74.671999999999997</v>
      </c>
      <c r="AQ124" s="31">
        <v>60.064999999999998</v>
      </c>
      <c r="AR124" s="31">
        <v>127.69199999999999</v>
      </c>
      <c r="AS124" s="31">
        <v>63.899000000000001</v>
      </c>
      <c r="AT124" s="31">
        <v>2292.3449999999998</v>
      </c>
      <c r="AU124" s="31">
        <v>47.32</v>
      </c>
      <c r="AV124" s="31">
        <v>23.015000000000001</v>
      </c>
      <c r="AW124" s="31">
        <v>95.515000000000001</v>
      </c>
      <c r="AX124" s="31">
        <v>104.97199999999999</v>
      </c>
      <c r="AY124" s="31">
        <v>0.73799999999999999</v>
      </c>
      <c r="AZ124" s="31">
        <v>16.295999999999999</v>
      </c>
      <c r="BA124" s="31">
        <v>40.399000000000001</v>
      </c>
      <c r="BB124" s="31">
        <v>126.282</v>
      </c>
      <c r="BC124" s="31">
        <v>1155.518</v>
      </c>
      <c r="BD124" s="31">
        <v>45.054000000000002</v>
      </c>
      <c r="BE124" s="31">
        <v>166.172</v>
      </c>
      <c r="BF124" s="31">
        <v>113.898</v>
      </c>
      <c r="BG124" s="31">
        <v>44.064</v>
      </c>
      <c r="BH124" s="31">
        <v>60.328000000000003</v>
      </c>
      <c r="BI124" s="31">
        <v>6.8650000000000002</v>
      </c>
      <c r="BJ124" s="31">
        <v>45.969000000000001</v>
      </c>
      <c r="BK124" s="31">
        <v>0</v>
      </c>
      <c r="BL124" s="31">
        <v>0</v>
      </c>
      <c r="BM124" s="33">
        <f t="shared" si="10"/>
        <v>7292.161000000001</v>
      </c>
      <c r="BN124" s="33">
        <f t="shared" si="11"/>
        <v>7292.161000000001</v>
      </c>
      <c r="BP124" s="53" t="s">
        <v>109</v>
      </c>
      <c r="BT124" s="75">
        <f>J121</f>
        <v>11107.548999999999</v>
      </c>
      <c r="BV124" s="53" t="s">
        <v>76</v>
      </c>
      <c r="BZ124" s="75">
        <f>BV120</f>
        <v>57463.561000000009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0.84399999999999997</v>
      </c>
      <c r="M125" s="93">
        <v>3.7999999999999999E-2</v>
      </c>
      <c r="N125" s="93">
        <v>0.54500000000000004</v>
      </c>
      <c r="O125" s="93">
        <v>16.634</v>
      </c>
      <c r="P125" s="93">
        <v>2.6789999999999998</v>
      </c>
      <c r="Q125" s="93">
        <v>0.20899999999999999</v>
      </c>
      <c r="R125" s="93">
        <v>2.6019999999999999</v>
      </c>
      <c r="S125" s="93">
        <v>0.495</v>
      </c>
      <c r="T125" s="93">
        <v>0</v>
      </c>
      <c r="U125" s="93">
        <v>1.2529999999999999</v>
      </c>
      <c r="V125" s="93">
        <v>2.1160000000000001</v>
      </c>
      <c r="W125" s="93">
        <v>4.09</v>
      </c>
      <c r="X125" s="93">
        <v>1.1180000000000001</v>
      </c>
      <c r="Y125" s="93">
        <v>1.62</v>
      </c>
      <c r="Z125" s="93">
        <v>0.74199999999999999</v>
      </c>
      <c r="AA125" s="93">
        <v>0</v>
      </c>
      <c r="AB125" s="93">
        <v>2.0950000000000002</v>
      </c>
      <c r="AC125" s="93">
        <v>5.0369999999999999</v>
      </c>
      <c r="AD125" s="93">
        <v>1.3740000000000001</v>
      </c>
      <c r="AE125" s="93">
        <v>21.786000000000001</v>
      </c>
      <c r="AF125" s="93">
        <v>0</v>
      </c>
      <c r="AG125" s="93">
        <v>0</v>
      </c>
      <c r="AH125" s="93">
        <v>0</v>
      </c>
      <c r="AI125" s="93">
        <v>15.897</v>
      </c>
      <c r="AJ125" s="93">
        <v>2.1459999999999999</v>
      </c>
      <c r="AK125" s="93">
        <v>2.681</v>
      </c>
      <c r="AL125" s="93">
        <v>1.7999999999999999E-2</v>
      </c>
      <c r="AM125" s="93">
        <v>13.584</v>
      </c>
      <c r="AN125" s="93">
        <v>0.46200000000000002</v>
      </c>
      <c r="AO125" s="93">
        <v>14.673999999999999</v>
      </c>
      <c r="AP125" s="93">
        <v>3.2519999999999998</v>
      </c>
      <c r="AQ125" s="93">
        <v>1.121</v>
      </c>
      <c r="AR125" s="93">
        <v>1.964</v>
      </c>
      <c r="AS125" s="93">
        <v>0.89500000000000002</v>
      </c>
      <c r="AT125" s="93">
        <v>8.5060000000000002</v>
      </c>
      <c r="AU125" s="93">
        <v>8.4779999999999998</v>
      </c>
      <c r="AV125" s="93">
        <v>0</v>
      </c>
      <c r="AW125" s="93">
        <v>2.0099999999999998</v>
      </c>
      <c r="AX125" s="93">
        <v>72.626999999999995</v>
      </c>
      <c r="AY125" s="93">
        <v>0</v>
      </c>
      <c r="AZ125" s="93">
        <v>1.7849999999999999</v>
      </c>
      <c r="BA125" s="93">
        <v>4.6900000000000004</v>
      </c>
      <c r="BB125" s="93">
        <v>8.2720000000000002</v>
      </c>
      <c r="BC125" s="93">
        <v>4532.2269999999999</v>
      </c>
      <c r="BD125" s="93">
        <v>0</v>
      </c>
      <c r="BE125" s="93">
        <v>8.4589999999999996</v>
      </c>
      <c r="BF125" s="93">
        <v>9.0500000000000007</v>
      </c>
      <c r="BG125" s="93">
        <v>1.016</v>
      </c>
      <c r="BH125" s="93">
        <v>3.4000000000000002E-2</v>
      </c>
      <c r="BI125" s="93">
        <v>4.2000000000000003E-2</v>
      </c>
      <c r="BJ125" s="93">
        <v>17.413</v>
      </c>
      <c r="BK125" s="93">
        <v>0</v>
      </c>
      <c r="BL125" s="93">
        <v>0</v>
      </c>
      <c r="BM125" s="33">
        <f t="shared" si="10"/>
        <v>4796.579999999999</v>
      </c>
      <c r="BN125" s="33">
        <f t="shared" si="11"/>
        <v>4796.579999999999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-2943.3929999999991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0</v>
      </c>
      <c r="M126" s="31">
        <v>0</v>
      </c>
      <c r="N126" s="31">
        <v>5.8609999999999998</v>
      </c>
      <c r="O126" s="31">
        <v>25.091000000000001</v>
      </c>
      <c r="P126" s="31">
        <v>12.461</v>
      </c>
      <c r="Q126" s="31">
        <v>32.200000000000003</v>
      </c>
      <c r="R126" s="31">
        <v>10.539</v>
      </c>
      <c r="S126" s="31">
        <v>0.61799999999999999</v>
      </c>
      <c r="T126" s="31">
        <v>0</v>
      </c>
      <c r="U126" s="31">
        <v>5.194</v>
      </c>
      <c r="V126" s="31">
        <v>4.782</v>
      </c>
      <c r="W126" s="31">
        <v>0.58199999999999996</v>
      </c>
      <c r="X126" s="31">
        <v>5.4349999999999996</v>
      </c>
      <c r="Y126" s="31">
        <v>3.3140000000000001</v>
      </c>
      <c r="Z126" s="31">
        <v>0.51700000000000002</v>
      </c>
      <c r="AA126" s="31">
        <v>0</v>
      </c>
      <c r="AB126" s="31">
        <v>3.339</v>
      </c>
      <c r="AC126" s="31">
        <v>51.417000000000002</v>
      </c>
      <c r="AD126" s="31">
        <v>12.97</v>
      </c>
      <c r="AE126" s="31">
        <v>285.96300000000002</v>
      </c>
      <c r="AF126" s="31">
        <v>0</v>
      </c>
      <c r="AG126" s="31">
        <v>0</v>
      </c>
      <c r="AH126" s="31">
        <v>0</v>
      </c>
      <c r="AI126" s="31">
        <v>444.10399999999998</v>
      </c>
      <c r="AJ126" s="31">
        <v>3.7989999999999999</v>
      </c>
      <c r="AK126" s="31">
        <v>9.8390000000000004</v>
      </c>
      <c r="AL126" s="31">
        <v>72.292000000000002</v>
      </c>
      <c r="AM126" s="31">
        <v>88.884</v>
      </c>
      <c r="AN126" s="31">
        <v>3.4340000000000002</v>
      </c>
      <c r="AO126" s="31">
        <v>234.86799999999999</v>
      </c>
      <c r="AP126" s="31">
        <v>9.8989999999999991</v>
      </c>
      <c r="AQ126" s="31">
        <v>4.0339999999999998</v>
      </c>
      <c r="AR126" s="31">
        <v>19.231999999999999</v>
      </c>
      <c r="AS126" s="31">
        <v>1.964</v>
      </c>
      <c r="AT126" s="31">
        <v>22.401</v>
      </c>
      <c r="AU126" s="31">
        <v>5.5890000000000004</v>
      </c>
      <c r="AV126" s="31">
        <v>2.448</v>
      </c>
      <c r="AW126" s="31">
        <v>70.069000000000003</v>
      </c>
      <c r="AX126" s="31">
        <v>18.649999999999999</v>
      </c>
      <c r="AY126" s="31">
        <v>0.20799999999999999</v>
      </c>
      <c r="AZ126" s="31">
        <v>1.161</v>
      </c>
      <c r="BA126" s="31">
        <v>3.5790000000000002</v>
      </c>
      <c r="BB126" s="31">
        <v>2.448</v>
      </c>
      <c r="BC126" s="31">
        <v>0</v>
      </c>
      <c r="BD126" s="31">
        <v>0</v>
      </c>
      <c r="BE126" s="31">
        <v>4.1390000000000002</v>
      </c>
      <c r="BF126" s="31">
        <v>4.4290000000000003</v>
      </c>
      <c r="BG126" s="31">
        <v>0</v>
      </c>
      <c r="BH126" s="31">
        <v>0</v>
      </c>
      <c r="BI126" s="31">
        <v>3.7029999999999998</v>
      </c>
      <c r="BJ126" s="31">
        <v>0</v>
      </c>
      <c r="BK126" s="31">
        <v>0</v>
      </c>
      <c r="BL126" s="31">
        <v>0</v>
      </c>
      <c r="BM126" s="33">
        <f t="shared" si="10"/>
        <v>1491.4560000000001</v>
      </c>
      <c r="BN126" s="33">
        <f t="shared" si="11"/>
        <v>1491.4560000000001</v>
      </c>
      <c r="BP126" s="53" t="s">
        <v>107</v>
      </c>
      <c r="BT126" s="75">
        <f>H121+F121</f>
        <v>17441.720999999998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-1.208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-37.939</v>
      </c>
      <c r="AL127" s="31">
        <v>0</v>
      </c>
      <c r="AM127" s="31">
        <v>-3.47</v>
      </c>
      <c r="AN127" s="31">
        <v>0</v>
      </c>
      <c r="AO127" s="31">
        <v>0</v>
      </c>
      <c r="AP127" s="31">
        <v>0</v>
      </c>
      <c r="AQ127" s="31">
        <v>-53.792000000000002</v>
      </c>
      <c r="AR127" s="31">
        <v>0</v>
      </c>
      <c r="AS127" s="31">
        <v>-67.17</v>
      </c>
      <c r="AT127" s="31">
        <v>0</v>
      </c>
      <c r="AU127" s="31">
        <v>0</v>
      </c>
      <c r="AV127" s="31">
        <v>0</v>
      </c>
      <c r="AW127" s="31">
        <v>0</v>
      </c>
      <c r="AX127" s="31">
        <v>-4.516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4.3639999999999999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-163.73099999999999</v>
      </c>
      <c r="BN127" s="33">
        <f t="shared" si="11"/>
        <v>-163.73099999999999</v>
      </c>
      <c r="BP127" s="53" t="s">
        <v>108</v>
      </c>
      <c r="BT127" s="75">
        <f>G121</f>
        <v>0</v>
      </c>
      <c r="BV127" s="53" t="s">
        <v>209</v>
      </c>
      <c r="BZ127" s="75">
        <f>BO120</f>
        <v>103160.86000000002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5501.3019999999997</v>
      </c>
      <c r="M128" s="97">
        <v>2568.7199999999998</v>
      </c>
      <c r="N128" s="97">
        <v>463.505</v>
      </c>
      <c r="O128" s="97">
        <v>2129.498</v>
      </c>
      <c r="P128" s="97">
        <v>1132.5360000000001</v>
      </c>
      <c r="Q128" s="97">
        <v>283.791</v>
      </c>
      <c r="R128" s="97">
        <v>364.255</v>
      </c>
      <c r="S128" s="97">
        <v>257.24799999999999</v>
      </c>
      <c r="T128" s="97">
        <v>0</v>
      </c>
      <c r="U128" s="97">
        <v>300.59500000000003</v>
      </c>
      <c r="V128" s="97">
        <v>137.14500000000001</v>
      </c>
      <c r="W128" s="97">
        <v>44.323</v>
      </c>
      <c r="X128" s="97">
        <v>71.025999999999996</v>
      </c>
      <c r="Y128" s="97">
        <v>156.56700000000001</v>
      </c>
      <c r="Z128" s="97">
        <v>246.43799999999999</v>
      </c>
      <c r="AA128" s="97">
        <v>445.18099999999998</v>
      </c>
      <c r="AB128" s="97">
        <v>261.86799999999999</v>
      </c>
      <c r="AC128" s="97">
        <v>1512.2149999999999</v>
      </c>
      <c r="AD128" s="97">
        <v>573.63699999999994</v>
      </c>
      <c r="AE128" s="97">
        <v>14443.588</v>
      </c>
      <c r="AF128" s="97">
        <v>2274.1179999999999</v>
      </c>
      <c r="AG128" s="97">
        <v>1547.857</v>
      </c>
      <c r="AH128" s="97">
        <v>4713.2309999999998</v>
      </c>
      <c r="AI128" s="97">
        <v>11194.549000000001</v>
      </c>
      <c r="AJ128" s="97">
        <v>11297.541999999999</v>
      </c>
      <c r="AK128" s="97">
        <v>689.12800000000004</v>
      </c>
      <c r="AL128" s="97">
        <v>-7791.4170000000004</v>
      </c>
      <c r="AM128" s="97">
        <v>7002.9660000000003</v>
      </c>
      <c r="AN128" s="97">
        <v>190.321</v>
      </c>
      <c r="AO128" s="97">
        <v>6514.4189999999999</v>
      </c>
      <c r="AP128" s="97">
        <v>2854.058</v>
      </c>
      <c r="AQ128" s="97">
        <v>193.24799999999999</v>
      </c>
      <c r="AR128" s="97">
        <v>3401.0830000000001</v>
      </c>
      <c r="AS128" s="97">
        <v>121.69</v>
      </c>
      <c r="AT128" s="97">
        <v>8125.9430000000002</v>
      </c>
      <c r="AU128" s="97">
        <v>563.04899999999998</v>
      </c>
      <c r="AV128" s="97">
        <v>654.71799999999996</v>
      </c>
      <c r="AW128" s="97">
        <v>17207.151000000002</v>
      </c>
      <c r="AX128" s="97">
        <v>800.56399999999996</v>
      </c>
      <c r="AY128" s="97">
        <v>1.573</v>
      </c>
      <c r="AZ128" s="97">
        <v>209.261</v>
      </c>
      <c r="BA128" s="97">
        <v>1466.018</v>
      </c>
      <c r="BB128" s="97">
        <v>518.99199999999996</v>
      </c>
      <c r="BC128" s="97">
        <v>6181.4949999999999</v>
      </c>
      <c r="BD128" s="97">
        <v>82.539000000000001</v>
      </c>
      <c r="BE128" s="97">
        <v>1079.155</v>
      </c>
      <c r="BF128" s="97">
        <v>1399.4159999999999</v>
      </c>
      <c r="BG128" s="97">
        <v>1704.49</v>
      </c>
      <c r="BH128" s="97">
        <v>0</v>
      </c>
      <c r="BI128" s="97">
        <v>1234.308</v>
      </c>
      <c r="BJ128" s="97">
        <v>0</v>
      </c>
      <c r="BK128" s="97">
        <v>0</v>
      </c>
      <c r="BL128" s="97">
        <v>0</v>
      </c>
      <c r="BM128" s="98">
        <f t="shared" si="10"/>
        <v>116324.90300000001</v>
      </c>
      <c r="BN128" s="98">
        <f t="shared" si="11"/>
        <v>116324.90300000001</v>
      </c>
      <c r="BP128" s="53"/>
      <c r="BT128" s="75"/>
      <c r="BV128" s="53" t="s">
        <v>210</v>
      </c>
      <c r="BZ128" s="75">
        <f>BO61</f>
        <v>127697.262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18417</v>
      </c>
      <c r="M129" s="102">
        <v>4441</v>
      </c>
      <c r="N129" s="102">
        <v>1097</v>
      </c>
      <c r="O129" s="102">
        <v>8610</v>
      </c>
      <c r="P129" s="102">
        <v>1501</v>
      </c>
      <c r="Q129" s="102">
        <v>44</v>
      </c>
      <c r="R129" s="102">
        <v>2104</v>
      </c>
      <c r="S129" s="102">
        <v>1711</v>
      </c>
      <c r="T129" s="102">
        <v>0</v>
      </c>
      <c r="U129" s="102">
        <v>260</v>
      </c>
      <c r="V129" s="102">
        <v>64</v>
      </c>
      <c r="W129" s="102">
        <v>110</v>
      </c>
      <c r="X129" s="102">
        <v>346</v>
      </c>
      <c r="Y129" s="102">
        <v>2319</v>
      </c>
      <c r="Z129" s="102">
        <v>1227</v>
      </c>
      <c r="AA129" s="102">
        <v>441</v>
      </c>
      <c r="AB129" s="102">
        <v>608</v>
      </c>
      <c r="AC129" s="102">
        <v>889</v>
      </c>
      <c r="AD129" s="102">
        <v>680</v>
      </c>
      <c r="AE129" s="102">
        <v>21914</v>
      </c>
      <c r="AF129" s="102">
        <v>2977</v>
      </c>
      <c r="AG129" s="102">
        <v>1673</v>
      </c>
      <c r="AH129" s="102">
        <v>1447</v>
      </c>
      <c r="AI129" s="102">
        <v>28877</v>
      </c>
      <c r="AJ129" s="102">
        <v>7492</v>
      </c>
      <c r="AK129" s="102">
        <v>479</v>
      </c>
      <c r="AL129" s="102">
        <v>497</v>
      </c>
      <c r="AM129" s="102">
        <v>3302</v>
      </c>
      <c r="AN129" s="102">
        <v>189</v>
      </c>
      <c r="AO129" s="102">
        <v>9486</v>
      </c>
      <c r="AP129" s="102">
        <v>8999</v>
      </c>
      <c r="AQ129" s="102">
        <v>513</v>
      </c>
      <c r="AR129" s="102">
        <v>1362</v>
      </c>
      <c r="AS129" s="102">
        <v>507</v>
      </c>
      <c r="AT129" s="102">
        <v>1602</v>
      </c>
      <c r="AU129" s="102">
        <v>195</v>
      </c>
      <c r="AV129" s="102">
        <v>105</v>
      </c>
      <c r="AW129" s="102">
        <v>715</v>
      </c>
      <c r="AX129" s="102">
        <v>2035</v>
      </c>
      <c r="AY129" s="102">
        <v>13</v>
      </c>
      <c r="AZ129" s="102">
        <v>374</v>
      </c>
      <c r="BA129" s="102">
        <v>953</v>
      </c>
      <c r="BB129" s="102">
        <v>5301</v>
      </c>
      <c r="BC129" s="102">
        <v>20560</v>
      </c>
      <c r="BD129" s="102">
        <v>222</v>
      </c>
      <c r="BE129" s="102">
        <v>13988</v>
      </c>
      <c r="BF129" s="102">
        <v>4477</v>
      </c>
      <c r="BG129" s="102">
        <v>1771</v>
      </c>
      <c r="BH129" s="102">
        <v>1284</v>
      </c>
      <c r="BI129" s="102">
        <v>5374</v>
      </c>
      <c r="BJ129" s="102">
        <v>11942</v>
      </c>
      <c r="BK129" s="102">
        <v>0</v>
      </c>
      <c r="BL129" s="102">
        <v>0</v>
      </c>
      <c r="BM129" s="82">
        <f t="shared" si="10"/>
        <v>205494</v>
      </c>
      <c r="BN129" s="103">
        <f t="shared" si="11"/>
        <v>205494</v>
      </c>
      <c r="BP129" s="7" t="s">
        <v>77</v>
      </c>
      <c r="BQ129" s="8"/>
      <c r="BR129" s="8"/>
      <c r="BS129" s="8"/>
      <c r="BT129" s="103">
        <f>BT123+BT124+BT125+BT126+BT127</f>
        <v>220297.80299999996</v>
      </c>
      <c r="BV129" s="7" t="s">
        <v>77</v>
      </c>
      <c r="BW129" s="8"/>
      <c r="BX129" s="8"/>
      <c r="BY129" s="8"/>
      <c r="BZ129" s="103">
        <f>BZ123+BZ124+BZ125+BZ126+BZ127-BZ128</f>
        <v>220297.80300000007</v>
      </c>
      <c r="CA129" s="5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A130"/>
  <sheetViews>
    <sheetView showGridLines="0" zoomScale="115" zoomScaleNormal="115" workbookViewId="0">
      <selection activeCell="B1" sqref="B1"/>
    </sheetView>
  </sheetViews>
  <sheetFormatPr defaultColWidth="11.42578125" defaultRowHeight="12.75"/>
  <cols>
    <col min="1" max="1" width="9.140625" style="2" customWidth="1"/>
    <col min="2" max="2" width="37.7109375" style="2" customWidth="1"/>
    <col min="3" max="3" width="10.85546875" style="2" customWidth="1"/>
    <col min="4" max="4" width="11.28515625" style="2" customWidth="1"/>
    <col min="5" max="5" width="9.7109375" style="2" customWidth="1"/>
    <col min="6" max="6" width="11.42578125" style="2" customWidth="1"/>
    <col min="7" max="8" width="9.7109375" style="2" customWidth="1"/>
    <col min="9" max="9" width="12" style="2" customWidth="1"/>
    <col min="10" max="10" width="11.5703125" style="2" customWidth="1"/>
    <col min="11" max="11" width="13.7109375" style="2" customWidth="1"/>
    <col min="12" max="66" width="12.7109375" style="2" customWidth="1"/>
    <col min="67" max="67" width="11.7109375" style="2" customWidth="1"/>
    <col min="68" max="77" width="10.85546875" style="2" customWidth="1"/>
    <col min="78" max="78" width="10.85546875" style="5" customWidth="1"/>
    <col min="79" max="256" width="11.42578125" style="2"/>
    <col min="257" max="257" width="9.140625" style="2" customWidth="1"/>
    <col min="258" max="258" width="37.7109375" style="2" customWidth="1"/>
    <col min="259" max="259" width="10.85546875" style="2" customWidth="1"/>
    <col min="260" max="260" width="11.28515625" style="2" customWidth="1"/>
    <col min="261" max="261" width="9.7109375" style="2" customWidth="1"/>
    <col min="262" max="262" width="11.42578125" style="2" customWidth="1"/>
    <col min="263" max="264" width="9.7109375" style="2" customWidth="1"/>
    <col min="265" max="265" width="12" style="2" customWidth="1"/>
    <col min="266" max="266" width="11.5703125" style="2" customWidth="1"/>
    <col min="267" max="267" width="13.7109375" style="2" customWidth="1"/>
    <col min="268" max="322" width="12.7109375" style="2" customWidth="1"/>
    <col min="323" max="323" width="11.7109375" style="2" customWidth="1"/>
    <col min="324" max="334" width="10.85546875" style="2" customWidth="1"/>
    <col min="335" max="512" width="11.42578125" style="2"/>
    <col min="513" max="513" width="9.140625" style="2" customWidth="1"/>
    <col min="514" max="514" width="37.7109375" style="2" customWidth="1"/>
    <col min="515" max="515" width="10.85546875" style="2" customWidth="1"/>
    <col min="516" max="516" width="11.28515625" style="2" customWidth="1"/>
    <col min="517" max="517" width="9.7109375" style="2" customWidth="1"/>
    <col min="518" max="518" width="11.42578125" style="2" customWidth="1"/>
    <col min="519" max="520" width="9.7109375" style="2" customWidth="1"/>
    <col min="521" max="521" width="12" style="2" customWidth="1"/>
    <col min="522" max="522" width="11.5703125" style="2" customWidth="1"/>
    <col min="523" max="523" width="13.7109375" style="2" customWidth="1"/>
    <col min="524" max="578" width="12.7109375" style="2" customWidth="1"/>
    <col min="579" max="579" width="11.7109375" style="2" customWidth="1"/>
    <col min="580" max="590" width="10.85546875" style="2" customWidth="1"/>
    <col min="591" max="768" width="11.42578125" style="2"/>
    <col min="769" max="769" width="9.140625" style="2" customWidth="1"/>
    <col min="770" max="770" width="37.7109375" style="2" customWidth="1"/>
    <col min="771" max="771" width="10.85546875" style="2" customWidth="1"/>
    <col min="772" max="772" width="11.28515625" style="2" customWidth="1"/>
    <col min="773" max="773" width="9.7109375" style="2" customWidth="1"/>
    <col min="774" max="774" width="11.42578125" style="2" customWidth="1"/>
    <col min="775" max="776" width="9.7109375" style="2" customWidth="1"/>
    <col min="777" max="777" width="12" style="2" customWidth="1"/>
    <col min="778" max="778" width="11.5703125" style="2" customWidth="1"/>
    <col min="779" max="779" width="13.7109375" style="2" customWidth="1"/>
    <col min="780" max="834" width="12.7109375" style="2" customWidth="1"/>
    <col min="835" max="835" width="11.7109375" style="2" customWidth="1"/>
    <col min="836" max="846" width="10.85546875" style="2" customWidth="1"/>
    <col min="847" max="1024" width="11.42578125" style="2"/>
    <col min="1025" max="1025" width="9.140625" style="2" customWidth="1"/>
    <col min="1026" max="1026" width="37.7109375" style="2" customWidth="1"/>
    <col min="1027" max="1027" width="10.85546875" style="2" customWidth="1"/>
    <col min="1028" max="1028" width="11.28515625" style="2" customWidth="1"/>
    <col min="1029" max="1029" width="9.7109375" style="2" customWidth="1"/>
    <col min="1030" max="1030" width="11.42578125" style="2" customWidth="1"/>
    <col min="1031" max="1032" width="9.7109375" style="2" customWidth="1"/>
    <col min="1033" max="1033" width="12" style="2" customWidth="1"/>
    <col min="1034" max="1034" width="11.5703125" style="2" customWidth="1"/>
    <col min="1035" max="1035" width="13.7109375" style="2" customWidth="1"/>
    <col min="1036" max="1090" width="12.7109375" style="2" customWidth="1"/>
    <col min="1091" max="1091" width="11.7109375" style="2" customWidth="1"/>
    <col min="1092" max="1102" width="10.85546875" style="2" customWidth="1"/>
    <col min="1103" max="1280" width="11.42578125" style="2"/>
    <col min="1281" max="1281" width="9.140625" style="2" customWidth="1"/>
    <col min="1282" max="1282" width="37.7109375" style="2" customWidth="1"/>
    <col min="1283" max="1283" width="10.85546875" style="2" customWidth="1"/>
    <col min="1284" max="1284" width="11.28515625" style="2" customWidth="1"/>
    <col min="1285" max="1285" width="9.7109375" style="2" customWidth="1"/>
    <col min="1286" max="1286" width="11.42578125" style="2" customWidth="1"/>
    <col min="1287" max="1288" width="9.7109375" style="2" customWidth="1"/>
    <col min="1289" max="1289" width="12" style="2" customWidth="1"/>
    <col min="1290" max="1290" width="11.5703125" style="2" customWidth="1"/>
    <col min="1291" max="1291" width="13.7109375" style="2" customWidth="1"/>
    <col min="1292" max="1346" width="12.7109375" style="2" customWidth="1"/>
    <col min="1347" max="1347" width="11.7109375" style="2" customWidth="1"/>
    <col min="1348" max="1358" width="10.85546875" style="2" customWidth="1"/>
    <col min="1359" max="1536" width="11.42578125" style="2"/>
    <col min="1537" max="1537" width="9.140625" style="2" customWidth="1"/>
    <col min="1538" max="1538" width="37.7109375" style="2" customWidth="1"/>
    <col min="1539" max="1539" width="10.85546875" style="2" customWidth="1"/>
    <col min="1540" max="1540" width="11.28515625" style="2" customWidth="1"/>
    <col min="1541" max="1541" width="9.7109375" style="2" customWidth="1"/>
    <col min="1542" max="1542" width="11.42578125" style="2" customWidth="1"/>
    <col min="1543" max="1544" width="9.7109375" style="2" customWidth="1"/>
    <col min="1545" max="1545" width="12" style="2" customWidth="1"/>
    <col min="1546" max="1546" width="11.5703125" style="2" customWidth="1"/>
    <col min="1547" max="1547" width="13.7109375" style="2" customWidth="1"/>
    <col min="1548" max="1602" width="12.7109375" style="2" customWidth="1"/>
    <col min="1603" max="1603" width="11.7109375" style="2" customWidth="1"/>
    <col min="1604" max="1614" width="10.85546875" style="2" customWidth="1"/>
    <col min="1615" max="1792" width="11.42578125" style="2"/>
    <col min="1793" max="1793" width="9.140625" style="2" customWidth="1"/>
    <col min="1794" max="1794" width="37.7109375" style="2" customWidth="1"/>
    <col min="1795" max="1795" width="10.85546875" style="2" customWidth="1"/>
    <col min="1796" max="1796" width="11.28515625" style="2" customWidth="1"/>
    <col min="1797" max="1797" width="9.7109375" style="2" customWidth="1"/>
    <col min="1798" max="1798" width="11.42578125" style="2" customWidth="1"/>
    <col min="1799" max="1800" width="9.7109375" style="2" customWidth="1"/>
    <col min="1801" max="1801" width="12" style="2" customWidth="1"/>
    <col min="1802" max="1802" width="11.5703125" style="2" customWidth="1"/>
    <col min="1803" max="1803" width="13.7109375" style="2" customWidth="1"/>
    <col min="1804" max="1858" width="12.7109375" style="2" customWidth="1"/>
    <col min="1859" max="1859" width="11.7109375" style="2" customWidth="1"/>
    <col min="1860" max="1870" width="10.85546875" style="2" customWidth="1"/>
    <col min="1871" max="2048" width="11.42578125" style="2"/>
    <col min="2049" max="2049" width="9.140625" style="2" customWidth="1"/>
    <col min="2050" max="2050" width="37.7109375" style="2" customWidth="1"/>
    <col min="2051" max="2051" width="10.85546875" style="2" customWidth="1"/>
    <col min="2052" max="2052" width="11.28515625" style="2" customWidth="1"/>
    <col min="2053" max="2053" width="9.7109375" style="2" customWidth="1"/>
    <col min="2054" max="2054" width="11.42578125" style="2" customWidth="1"/>
    <col min="2055" max="2056" width="9.7109375" style="2" customWidth="1"/>
    <col min="2057" max="2057" width="12" style="2" customWidth="1"/>
    <col min="2058" max="2058" width="11.5703125" style="2" customWidth="1"/>
    <col min="2059" max="2059" width="13.7109375" style="2" customWidth="1"/>
    <col min="2060" max="2114" width="12.7109375" style="2" customWidth="1"/>
    <col min="2115" max="2115" width="11.7109375" style="2" customWidth="1"/>
    <col min="2116" max="2126" width="10.85546875" style="2" customWidth="1"/>
    <col min="2127" max="2304" width="11.42578125" style="2"/>
    <col min="2305" max="2305" width="9.140625" style="2" customWidth="1"/>
    <col min="2306" max="2306" width="37.7109375" style="2" customWidth="1"/>
    <col min="2307" max="2307" width="10.85546875" style="2" customWidth="1"/>
    <col min="2308" max="2308" width="11.28515625" style="2" customWidth="1"/>
    <col min="2309" max="2309" width="9.7109375" style="2" customWidth="1"/>
    <col min="2310" max="2310" width="11.42578125" style="2" customWidth="1"/>
    <col min="2311" max="2312" width="9.7109375" style="2" customWidth="1"/>
    <col min="2313" max="2313" width="12" style="2" customWidth="1"/>
    <col min="2314" max="2314" width="11.5703125" style="2" customWidth="1"/>
    <col min="2315" max="2315" width="13.7109375" style="2" customWidth="1"/>
    <col min="2316" max="2370" width="12.7109375" style="2" customWidth="1"/>
    <col min="2371" max="2371" width="11.7109375" style="2" customWidth="1"/>
    <col min="2372" max="2382" width="10.85546875" style="2" customWidth="1"/>
    <col min="2383" max="2560" width="11.42578125" style="2"/>
    <col min="2561" max="2561" width="9.140625" style="2" customWidth="1"/>
    <col min="2562" max="2562" width="37.7109375" style="2" customWidth="1"/>
    <col min="2563" max="2563" width="10.85546875" style="2" customWidth="1"/>
    <col min="2564" max="2564" width="11.28515625" style="2" customWidth="1"/>
    <col min="2565" max="2565" width="9.7109375" style="2" customWidth="1"/>
    <col min="2566" max="2566" width="11.42578125" style="2" customWidth="1"/>
    <col min="2567" max="2568" width="9.7109375" style="2" customWidth="1"/>
    <col min="2569" max="2569" width="12" style="2" customWidth="1"/>
    <col min="2570" max="2570" width="11.5703125" style="2" customWidth="1"/>
    <col min="2571" max="2571" width="13.7109375" style="2" customWidth="1"/>
    <col min="2572" max="2626" width="12.7109375" style="2" customWidth="1"/>
    <col min="2627" max="2627" width="11.7109375" style="2" customWidth="1"/>
    <col min="2628" max="2638" width="10.85546875" style="2" customWidth="1"/>
    <col min="2639" max="2816" width="11.42578125" style="2"/>
    <col min="2817" max="2817" width="9.140625" style="2" customWidth="1"/>
    <col min="2818" max="2818" width="37.7109375" style="2" customWidth="1"/>
    <col min="2819" max="2819" width="10.85546875" style="2" customWidth="1"/>
    <col min="2820" max="2820" width="11.28515625" style="2" customWidth="1"/>
    <col min="2821" max="2821" width="9.7109375" style="2" customWidth="1"/>
    <col min="2822" max="2822" width="11.42578125" style="2" customWidth="1"/>
    <col min="2823" max="2824" width="9.7109375" style="2" customWidth="1"/>
    <col min="2825" max="2825" width="12" style="2" customWidth="1"/>
    <col min="2826" max="2826" width="11.5703125" style="2" customWidth="1"/>
    <col min="2827" max="2827" width="13.7109375" style="2" customWidth="1"/>
    <col min="2828" max="2882" width="12.7109375" style="2" customWidth="1"/>
    <col min="2883" max="2883" width="11.7109375" style="2" customWidth="1"/>
    <col min="2884" max="2894" width="10.85546875" style="2" customWidth="1"/>
    <col min="2895" max="3072" width="11.42578125" style="2"/>
    <col min="3073" max="3073" width="9.140625" style="2" customWidth="1"/>
    <col min="3074" max="3074" width="37.7109375" style="2" customWidth="1"/>
    <col min="3075" max="3075" width="10.85546875" style="2" customWidth="1"/>
    <col min="3076" max="3076" width="11.28515625" style="2" customWidth="1"/>
    <col min="3077" max="3077" width="9.7109375" style="2" customWidth="1"/>
    <col min="3078" max="3078" width="11.42578125" style="2" customWidth="1"/>
    <col min="3079" max="3080" width="9.7109375" style="2" customWidth="1"/>
    <col min="3081" max="3081" width="12" style="2" customWidth="1"/>
    <col min="3082" max="3082" width="11.5703125" style="2" customWidth="1"/>
    <col min="3083" max="3083" width="13.7109375" style="2" customWidth="1"/>
    <col min="3084" max="3138" width="12.7109375" style="2" customWidth="1"/>
    <col min="3139" max="3139" width="11.7109375" style="2" customWidth="1"/>
    <col min="3140" max="3150" width="10.85546875" style="2" customWidth="1"/>
    <col min="3151" max="3328" width="11.42578125" style="2"/>
    <col min="3329" max="3329" width="9.140625" style="2" customWidth="1"/>
    <col min="3330" max="3330" width="37.7109375" style="2" customWidth="1"/>
    <col min="3331" max="3331" width="10.85546875" style="2" customWidth="1"/>
    <col min="3332" max="3332" width="11.28515625" style="2" customWidth="1"/>
    <col min="3333" max="3333" width="9.7109375" style="2" customWidth="1"/>
    <col min="3334" max="3334" width="11.42578125" style="2" customWidth="1"/>
    <col min="3335" max="3336" width="9.7109375" style="2" customWidth="1"/>
    <col min="3337" max="3337" width="12" style="2" customWidth="1"/>
    <col min="3338" max="3338" width="11.5703125" style="2" customWidth="1"/>
    <col min="3339" max="3339" width="13.7109375" style="2" customWidth="1"/>
    <col min="3340" max="3394" width="12.7109375" style="2" customWidth="1"/>
    <col min="3395" max="3395" width="11.7109375" style="2" customWidth="1"/>
    <col min="3396" max="3406" width="10.85546875" style="2" customWidth="1"/>
    <col min="3407" max="3584" width="11.42578125" style="2"/>
    <col min="3585" max="3585" width="9.140625" style="2" customWidth="1"/>
    <col min="3586" max="3586" width="37.7109375" style="2" customWidth="1"/>
    <col min="3587" max="3587" width="10.85546875" style="2" customWidth="1"/>
    <col min="3588" max="3588" width="11.28515625" style="2" customWidth="1"/>
    <col min="3589" max="3589" width="9.7109375" style="2" customWidth="1"/>
    <col min="3590" max="3590" width="11.42578125" style="2" customWidth="1"/>
    <col min="3591" max="3592" width="9.7109375" style="2" customWidth="1"/>
    <col min="3593" max="3593" width="12" style="2" customWidth="1"/>
    <col min="3594" max="3594" width="11.5703125" style="2" customWidth="1"/>
    <col min="3595" max="3595" width="13.7109375" style="2" customWidth="1"/>
    <col min="3596" max="3650" width="12.7109375" style="2" customWidth="1"/>
    <col min="3651" max="3651" width="11.7109375" style="2" customWidth="1"/>
    <col min="3652" max="3662" width="10.85546875" style="2" customWidth="1"/>
    <col min="3663" max="3840" width="11.42578125" style="2"/>
    <col min="3841" max="3841" width="9.140625" style="2" customWidth="1"/>
    <col min="3842" max="3842" width="37.7109375" style="2" customWidth="1"/>
    <col min="3843" max="3843" width="10.85546875" style="2" customWidth="1"/>
    <col min="3844" max="3844" width="11.28515625" style="2" customWidth="1"/>
    <col min="3845" max="3845" width="9.7109375" style="2" customWidth="1"/>
    <col min="3846" max="3846" width="11.42578125" style="2" customWidth="1"/>
    <col min="3847" max="3848" width="9.7109375" style="2" customWidth="1"/>
    <col min="3849" max="3849" width="12" style="2" customWidth="1"/>
    <col min="3850" max="3850" width="11.5703125" style="2" customWidth="1"/>
    <col min="3851" max="3851" width="13.7109375" style="2" customWidth="1"/>
    <col min="3852" max="3906" width="12.7109375" style="2" customWidth="1"/>
    <col min="3907" max="3907" width="11.7109375" style="2" customWidth="1"/>
    <col min="3908" max="3918" width="10.85546875" style="2" customWidth="1"/>
    <col min="3919" max="4096" width="11.42578125" style="2"/>
    <col min="4097" max="4097" width="9.140625" style="2" customWidth="1"/>
    <col min="4098" max="4098" width="37.7109375" style="2" customWidth="1"/>
    <col min="4099" max="4099" width="10.85546875" style="2" customWidth="1"/>
    <col min="4100" max="4100" width="11.28515625" style="2" customWidth="1"/>
    <col min="4101" max="4101" width="9.7109375" style="2" customWidth="1"/>
    <col min="4102" max="4102" width="11.42578125" style="2" customWidth="1"/>
    <col min="4103" max="4104" width="9.7109375" style="2" customWidth="1"/>
    <col min="4105" max="4105" width="12" style="2" customWidth="1"/>
    <col min="4106" max="4106" width="11.5703125" style="2" customWidth="1"/>
    <col min="4107" max="4107" width="13.7109375" style="2" customWidth="1"/>
    <col min="4108" max="4162" width="12.7109375" style="2" customWidth="1"/>
    <col min="4163" max="4163" width="11.7109375" style="2" customWidth="1"/>
    <col min="4164" max="4174" width="10.85546875" style="2" customWidth="1"/>
    <col min="4175" max="4352" width="11.42578125" style="2"/>
    <col min="4353" max="4353" width="9.140625" style="2" customWidth="1"/>
    <col min="4354" max="4354" width="37.7109375" style="2" customWidth="1"/>
    <col min="4355" max="4355" width="10.85546875" style="2" customWidth="1"/>
    <col min="4356" max="4356" width="11.28515625" style="2" customWidth="1"/>
    <col min="4357" max="4357" width="9.7109375" style="2" customWidth="1"/>
    <col min="4358" max="4358" width="11.42578125" style="2" customWidth="1"/>
    <col min="4359" max="4360" width="9.7109375" style="2" customWidth="1"/>
    <col min="4361" max="4361" width="12" style="2" customWidth="1"/>
    <col min="4362" max="4362" width="11.5703125" style="2" customWidth="1"/>
    <col min="4363" max="4363" width="13.7109375" style="2" customWidth="1"/>
    <col min="4364" max="4418" width="12.7109375" style="2" customWidth="1"/>
    <col min="4419" max="4419" width="11.7109375" style="2" customWidth="1"/>
    <col min="4420" max="4430" width="10.85546875" style="2" customWidth="1"/>
    <col min="4431" max="4608" width="11.42578125" style="2"/>
    <col min="4609" max="4609" width="9.140625" style="2" customWidth="1"/>
    <col min="4610" max="4610" width="37.7109375" style="2" customWidth="1"/>
    <col min="4611" max="4611" width="10.85546875" style="2" customWidth="1"/>
    <col min="4612" max="4612" width="11.28515625" style="2" customWidth="1"/>
    <col min="4613" max="4613" width="9.7109375" style="2" customWidth="1"/>
    <col min="4614" max="4614" width="11.42578125" style="2" customWidth="1"/>
    <col min="4615" max="4616" width="9.7109375" style="2" customWidth="1"/>
    <col min="4617" max="4617" width="12" style="2" customWidth="1"/>
    <col min="4618" max="4618" width="11.5703125" style="2" customWidth="1"/>
    <col min="4619" max="4619" width="13.7109375" style="2" customWidth="1"/>
    <col min="4620" max="4674" width="12.7109375" style="2" customWidth="1"/>
    <col min="4675" max="4675" width="11.7109375" style="2" customWidth="1"/>
    <col min="4676" max="4686" width="10.85546875" style="2" customWidth="1"/>
    <col min="4687" max="4864" width="11.42578125" style="2"/>
    <col min="4865" max="4865" width="9.140625" style="2" customWidth="1"/>
    <col min="4866" max="4866" width="37.7109375" style="2" customWidth="1"/>
    <col min="4867" max="4867" width="10.85546875" style="2" customWidth="1"/>
    <col min="4868" max="4868" width="11.28515625" style="2" customWidth="1"/>
    <col min="4869" max="4869" width="9.7109375" style="2" customWidth="1"/>
    <col min="4870" max="4870" width="11.42578125" style="2" customWidth="1"/>
    <col min="4871" max="4872" width="9.7109375" style="2" customWidth="1"/>
    <col min="4873" max="4873" width="12" style="2" customWidth="1"/>
    <col min="4874" max="4874" width="11.5703125" style="2" customWidth="1"/>
    <col min="4875" max="4875" width="13.7109375" style="2" customWidth="1"/>
    <col min="4876" max="4930" width="12.7109375" style="2" customWidth="1"/>
    <col min="4931" max="4931" width="11.7109375" style="2" customWidth="1"/>
    <col min="4932" max="4942" width="10.85546875" style="2" customWidth="1"/>
    <col min="4943" max="5120" width="11.42578125" style="2"/>
    <col min="5121" max="5121" width="9.140625" style="2" customWidth="1"/>
    <col min="5122" max="5122" width="37.7109375" style="2" customWidth="1"/>
    <col min="5123" max="5123" width="10.85546875" style="2" customWidth="1"/>
    <col min="5124" max="5124" width="11.28515625" style="2" customWidth="1"/>
    <col min="5125" max="5125" width="9.7109375" style="2" customWidth="1"/>
    <col min="5126" max="5126" width="11.42578125" style="2" customWidth="1"/>
    <col min="5127" max="5128" width="9.7109375" style="2" customWidth="1"/>
    <col min="5129" max="5129" width="12" style="2" customWidth="1"/>
    <col min="5130" max="5130" width="11.5703125" style="2" customWidth="1"/>
    <col min="5131" max="5131" width="13.7109375" style="2" customWidth="1"/>
    <col min="5132" max="5186" width="12.7109375" style="2" customWidth="1"/>
    <col min="5187" max="5187" width="11.7109375" style="2" customWidth="1"/>
    <col min="5188" max="5198" width="10.85546875" style="2" customWidth="1"/>
    <col min="5199" max="5376" width="11.42578125" style="2"/>
    <col min="5377" max="5377" width="9.140625" style="2" customWidth="1"/>
    <col min="5378" max="5378" width="37.7109375" style="2" customWidth="1"/>
    <col min="5379" max="5379" width="10.85546875" style="2" customWidth="1"/>
    <col min="5380" max="5380" width="11.28515625" style="2" customWidth="1"/>
    <col min="5381" max="5381" width="9.7109375" style="2" customWidth="1"/>
    <col min="5382" max="5382" width="11.42578125" style="2" customWidth="1"/>
    <col min="5383" max="5384" width="9.7109375" style="2" customWidth="1"/>
    <col min="5385" max="5385" width="12" style="2" customWidth="1"/>
    <col min="5386" max="5386" width="11.5703125" style="2" customWidth="1"/>
    <col min="5387" max="5387" width="13.7109375" style="2" customWidth="1"/>
    <col min="5388" max="5442" width="12.7109375" style="2" customWidth="1"/>
    <col min="5443" max="5443" width="11.7109375" style="2" customWidth="1"/>
    <col min="5444" max="5454" width="10.85546875" style="2" customWidth="1"/>
    <col min="5455" max="5632" width="11.42578125" style="2"/>
    <col min="5633" max="5633" width="9.140625" style="2" customWidth="1"/>
    <col min="5634" max="5634" width="37.7109375" style="2" customWidth="1"/>
    <col min="5635" max="5635" width="10.85546875" style="2" customWidth="1"/>
    <col min="5636" max="5636" width="11.28515625" style="2" customWidth="1"/>
    <col min="5637" max="5637" width="9.7109375" style="2" customWidth="1"/>
    <col min="5638" max="5638" width="11.42578125" style="2" customWidth="1"/>
    <col min="5639" max="5640" width="9.7109375" style="2" customWidth="1"/>
    <col min="5641" max="5641" width="12" style="2" customWidth="1"/>
    <col min="5642" max="5642" width="11.5703125" style="2" customWidth="1"/>
    <col min="5643" max="5643" width="13.7109375" style="2" customWidth="1"/>
    <col min="5644" max="5698" width="12.7109375" style="2" customWidth="1"/>
    <col min="5699" max="5699" width="11.7109375" style="2" customWidth="1"/>
    <col min="5700" max="5710" width="10.85546875" style="2" customWidth="1"/>
    <col min="5711" max="5888" width="11.42578125" style="2"/>
    <col min="5889" max="5889" width="9.140625" style="2" customWidth="1"/>
    <col min="5890" max="5890" width="37.7109375" style="2" customWidth="1"/>
    <col min="5891" max="5891" width="10.85546875" style="2" customWidth="1"/>
    <col min="5892" max="5892" width="11.28515625" style="2" customWidth="1"/>
    <col min="5893" max="5893" width="9.7109375" style="2" customWidth="1"/>
    <col min="5894" max="5894" width="11.42578125" style="2" customWidth="1"/>
    <col min="5895" max="5896" width="9.7109375" style="2" customWidth="1"/>
    <col min="5897" max="5897" width="12" style="2" customWidth="1"/>
    <col min="5898" max="5898" width="11.5703125" style="2" customWidth="1"/>
    <col min="5899" max="5899" width="13.7109375" style="2" customWidth="1"/>
    <col min="5900" max="5954" width="12.7109375" style="2" customWidth="1"/>
    <col min="5955" max="5955" width="11.7109375" style="2" customWidth="1"/>
    <col min="5956" max="5966" width="10.85546875" style="2" customWidth="1"/>
    <col min="5967" max="6144" width="11.42578125" style="2"/>
    <col min="6145" max="6145" width="9.140625" style="2" customWidth="1"/>
    <col min="6146" max="6146" width="37.7109375" style="2" customWidth="1"/>
    <col min="6147" max="6147" width="10.85546875" style="2" customWidth="1"/>
    <col min="6148" max="6148" width="11.28515625" style="2" customWidth="1"/>
    <col min="6149" max="6149" width="9.7109375" style="2" customWidth="1"/>
    <col min="6150" max="6150" width="11.42578125" style="2" customWidth="1"/>
    <col min="6151" max="6152" width="9.7109375" style="2" customWidth="1"/>
    <col min="6153" max="6153" width="12" style="2" customWidth="1"/>
    <col min="6154" max="6154" width="11.5703125" style="2" customWidth="1"/>
    <col min="6155" max="6155" width="13.7109375" style="2" customWidth="1"/>
    <col min="6156" max="6210" width="12.7109375" style="2" customWidth="1"/>
    <col min="6211" max="6211" width="11.7109375" style="2" customWidth="1"/>
    <col min="6212" max="6222" width="10.85546875" style="2" customWidth="1"/>
    <col min="6223" max="6400" width="11.42578125" style="2"/>
    <col min="6401" max="6401" width="9.140625" style="2" customWidth="1"/>
    <col min="6402" max="6402" width="37.7109375" style="2" customWidth="1"/>
    <col min="6403" max="6403" width="10.85546875" style="2" customWidth="1"/>
    <col min="6404" max="6404" width="11.28515625" style="2" customWidth="1"/>
    <col min="6405" max="6405" width="9.7109375" style="2" customWidth="1"/>
    <col min="6406" max="6406" width="11.42578125" style="2" customWidth="1"/>
    <col min="6407" max="6408" width="9.7109375" style="2" customWidth="1"/>
    <col min="6409" max="6409" width="12" style="2" customWidth="1"/>
    <col min="6410" max="6410" width="11.5703125" style="2" customWidth="1"/>
    <col min="6411" max="6411" width="13.7109375" style="2" customWidth="1"/>
    <col min="6412" max="6466" width="12.7109375" style="2" customWidth="1"/>
    <col min="6467" max="6467" width="11.7109375" style="2" customWidth="1"/>
    <col min="6468" max="6478" width="10.85546875" style="2" customWidth="1"/>
    <col min="6479" max="6656" width="11.42578125" style="2"/>
    <col min="6657" max="6657" width="9.140625" style="2" customWidth="1"/>
    <col min="6658" max="6658" width="37.7109375" style="2" customWidth="1"/>
    <col min="6659" max="6659" width="10.85546875" style="2" customWidth="1"/>
    <col min="6660" max="6660" width="11.28515625" style="2" customWidth="1"/>
    <col min="6661" max="6661" width="9.7109375" style="2" customWidth="1"/>
    <col min="6662" max="6662" width="11.42578125" style="2" customWidth="1"/>
    <col min="6663" max="6664" width="9.7109375" style="2" customWidth="1"/>
    <col min="6665" max="6665" width="12" style="2" customWidth="1"/>
    <col min="6666" max="6666" width="11.5703125" style="2" customWidth="1"/>
    <col min="6667" max="6667" width="13.7109375" style="2" customWidth="1"/>
    <col min="6668" max="6722" width="12.7109375" style="2" customWidth="1"/>
    <col min="6723" max="6723" width="11.7109375" style="2" customWidth="1"/>
    <col min="6724" max="6734" width="10.85546875" style="2" customWidth="1"/>
    <col min="6735" max="6912" width="11.42578125" style="2"/>
    <col min="6913" max="6913" width="9.140625" style="2" customWidth="1"/>
    <col min="6914" max="6914" width="37.7109375" style="2" customWidth="1"/>
    <col min="6915" max="6915" width="10.85546875" style="2" customWidth="1"/>
    <col min="6916" max="6916" width="11.28515625" style="2" customWidth="1"/>
    <col min="6917" max="6917" width="9.7109375" style="2" customWidth="1"/>
    <col min="6918" max="6918" width="11.42578125" style="2" customWidth="1"/>
    <col min="6919" max="6920" width="9.7109375" style="2" customWidth="1"/>
    <col min="6921" max="6921" width="12" style="2" customWidth="1"/>
    <col min="6922" max="6922" width="11.5703125" style="2" customWidth="1"/>
    <col min="6923" max="6923" width="13.7109375" style="2" customWidth="1"/>
    <col min="6924" max="6978" width="12.7109375" style="2" customWidth="1"/>
    <col min="6979" max="6979" width="11.7109375" style="2" customWidth="1"/>
    <col min="6980" max="6990" width="10.85546875" style="2" customWidth="1"/>
    <col min="6991" max="7168" width="11.42578125" style="2"/>
    <col min="7169" max="7169" width="9.140625" style="2" customWidth="1"/>
    <col min="7170" max="7170" width="37.7109375" style="2" customWidth="1"/>
    <col min="7171" max="7171" width="10.85546875" style="2" customWidth="1"/>
    <col min="7172" max="7172" width="11.28515625" style="2" customWidth="1"/>
    <col min="7173" max="7173" width="9.7109375" style="2" customWidth="1"/>
    <col min="7174" max="7174" width="11.42578125" style="2" customWidth="1"/>
    <col min="7175" max="7176" width="9.7109375" style="2" customWidth="1"/>
    <col min="7177" max="7177" width="12" style="2" customWidth="1"/>
    <col min="7178" max="7178" width="11.5703125" style="2" customWidth="1"/>
    <col min="7179" max="7179" width="13.7109375" style="2" customWidth="1"/>
    <col min="7180" max="7234" width="12.7109375" style="2" customWidth="1"/>
    <col min="7235" max="7235" width="11.7109375" style="2" customWidth="1"/>
    <col min="7236" max="7246" width="10.85546875" style="2" customWidth="1"/>
    <col min="7247" max="7424" width="11.42578125" style="2"/>
    <col min="7425" max="7425" width="9.140625" style="2" customWidth="1"/>
    <col min="7426" max="7426" width="37.7109375" style="2" customWidth="1"/>
    <col min="7427" max="7427" width="10.85546875" style="2" customWidth="1"/>
    <col min="7428" max="7428" width="11.28515625" style="2" customWidth="1"/>
    <col min="7429" max="7429" width="9.7109375" style="2" customWidth="1"/>
    <col min="7430" max="7430" width="11.42578125" style="2" customWidth="1"/>
    <col min="7431" max="7432" width="9.7109375" style="2" customWidth="1"/>
    <col min="7433" max="7433" width="12" style="2" customWidth="1"/>
    <col min="7434" max="7434" width="11.5703125" style="2" customWidth="1"/>
    <col min="7435" max="7435" width="13.7109375" style="2" customWidth="1"/>
    <col min="7436" max="7490" width="12.7109375" style="2" customWidth="1"/>
    <col min="7491" max="7491" width="11.7109375" style="2" customWidth="1"/>
    <col min="7492" max="7502" width="10.85546875" style="2" customWidth="1"/>
    <col min="7503" max="7680" width="11.42578125" style="2"/>
    <col min="7681" max="7681" width="9.140625" style="2" customWidth="1"/>
    <col min="7682" max="7682" width="37.7109375" style="2" customWidth="1"/>
    <col min="7683" max="7683" width="10.85546875" style="2" customWidth="1"/>
    <col min="7684" max="7684" width="11.28515625" style="2" customWidth="1"/>
    <col min="7685" max="7685" width="9.7109375" style="2" customWidth="1"/>
    <col min="7686" max="7686" width="11.42578125" style="2" customWidth="1"/>
    <col min="7687" max="7688" width="9.7109375" style="2" customWidth="1"/>
    <col min="7689" max="7689" width="12" style="2" customWidth="1"/>
    <col min="7690" max="7690" width="11.5703125" style="2" customWidth="1"/>
    <col min="7691" max="7691" width="13.7109375" style="2" customWidth="1"/>
    <col min="7692" max="7746" width="12.7109375" style="2" customWidth="1"/>
    <col min="7747" max="7747" width="11.7109375" style="2" customWidth="1"/>
    <col min="7748" max="7758" width="10.85546875" style="2" customWidth="1"/>
    <col min="7759" max="7936" width="11.42578125" style="2"/>
    <col min="7937" max="7937" width="9.140625" style="2" customWidth="1"/>
    <col min="7938" max="7938" width="37.7109375" style="2" customWidth="1"/>
    <col min="7939" max="7939" width="10.85546875" style="2" customWidth="1"/>
    <col min="7940" max="7940" width="11.28515625" style="2" customWidth="1"/>
    <col min="7941" max="7941" width="9.7109375" style="2" customWidth="1"/>
    <col min="7942" max="7942" width="11.42578125" style="2" customWidth="1"/>
    <col min="7943" max="7944" width="9.7109375" style="2" customWidth="1"/>
    <col min="7945" max="7945" width="12" style="2" customWidth="1"/>
    <col min="7946" max="7946" width="11.5703125" style="2" customWidth="1"/>
    <col min="7947" max="7947" width="13.7109375" style="2" customWidth="1"/>
    <col min="7948" max="8002" width="12.7109375" style="2" customWidth="1"/>
    <col min="8003" max="8003" width="11.7109375" style="2" customWidth="1"/>
    <col min="8004" max="8014" width="10.85546875" style="2" customWidth="1"/>
    <col min="8015" max="8192" width="11.42578125" style="2"/>
    <col min="8193" max="8193" width="9.140625" style="2" customWidth="1"/>
    <col min="8194" max="8194" width="37.7109375" style="2" customWidth="1"/>
    <col min="8195" max="8195" width="10.85546875" style="2" customWidth="1"/>
    <col min="8196" max="8196" width="11.28515625" style="2" customWidth="1"/>
    <col min="8197" max="8197" width="9.7109375" style="2" customWidth="1"/>
    <col min="8198" max="8198" width="11.42578125" style="2" customWidth="1"/>
    <col min="8199" max="8200" width="9.7109375" style="2" customWidth="1"/>
    <col min="8201" max="8201" width="12" style="2" customWidth="1"/>
    <col min="8202" max="8202" width="11.5703125" style="2" customWidth="1"/>
    <col min="8203" max="8203" width="13.7109375" style="2" customWidth="1"/>
    <col min="8204" max="8258" width="12.7109375" style="2" customWidth="1"/>
    <col min="8259" max="8259" width="11.7109375" style="2" customWidth="1"/>
    <col min="8260" max="8270" width="10.85546875" style="2" customWidth="1"/>
    <col min="8271" max="8448" width="11.42578125" style="2"/>
    <col min="8449" max="8449" width="9.140625" style="2" customWidth="1"/>
    <col min="8450" max="8450" width="37.7109375" style="2" customWidth="1"/>
    <col min="8451" max="8451" width="10.85546875" style="2" customWidth="1"/>
    <col min="8452" max="8452" width="11.28515625" style="2" customWidth="1"/>
    <col min="8453" max="8453" width="9.7109375" style="2" customWidth="1"/>
    <col min="8454" max="8454" width="11.42578125" style="2" customWidth="1"/>
    <col min="8455" max="8456" width="9.7109375" style="2" customWidth="1"/>
    <col min="8457" max="8457" width="12" style="2" customWidth="1"/>
    <col min="8458" max="8458" width="11.5703125" style="2" customWidth="1"/>
    <col min="8459" max="8459" width="13.7109375" style="2" customWidth="1"/>
    <col min="8460" max="8514" width="12.7109375" style="2" customWidth="1"/>
    <col min="8515" max="8515" width="11.7109375" style="2" customWidth="1"/>
    <col min="8516" max="8526" width="10.85546875" style="2" customWidth="1"/>
    <col min="8527" max="8704" width="11.42578125" style="2"/>
    <col min="8705" max="8705" width="9.140625" style="2" customWidth="1"/>
    <col min="8706" max="8706" width="37.7109375" style="2" customWidth="1"/>
    <col min="8707" max="8707" width="10.85546875" style="2" customWidth="1"/>
    <col min="8708" max="8708" width="11.28515625" style="2" customWidth="1"/>
    <col min="8709" max="8709" width="9.7109375" style="2" customWidth="1"/>
    <col min="8710" max="8710" width="11.42578125" style="2" customWidth="1"/>
    <col min="8711" max="8712" width="9.7109375" style="2" customWidth="1"/>
    <col min="8713" max="8713" width="12" style="2" customWidth="1"/>
    <col min="8714" max="8714" width="11.5703125" style="2" customWidth="1"/>
    <col min="8715" max="8715" width="13.7109375" style="2" customWidth="1"/>
    <col min="8716" max="8770" width="12.7109375" style="2" customWidth="1"/>
    <col min="8771" max="8771" width="11.7109375" style="2" customWidth="1"/>
    <col min="8772" max="8782" width="10.85546875" style="2" customWidth="1"/>
    <col min="8783" max="8960" width="11.42578125" style="2"/>
    <col min="8961" max="8961" width="9.140625" style="2" customWidth="1"/>
    <col min="8962" max="8962" width="37.7109375" style="2" customWidth="1"/>
    <col min="8963" max="8963" width="10.85546875" style="2" customWidth="1"/>
    <col min="8964" max="8964" width="11.28515625" style="2" customWidth="1"/>
    <col min="8965" max="8965" width="9.7109375" style="2" customWidth="1"/>
    <col min="8966" max="8966" width="11.42578125" style="2" customWidth="1"/>
    <col min="8967" max="8968" width="9.7109375" style="2" customWidth="1"/>
    <col min="8969" max="8969" width="12" style="2" customWidth="1"/>
    <col min="8970" max="8970" width="11.5703125" style="2" customWidth="1"/>
    <col min="8971" max="8971" width="13.7109375" style="2" customWidth="1"/>
    <col min="8972" max="9026" width="12.7109375" style="2" customWidth="1"/>
    <col min="9027" max="9027" width="11.7109375" style="2" customWidth="1"/>
    <col min="9028" max="9038" width="10.85546875" style="2" customWidth="1"/>
    <col min="9039" max="9216" width="11.42578125" style="2"/>
    <col min="9217" max="9217" width="9.140625" style="2" customWidth="1"/>
    <col min="9218" max="9218" width="37.7109375" style="2" customWidth="1"/>
    <col min="9219" max="9219" width="10.85546875" style="2" customWidth="1"/>
    <col min="9220" max="9220" width="11.28515625" style="2" customWidth="1"/>
    <col min="9221" max="9221" width="9.7109375" style="2" customWidth="1"/>
    <col min="9222" max="9222" width="11.42578125" style="2" customWidth="1"/>
    <col min="9223" max="9224" width="9.7109375" style="2" customWidth="1"/>
    <col min="9225" max="9225" width="12" style="2" customWidth="1"/>
    <col min="9226" max="9226" width="11.5703125" style="2" customWidth="1"/>
    <col min="9227" max="9227" width="13.7109375" style="2" customWidth="1"/>
    <col min="9228" max="9282" width="12.7109375" style="2" customWidth="1"/>
    <col min="9283" max="9283" width="11.7109375" style="2" customWidth="1"/>
    <col min="9284" max="9294" width="10.85546875" style="2" customWidth="1"/>
    <col min="9295" max="9472" width="11.42578125" style="2"/>
    <col min="9473" max="9473" width="9.140625" style="2" customWidth="1"/>
    <col min="9474" max="9474" width="37.7109375" style="2" customWidth="1"/>
    <col min="9475" max="9475" width="10.85546875" style="2" customWidth="1"/>
    <col min="9476" max="9476" width="11.28515625" style="2" customWidth="1"/>
    <col min="9477" max="9477" width="9.7109375" style="2" customWidth="1"/>
    <col min="9478" max="9478" width="11.42578125" style="2" customWidth="1"/>
    <col min="9479" max="9480" width="9.7109375" style="2" customWidth="1"/>
    <col min="9481" max="9481" width="12" style="2" customWidth="1"/>
    <col min="9482" max="9482" width="11.5703125" style="2" customWidth="1"/>
    <col min="9483" max="9483" width="13.7109375" style="2" customWidth="1"/>
    <col min="9484" max="9538" width="12.7109375" style="2" customWidth="1"/>
    <col min="9539" max="9539" width="11.7109375" style="2" customWidth="1"/>
    <col min="9540" max="9550" width="10.85546875" style="2" customWidth="1"/>
    <col min="9551" max="9728" width="11.42578125" style="2"/>
    <col min="9729" max="9729" width="9.140625" style="2" customWidth="1"/>
    <col min="9730" max="9730" width="37.7109375" style="2" customWidth="1"/>
    <col min="9731" max="9731" width="10.85546875" style="2" customWidth="1"/>
    <col min="9732" max="9732" width="11.28515625" style="2" customWidth="1"/>
    <col min="9733" max="9733" width="9.7109375" style="2" customWidth="1"/>
    <col min="9734" max="9734" width="11.42578125" style="2" customWidth="1"/>
    <col min="9735" max="9736" width="9.7109375" style="2" customWidth="1"/>
    <col min="9737" max="9737" width="12" style="2" customWidth="1"/>
    <col min="9738" max="9738" width="11.5703125" style="2" customWidth="1"/>
    <col min="9739" max="9739" width="13.7109375" style="2" customWidth="1"/>
    <col min="9740" max="9794" width="12.7109375" style="2" customWidth="1"/>
    <col min="9795" max="9795" width="11.7109375" style="2" customWidth="1"/>
    <col min="9796" max="9806" width="10.85546875" style="2" customWidth="1"/>
    <col min="9807" max="9984" width="11.42578125" style="2"/>
    <col min="9985" max="9985" width="9.140625" style="2" customWidth="1"/>
    <col min="9986" max="9986" width="37.7109375" style="2" customWidth="1"/>
    <col min="9987" max="9987" width="10.85546875" style="2" customWidth="1"/>
    <col min="9988" max="9988" width="11.28515625" style="2" customWidth="1"/>
    <col min="9989" max="9989" width="9.7109375" style="2" customWidth="1"/>
    <col min="9990" max="9990" width="11.42578125" style="2" customWidth="1"/>
    <col min="9991" max="9992" width="9.7109375" style="2" customWidth="1"/>
    <col min="9993" max="9993" width="12" style="2" customWidth="1"/>
    <col min="9994" max="9994" width="11.5703125" style="2" customWidth="1"/>
    <col min="9995" max="9995" width="13.7109375" style="2" customWidth="1"/>
    <col min="9996" max="10050" width="12.7109375" style="2" customWidth="1"/>
    <col min="10051" max="10051" width="11.7109375" style="2" customWidth="1"/>
    <col min="10052" max="10062" width="10.85546875" style="2" customWidth="1"/>
    <col min="10063" max="10240" width="11.42578125" style="2"/>
    <col min="10241" max="10241" width="9.140625" style="2" customWidth="1"/>
    <col min="10242" max="10242" width="37.7109375" style="2" customWidth="1"/>
    <col min="10243" max="10243" width="10.85546875" style="2" customWidth="1"/>
    <col min="10244" max="10244" width="11.28515625" style="2" customWidth="1"/>
    <col min="10245" max="10245" width="9.7109375" style="2" customWidth="1"/>
    <col min="10246" max="10246" width="11.42578125" style="2" customWidth="1"/>
    <col min="10247" max="10248" width="9.7109375" style="2" customWidth="1"/>
    <col min="10249" max="10249" width="12" style="2" customWidth="1"/>
    <col min="10250" max="10250" width="11.5703125" style="2" customWidth="1"/>
    <col min="10251" max="10251" width="13.7109375" style="2" customWidth="1"/>
    <col min="10252" max="10306" width="12.7109375" style="2" customWidth="1"/>
    <col min="10307" max="10307" width="11.7109375" style="2" customWidth="1"/>
    <col min="10308" max="10318" width="10.85546875" style="2" customWidth="1"/>
    <col min="10319" max="10496" width="11.42578125" style="2"/>
    <col min="10497" max="10497" width="9.140625" style="2" customWidth="1"/>
    <col min="10498" max="10498" width="37.7109375" style="2" customWidth="1"/>
    <col min="10499" max="10499" width="10.85546875" style="2" customWidth="1"/>
    <col min="10500" max="10500" width="11.28515625" style="2" customWidth="1"/>
    <col min="10501" max="10501" width="9.7109375" style="2" customWidth="1"/>
    <col min="10502" max="10502" width="11.42578125" style="2" customWidth="1"/>
    <col min="10503" max="10504" width="9.7109375" style="2" customWidth="1"/>
    <col min="10505" max="10505" width="12" style="2" customWidth="1"/>
    <col min="10506" max="10506" width="11.5703125" style="2" customWidth="1"/>
    <col min="10507" max="10507" width="13.7109375" style="2" customWidth="1"/>
    <col min="10508" max="10562" width="12.7109375" style="2" customWidth="1"/>
    <col min="10563" max="10563" width="11.7109375" style="2" customWidth="1"/>
    <col min="10564" max="10574" width="10.85546875" style="2" customWidth="1"/>
    <col min="10575" max="10752" width="11.42578125" style="2"/>
    <col min="10753" max="10753" width="9.140625" style="2" customWidth="1"/>
    <col min="10754" max="10754" width="37.7109375" style="2" customWidth="1"/>
    <col min="10755" max="10755" width="10.85546875" style="2" customWidth="1"/>
    <col min="10756" max="10756" width="11.28515625" style="2" customWidth="1"/>
    <col min="10757" max="10757" width="9.7109375" style="2" customWidth="1"/>
    <col min="10758" max="10758" width="11.42578125" style="2" customWidth="1"/>
    <col min="10759" max="10760" width="9.7109375" style="2" customWidth="1"/>
    <col min="10761" max="10761" width="12" style="2" customWidth="1"/>
    <col min="10762" max="10762" width="11.5703125" style="2" customWidth="1"/>
    <col min="10763" max="10763" width="13.7109375" style="2" customWidth="1"/>
    <col min="10764" max="10818" width="12.7109375" style="2" customWidth="1"/>
    <col min="10819" max="10819" width="11.7109375" style="2" customWidth="1"/>
    <col min="10820" max="10830" width="10.85546875" style="2" customWidth="1"/>
    <col min="10831" max="11008" width="11.42578125" style="2"/>
    <col min="11009" max="11009" width="9.140625" style="2" customWidth="1"/>
    <col min="11010" max="11010" width="37.7109375" style="2" customWidth="1"/>
    <col min="11011" max="11011" width="10.85546875" style="2" customWidth="1"/>
    <col min="11012" max="11012" width="11.28515625" style="2" customWidth="1"/>
    <col min="11013" max="11013" width="9.7109375" style="2" customWidth="1"/>
    <col min="11014" max="11014" width="11.42578125" style="2" customWidth="1"/>
    <col min="11015" max="11016" width="9.7109375" style="2" customWidth="1"/>
    <col min="11017" max="11017" width="12" style="2" customWidth="1"/>
    <col min="11018" max="11018" width="11.5703125" style="2" customWidth="1"/>
    <col min="11019" max="11019" width="13.7109375" style="2" customWidth="1"/>
    <col min="11020" max="11074" width="12.7109375" style="2" customWidth="1"/>
    <col min="11075" max="11075" width="11.7109375" style="2" customWidth="1"/>
    <col min="11076" max="11086" width="10.85546875" style="2" customWidth="1"/>
    <col min="11087" max="11264" width="11.42578125" style="2"/>
    <col min="11265" max="11265" width="9.140625" style="2" customWidth="1"/>
    <col min="11266" max="11266" width="37.7109375" style="2" customWidth="1"/>
    <col min="11267" max="11267" width="10.85546875" style="2" customWidth="1"/>
    <col min="11268" max="11268" width="11.28515625" style="2" customWidth="1"/>
    <col min="11269" max="11269" width="9.7109375" style="2" customWidth="1"/>
    <col min="11270" max="11270" width="11.42578125" style="2" customWidth="1"/>
    <col min="11271" max="11272" width="9.7109375" style="2" customWidth="1"/>
    <col min="11273" max="11273" width="12" style="2" customWidth="1"/>
    <col min="11274" max="11274" width="11.5703125" style="2" customWidth="1"/>
    <col min="11275" max="11275" width="13.7109375" style="2" customWidth="1"/>
    <col min="11276" max="11330" width="12.7109375" style="2" customWidth="1"/>
    <col min="11331" max="11331" width="11.7109375" style="2" customWidth="1"/>
    <col min="11332" max="11342" width="10.85546875" style="2" customWidth="1"/>
    <col min="11343" max="11520" width="11.42578125" style="2"/>
    <col min="11521" max="11521" width="9.140625" style="2" customWidth="1"/>
    <col min="11522" max="11522" width="37.7109375" style="2" customWidth="1"/>
    <col min="11523" max="11523" width="10.85546875" style="2" customWidth="1"/>
    <col min="11524" max="11524" width="11.28515625" style="2" customWidth="1"/>
    <col min="11525" max="11525" width="9.7109375" style="2" customWidth="1"/>
    <col min="11526" max="11526" width="11.42578125" style="2" customWidth="1"/>
    <col min="11527" max="11528" width="9.7109375" style="2" customWidth="1"/>
    <col min="11529" max="11529" width="12" style="2" customWidth="1"/>
    <col min="11530" max="11530" width="11.5703125" style="2" customWidth="1"/>
    <col min="11531" max="11531" width="13.7109375" style="2" customWidth="1"/>
    <col min="11532" max="11586" width="12.7109375" style="2" customWidth="1"/>
    <col min="11587" max="11587" width="11.7109375" style="2" customWidth="1"/>
    <col min="11588" max="11598" width="10.85546875" style="2" customWidth="1"/>
    <col min="11599" max="11776" width="11.42578125" style="2"/>
    <col min="11777" max="11777" width="9.140625" style="2" customWidth="1"/>
    <col min="11778" max="11778" width="37.7109375" style="2" customWidth="1"/>
    <col min="11779" max="11779" width="10.85546875" style="2" customWidth="1"/>
    <col min="11780" max="11780" width="11.28515625" style="2" customWidth="1"/>
    <col min="11781" max="11781" width="9.7109375" style="2" customWidth="1"/>
    <col min="11782" max="11782" width="11.42578125" style="2" customWidth="1"/>
    <col min="11783" max="11784" width="9.7109375" style="2" customWidth="1"/>
    <col min="11785" max="11785" width="12" style="2" customWidth="1"/>
    <col min="11786" max="11786" width="11.5703125" style="2" customWidth="1"/>
    <col min="11787" max="11787" width="13.7109375" style="2" customWidth="1"/>
    <col min="11788" max="11842" width="12.7109375" style="2" customWidth="1"/>
    <col min="11843" max="11843" width="11.7109375" style="2" customWidth="1"/>
    <col min="11844" max="11854" width="10.85546875" style="2" customWidth="1"/>
    <col min="11855" max="12032" width="11.42578125" style="2"/>
    <col min="12033" max="12033" width="9.140625" style="2" customWidth="1"/>
    <col min="12034" max="12034" width="37.7109375" style="2" customWidth="1"/>
    <col min="12035" max="12035" width="10.85546875" style="2" customWidth="1"/>
    <col min="12036" max="12036" width="11.28515625" style="2" customWidth="1"/>
    <col min="12037" max="12037" width="9.7109375" style="2" customWidth="1"/>
    <col min="12038" max="12038" width="11.42578125" style="2" customWidth="1"/>
    <col min="12039" max="12040" width="9.7109375" style="2" customWidth="1"/>
    <col min="12041" max="12041" width="12" style="2" customWidth="1"/>
    <col min="12042" max="12042" width="11.5703125" style="2" customWidth="1"/>
    <col min="12043" max="12043" width="13.7109375" style="2" customWidth="1"/>
    <col min="12044" max="12098" width="12.7109375" style="2" customWidth="1"/>
    <col min="12099" max="12099" width="11.7109375" style="2" customWidth="1"/>
    <col min="12100" max="12110" width="10.85546875" style="2" customWidth="1"/>
    <col min="12111" max="12288" width="11.42578125" style="2"/>
    <col min="12289" max="12289" width="9.140625" style="2" customWidth="1"/>
    <col min="12290" max="12290" width="37.7109375" style="2" customWidth="1"/>
    <col min="12291" max="12291" width="10.85546875" style="2" customWidth="1"/>
    <col min="12292" max="12292" width="11.28515625" style="2" customWidth="1"/>
    <col min="12293" max="12293" width="9.7109375" style="2" customWidth="1"/>
    <col min="12294" max="12294" width="11.42578125" style="2" customWidth="1"/>
    <col min="12295" max="12296" width="9.7109375" style="2" customWidth="1"/>
    <col min="12297" max="12297" width="12" style="2" customWidth="1"/>
    <col min="12298" max="12298" width="11.5703125" style="2" customWidth="1"/>
    <col min="12299" max="12299" width="13.7109375" style="2" customWidth="1"/>
    <col min="12300" max="12354" width="12.7109375" style="2" customWidth="1"/>
    <col min="12355" max="12355" width="11.7109375" style="2" customWidth="1"/>
    <col min="12356" max="12366" width="10.85546875" style="2" customWidth="1"/>
    <col min="12367" max="12544" width="11.42578125" style="2"/>
    <col min="12545" max="12545" width="9.140625" style="2" customWidth="1"/>
    <col min="12546" max="12546" width="37.7109375" style="2" customWidth="1"/>
    <col min="12547" max="12547" width="10.85546875" style="2" customWidth="1"/>
    <col min="12548" max="12548" width="11.28515625" style="2" customWidth="1"/>
    <col min="12549" max="12549" width="9.7109375" style="2" customWidth="1"/>
    <col min="12550" max="12550" width="11.42578125" style="2" customWidth="1"/>
    <col min="12551" max="12552" width="9.7109375" style="2" customWidth="1"/>
    <col min="12553" max="12553" width="12" style="2" customWidth="1"/>
    <col min="12554" max="12554" width="11.5703125" style="2" customWidth="1"/>
    <col min="12555" max="12555" width="13.7109375" style="2" customWidth="1"/>
    <col min="12556" max="12610" width="12.7109375" style="2" customWidth="1"/>
    <col min="12611" max="12611" width="11.7109375" style="2" customWidth="1"/>
    <col min="12612" max="12622" width="10.85546875" style="2" customWidth="1"/>
    <col min="12623" max="12800" width="11.42578125" style="2"/>
    <col min="12801" max="12801" width="9.140625" style="2" customWidth="1"/>
    <col min="12802" max="12802" width="37.7109375" style="2" customWidth="1"/>
    <col min="12803" max="12803" width="10.85546875" style="2" customWidth="1"/>
    <col min="12804" max="12804" width="11.28515625" style="2" customWidth="1"/>
    <col min="12805" max="12805" width="9.7109375" style="2" customWidth="1"/>
    <col min="12806" max="12806" width="11.42578125" style="2" customWidth="1"/>
    <col min="12807" max="12808" width="9.7109375" style="2" customWidth="1"/>
    <col min="12809" max="12809" width="12" style="2" customWidth="1"/>
    <col min="12810" max="12810" width="11.5703125" style="2" customWidth="1"/>
    <col min="12811" max="12811" width="13.7109375" style="2" customWidth="1"/>
    <col min="12812" max="12866" width="12.7109375" style="2" customWidth="1"/>
    <col min="12867" max="12867" width="11.7109375" style="2" customWidth="1"/>
    <col min="12868" max="12878" width="10.85546875" style="2" customWidth="1"/>
    <col min="12879" max="13056" width="11.42578125" style="2"/>
    <col min="13057" max="13057" width="9.140625" style="2" customWidth="1"/>
    <col min="13058" max="13058" width="37.7109375" style="2" customWidth="1"/>
    <col min="13059" max="13059" width="10.85546875" style="2" customWidth="1"/>
    <col min="13060" max="13060" width="11.28515625" style="2" customWidth="1"/>
    <col min="13061" max="13061" width="9.7109375" style="2" customWidth="1"/>
    <col min="13062" max="13062" width="11.42578125" style="2" customWidth="1"/>
    <col min="13063" max="13064" width="9.7109375" style="2" customWidth="1"/>
    <col min="13065" max="13065" width="12" style="2" customWidth="1"/>
    <col min="13066" max="13066" width="11.5703125" style="2" customWidth="1"/>
    <col min="13067" max="13067" width="13.7109375" style="2" customWidth="1"/>
    <col min="13068" max="13122" width="12.7109375" style="2" customWidth="1"/>
    <col min="13123" max="13123" width="11.7109375" style="2" customWidth="1"/>
    <col min="13124" max="13134" width="10.85546875" style="2" customWidth="1"/>
    <col min="13135" max="13312" width="11.42578125" style="2"/>
    <col min="13313" max="13313" width="9.140625" style="2" customWidth="1"/>
    <col min="13314" max="13314" width="37.7109375" style="2" customWidth="1"/>
    <col min="13315" max="13315" width="10.85546875" style="2" customWidth="1"/>
    <col min="13316" max="13316" width="11.28515625" style="2" customWidth="1"/>
    <col min="13317" max="13317" width="9.7109375" style="2" customWidth="1"/>
    <col min="13318" max="13318" width="11.42578125" style="2" customWidth="1"/>
    <col min="13319" max="13320" width="9.7109375" style="2" customWidth="1"/>
    <col min="13321" max="13321" width="12" style="2" customWidth="1"/>
    <col min="13322" max="13322" width="11.5703125" style="2" customWidth="1"/>
    <col min="13323" max="13323" width="13.7109375" style="2" customWidth="1"/>
    <col min="13324" max="13378" width="12.7109375" style="2" customWidth="1"/>
    <col min="13379" max="13379" width="11.7109375" style="2" customWidth="1"/>
    <col min="13380" max="13390" width="10.85546875" style="2" customWidth="1"/>
    <col min="13391" max="13568" width="11.42578125" style="2"/>
    <col min="13569" max="13569" width="9.140625" style="2" customWidth="1"/>
    <col min="13570" max="13570" width="37.7109375" style="2" customWidth="1"/>
    <col min="13571" max="13571" width="10.85546875" style="2" customWidth="1"/>
    <col min="13572" max="13572" width="11.28515625" style="2" customWidth="1"/>
    <col min="13573" max="13573" width="9.7109375" style="2" customWidth="1"/>
    <col min="13574" max="13574" width="11.42578125" style="2" customWidth="1"/>
    <col min="13575" max="13576" width="9.7109375" style="2" customWidth="1"/>
    <col min="13577" max="13577" width="12" style="2" customWidth="1"/>
    <col min="13578" max="13578" width="11.5703125" style="2" customWidth="1"/>
    <col min="13579" max="13579" width="13.7109375" style="2" customWidth="1"/>
    <col min="13580" max="13634" width="12.7109375" style="2" customWidth="1"/>
    <col min="13635" max="13635" width="11.7109375" style="2" customWidth="1"/>
    <col min="13636" max="13646" width="10.85546875" style="2" customWidth="1"/>
    <col min="13647" max="13824" width="11.42578125" style="2"/>
    <col min="13825" max="13825" width="9.140625" style="2" customWidth="1"/>
    <col min="13826" max="13826" width="37.7109375" style="2" customWidth="1"/>
    <col min="13827" max="13827" width="10.85546875" style="2" customWidth="1"/>
    <col min="13828" max="13828" width="11.28515625" style="2" customWidth="1"/>
    <col min="13829" max="13829" width="9.7109375" style="2" customWidth="1"/>
    <col min="13830" max="13830" width="11.42578125" style="2" customWidth="1"/>
    <col min="13831" max="13832" width="9.7109375" style="2" customWidth="1"/>
    <col min="13833" max="13833" width="12" style="2" customWidth="1"/>
    <col min="13834" max="13834" width="11.5703125" style="2" customWidth="1"/>
    <col min="13835" max="13835" width="13.7109375" style="2" customWidth="1"/>
    <col min="13836" max="13890" width="12.7109375" style="2" customWidth="1"/>
    <col min="13891" max="13891" width="11.7109375" style="2" customWidth="1"/>
    <col min="13892" max="13902" width="10.85546875" style="2" customWidth="1"/>
    <col min="13903" max="14080" width="11.42578125" style="2"/>
    <col min="14081" max="14081" width="9.140625" style="2" customWidth="1"/>
    <col min="14082" max="14082" width="37.7109375" style="2" customWidth="1"/>
    <col min="14083" max="14083" width="10.85546875" style="2" customWidth="1"/>
    <col min="14084" max="14084" width="11.28515625" style="2" customWidth="1"/>
    <col min="14085" max="14085" width="9.7109375" style="2" customWidth="1"/>
    <col min="14086" max="14086" width="11.42578125" style="2" customWidth="1"/>
    <col min="14087" max="14088" width="9.7109375" style="2" customWidth="1"/>
    <col min="14089" max="14089" width="12" style="2" customWidth="1"/>
    <col min="14090" max="14090" width="11.5703125" style="2" customWidth="1"/>
    <col min="14091" max="14091" width="13.7109375" style="2" customWidth="1"/>
    <col min="14092" max="14146" width="12.7109375" style="2" customWidth="1"/>
    <col min="14147" max="14147" width="11.7109375" style="2" customWidth="1"/>
    <col min="14148" max="14158" width="10.85546875" style="2" customWidth="1"/>
    <col min="14159" max="14336" width="11.42578125" style="2"/>
    <col min="14337" max="14337" width="9.140625" style="2" customWidth="1"/>
    <col min="14338" max="14338" width="37.7109375" style="2" customWidth="1"/>
    <col min="14339" max="14339" width="10.85546875" style="2" customWidth="1"/>
    <col min="14340" max="14340" width="11.28515625" style="2" customWidth="1"/>
    <col min="14341" max="14341" width="9.7109375" style="2" customWidth="1"/>
    <col min="14342" max="14342" width="11.42578125" style="2" customWidth="1"/>
    <col min="14343" max="14344" width="9.7109375" style="2" customWidth="1"/>
    <col min="14345" max="14345" width="12" style="2" customWidth="1"/>
    <col min="14346" max="14346" width="11.5703125" style="2" customWidth="1"/>
    <col min="14347" max="14347" width="13.7109375" style="2" customWidth="1"/>
    <col min="14348" max="14402" width="12.7109375" style="2" customWidth="1"/>
    <col min="14403" max="14403" width="11.7109375" style="2" customWidth="1"/>
    <col min="14404" max="14414" width="10.85546875" style="2" customWidth="1"/>
    <col min="14415" max="14592" width="11.42578125" style="2"/>
    <col min="14593" max="14593" width="9.140625" style="2" customWidth="1"/>
    <col min="14594" max="14594" width="37.7109375" style="2" customWidth="1"/>
    <col min="14595" max="14595" width="10.85546875" style="2" customWidth="1"/>
    <col min="14596" max="14596" width="11.28515625" style="2" customWidth="1"/>
    <col min="14597" max="14597" width="9.7109375" style="2" customWidth="1"/>
    <col min="14598" max="14598" width="11.42578125" style="2" customWidth="1"/>
    <col min="14599" max="14600" width="9.7109375" style="2" customWidth="1"/>
    <col min="14601" max="14601" width="12" style="2" customWidth="1"/>
    <col min="14602" max="14602" width="11.5703125" style="2" customWidth="1"/>
    <col min="14603" max="14603" width="13.7109375" style="2" customWidth="1"/>
    <col min="14604" max="14658" width="12.7109375" style="2" customWidth="1"/>
    <col min="14659" max="14659" width="11.7109375" style="2" customWidth="1"/>
    <col min="14660" max="14670" width="10.85546875" style="2" customWidth="1"/>
    <col min="14671" max="14848" width="11.42578125" style="2"/>
    <col min="14849" max="14849" width="9.140625" style="2" customWidth="1"/>
    <col min="14850" max="14850" width="37.7109375" style="2" customWidth="1"/>
    <col min="14851" max="14851" width="10.85546875" style="2" customWidth="1"/>
    <col min="14852" max="14852" width="11.28515625" style="2" customWidth="1"/>
    <col min="14853" max="14853" width="9.7109375" style="2" customWidth="1"/>
    <col min="14854" max="14854" width="11.42578125" style="2" customWidth="1"/>
    <col min="14855" max="14856" width="9.7109375" style="2" customWidth="1"/>
    <col min="14857" max="14857" width="12" style="2" customWidth="1"/>
    <col min="14858" max="14858" width="11.5703125" style="2" customWidth="1"/>
    <col min="14859" max="14859" width="13.7109375" style="2" customWidth="1"/>
    <col min="14860" max="14914" width="12.7109375" style="2" customWidth="1"/>
    <col min="14915" max="14915" width="11.7109375" style="2" customWidth="1"/>
    <col min="14916" max="14926" width="10.85546875" style="2" customWidth="1"/>
    <col min="14927" max="15104" width="11.42578125" style="2"/>
    <col min="15105" max="15105" width="9.140625" style="2" customWidth="1"/>
    <col min="15106" max="15106" width="37.7109375" style="2" customWidth="1"/>
    <col min="15107" max="15107" width="10.85546875" style="2" customWidth="1"/>
    <col min="15108" max="15108" width="11.28515625" style="2" customWidth="1"/>
    <col min="15109" max="15109" width="9.7109375" style="2" customWidth="1"/>
    <col min="15110" max="15110" width="11.42578125" style="2" customWidth="1"/>
    <col min="15111" max="15112" width="9.7109375" style="2" customWidth="1"/>
    <col min="15113" max="15113" width="12" style="2" customWidth="1"/>
    <col min="15114" max="15114" width="11.5703125" style="2" customWidth="1"/>
    <col min="15115" max="15115" width="13.7109375" style="2" customWidth="1"/>
    <col min="15116" max="15170" width="12.7109375" style="2" customWidth="1"/>
    <col min="15171" max="15171" width="11.7109375" style="2" customWidth="1"/>
    <col min="15172" max="15182" width="10.85546875" style="2" customWidth="1"/>
    <col min="15183" max="15360" width="11.42578125" style="2"/>
    <col min="15361" max="15361" width="9.140625" style="2" customWidth="1"/>
    <col min="15362" max="15362" width="37.7109375" style="2" customWidth="1"/>
    <col min="15363" max="15363" width="10.85546875" style="2" customWidth="1"/>
    <col min="15364" max="15364" width="11.28515625" style="2" customWidth="1"/>
    <col min="15365" max="15365" width="9.7109375" style="2" customWidth="1"/>
    <col min="15366" max="15366" width="11.42578125" style="2" customWidth="1"/>
    <col min="15367" max="15368" width="9.7109375" style="2" customWidth="1"/>
    <col min="15369" max="15369" width="12" style="2" customWidth="1"/>
    <col min="15370" max="15370" width="11.5703125" style="2" customWidth="1"/>
    <col min="15371" max="15371" width="13.7109375" style="2" customWidth="1"/>
    <col min="15372" max="15426" width="12.7109375" style="2" customWidth="1"/>
    <col min="15427" max="15427" width="11.7109375" style="2" customWidth="1"/>
    <col min="15428" max="15438" width="10.85546875" style="2" customWidth="1"/>
    <col min="15439" max="15616" width="11.42578125" style="2"/>
    <col min="15617" max="15617" width="9.140625" style="2" customWidth="1"/>
    <col min="15618" max="15618" width="37.7109375" style="2" customWidth="1"/>
    <col min="15619" max="15619" width="10.85546875" style="2" customWidth="1"/>
    <col min="15620" max="15620" width="11.28515625" style="2" customWidth="1"/>
    <col min="15621" max="15621" width="9.7109375" style="2" customWidth="1"/>
    <col min="15622" max="15622" width="11.42578125" style="2" customWidth="1"/>
    <col min="15623" max="15624" width="9.7109375" style="2" customWidth="1"/>
    <col min="15625" max="15625" width="12" style="2" customWidth="1"/>
    <col min="15626" max="15626" width="11.5703125" style="2" customWidth="1"/>
    <col min="15627" max="15627" width="13.7109375" style="2" customWidth="1"/>
    <col min="15628" max="15682" width="12.7109375" style="2" customWidth="1"/>
    <col min="15683" max="15683" width="11.7109375" style="2" customWidth="1"/>
    <col min="15684" max="15694" width="10.85546875" style="2" customWidth="1"/>
    <col min="15695" max="15872" width="11.42578125" style="2"/>
    <col min="15873" max="15873" width="9.140625" style="2" customWidth="1"/>
    <col min="15874" max="15874" width="37.7109375" style="2" customWidth="1"/>
    <col min="15875" max="15875" width="10.85546875" style="2" customWidth="1"/>
    <col min="15876" max="15876" width="11.28515625" style="2" customWidth="1"/>
    <col min="15877" max="15877" width="9.7109375" style="2" customWidth="1"/>
    <col min="15878" max="15878" width="11.42578125" style="2" customWidth="1"/>
    <col min="15879" max="15880" width="9.7109375" style="2" customWidth="1"/>
    <col min="15881" max="15881" width="12" style="2" customWidth="1"/>
    <col min="15882" max="15882" width="11.5703125" style="2" customWidth="1"/>
    <col min="15883" max="15883" width="13.7109375" style="2" customWidth="1"/>
    <col min="15884" max="15938" width="12.7109375" style="2" customWidth="1"/>
    <col min="15939" max="15939" width="11.7109375" style="2" customWidth="1"/>
    <col min="15940" max="15950" width="10.85546875" style="2" customWidth="1"/>
    <col min="15951" max="16128" width="11.42578125" style="2"/>
    <col min="16129" max="16129" width="9.140625" style="2" customWidth="1"/>
    <col min="16130" max="16130" width="37.7109375" style="2" customWidth="1"/>
    <col min="16131" max="16131" width="10.85546875" style="2" customWidth="1"/>
    <col min="16132" max="16132" width="11.28515625" style="2" customWidth="1"/>
    <col min="16133" max="16133" width="9.7109375" style="2" customWidth="1"/>
    <col min="16134" max="16134" width="11.42578125" style="2" customWidth="1"/>
    <col min="16135" max="16136" width="9.7109375" style="2" customWidth="1"/>
    <col min="16137" max="16137" width="12" style="2" customWidth="1"/>
    <col min="16138" max="16138" width="11.5703125" style="2" customWidth="1"/>
    <col min="16139" max="16139" width="13.7109375" style="2" customWidth="1"/>
    <col min="16140" max="16194" width="12.7109375" style="2" customWidth="1"/>
    <col min="16195" max="16195" width="11.7109375" style="2" customWidth="1"/>
    <col min="16196" max="16206" width="10.85546875" style="2" customWidth="1"/>
    <col min="16207" max="16384" width="11.42578125" style="2"/>
  </cols>
  <sheetData>
    <row r="1" spans="1:78" ht="15.75">
      <c r="F1" s="3" t="s">
        <v>218</v>
      </c>
      <c r="G1" s="104" t="s">
        <v>265</v>
      </c>
      <c r="H1" s="386"/>
      <c r="N1" s="2" t="s">
        <v>219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175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89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17792.675999999999</v>
      </c>
      <c r="D8" s="30">
        <v>2540.64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242.92099999999999</v>
      </c>
      <c r="K8" s="30">
        <f>BM8+BN8+BO8</f>
        <v>15009.115000000002</v>
      </c>
      <c r="L8" s="32">
        <v>10607.124</v>
      </c>
      <c r="M8" s="31">
        <v>0</v>
      </c>
      <c r="N8" s="31">
        <v>0</v>
      </c>
      <c r="O8" s="31">
        <v>253.56100000000001</v>
      </c>
      <c r="P8" s="31">
        <v>0</v>
      </c>
      <c r="Q8" s="31">
        <v>0</v>
      </c>
      <c r="R8" s="31">
        <v>0</v>
      </c>
      <c r="S8" s="31">
        <v>35.226999999999997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0.20499999999999999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0.87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10896.987000000001</v>
      </c>
      <c r="BN8" s="34"/>
      <c r="BO8" s="127">
        <v>4112.1279999999997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7991.0709999999999</v>
      </c>
      <c r="D9" s="30">
        <v>2203.1750000000002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9.2360000000000007</v>
      </c>
      <c r="K9" s="30">
        <f t="shared" ref="K9:K60" si="1">BM9+BN9+BO9</f>
        <v>5778.66</v>
      </c>
      <c r="L9" s="32">
        <v>0</v>
      </c>
      <c r="M9" s="31">
        <v>5671.4070000000002</v>
      </c>
      <c r="N9" s="31">
        <v>0</v>
      </c>
      <c r="O9" s="31">
        <v>26.533000000000001</v>
      </c>
      <c r="P9" s="31">
        <v>0</v>
      </c>
      <c r="Q9" s="31">
        <v>0</v>
      </c>
      <c r="R9" s="31">
        <v>0</v>
      </c>
      <c r="S9" s="31">
        <v>45.671999999999997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5743.6120000000001</v>
      </c>
      <c r="BN9" s="35"/>
      <c r="BO9" s="128">
        <v>35.048000000000002</v>
      </c>
      <c r="BZ9" s="2"/>
    </row>
    <row r="10" spans="1:78">
      <c r="A10" s="18" t="s">
        <v>13</v>
      </c>
      <c r="B10" s="30" t="s">
        <v>193</v>
      </c>
      <c r="C10" s="31">
        <f t="shared" si="0"/>
        <v>1677.904</v>
      </c>
      <c r="D10" s="30">
        <v>656.78</v>
      </c>
      <c r="E10" s="30">
        <v>0</v>
      </c>
      <c r="F10" s="30">
        <v>7.7080000000000002</v>
      </c>
      <c r="G10" s="30">
        <v>0</v>
      </c>
      <c r="H10" s="30">
        <v>0</v>
      </c>
      <c r="I10" s="30">
        <v>0</v>
      </c>
      <c r="J10" s="30">
        <v>4.3239999999999998</v>
      </c>
      <c r="K10" s="30">
        <f t="shared" si="1"/>
        <v>1009.092</v>
      </c>
      <c r="L10" s="32">
        <v>0</v>
      </c>
      <c r="M10" s="31">
        <v>0</v>
      </c>
      <c r="N10" s="31">
        <v>781.82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7.0010000000000003</v>
      </c>
      <c r="AF10" s="31">
        <v>0</v>
      </c>
      <c r="AG10" s="31">
        <v>0</v>
      </c>
      <c r="AH10" s="31">
        <v>32.104999999999997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7.415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828.34100000000001</v>
      </c>
      <c r="BN10" s="35"/>
      <c r="BO10" s="128">
        <v>180.751</v>
      </c>
      <c r="BZ10" s="2"/>
    </row>
    <row r="11" spans="1:78">
      <c r="A11" s="18" t="s">
        <v>14</v>
      </c>
      <c r="B11" s="30" t="s">
        <v>132</v>
      </c>
      <c r="C11" s="31">
        <f t="shared" si="0"/>
        <v>33902.036</v>
      </c>
      <c r="D11" s="30">
        <v>3342.9380000000001</v>
      </c>
      <c r="E11" s="30">
        <v>0</v>
      </c>
      <c r="F11" s="30">
        <v>2590.2280000000001</v>
      </c>
      <c r="G11" s="30">
        <v>-18.52</v>
      </c>
      <c r="H11" s="30">
        <v>0</v>
      </c>
      <c r="I11" s="30">
        <v>0</v>
      </c>
      <c r="J11" s="30">
        <v>2435.5509999999999</v>
      </c>
      <c r="K11" s="30">
        <f t="shared" si="1"/>
        <v>25551.839</v>
      </c>
      <c r="L11" s="32">
        <v>546.69000000000005</v>
      </c>
      <c r="M11" s="31">
        <v>12.945</v>
      </c>
      <c r="N11" s="31">
        <v>0</v>
      </c>
      <c r="O11" s="31">
        <v>9775.1540000000005</v>
      </c>
      <c r="P11" s="31">
        <v>41.869</v>
      </c>
      <c r="Q11" s="31">
        <v>0</v>
      </c>
      <c r="R11" s="31">
        <v>0</v>
      </c>
      <c r="S11" s="31">
        <v>45.085000000000001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6.2E-2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25.244</v>
      </c>
      <c r="AI11" s="31">
        <v>35.731000000000002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10482.780000000001</v>
      </c>
      <c r="BN11" s="35"/>
      <c r="BO11" s="128">
        <v>15069.058999999999</v>
      </c>
      <c r="BZ11" s="2"/>
    </row>
    <row r="12" spans="1:78">
      <c r="A12" s="18" t="s">
        <v>15</v>
      </c>
      <c r="B12" s="30" t="s">
        <v>202</v>
      </c>
      <c r="C12" s="31">
        <f t="shared" si="0"/>
        <v>10682.652</v>
      </c>
      <c r="D12" s="30">
        <v>800.16</v>
      </c>
      <c r="E12" s="30">
        <v>0</v>
      </c>
      <c r="F12" s="30">
        <v>920.24900000000002</v>
      </c>
      <c r="G12" s="30">
        <v>0</v>
      </c>
      <c r="H12" s="30">
        <v>0</v>
      </c>
      <c r="I12" s="30">
        <v>0</v>
      </c>
      <c r="J12" s="30">
        <v>2016.1030000000001</v>
      </c>
      <c r="K12" s="30">
        <f t="shared" si="1"/>
        <v>6946.14</v>
      </c>
      <c r="L12" s="32">
        <v>1304.431</v>
      </c>
      <c r="M12" s="31">
        <v>0</v>
      </c>
      <c r="N12" s="31">
        <v>0</v>
      </c>
      <c r="O12" s="31">
        <v>170.351</v>
      </c>
      <c r="P12" s="31">
        <v>3280.498</v>
      </c>
      <c r="Q12" s="31">
        <v>0</v>
      </c>
      <c r="R12" s="31">
        <v>1.7050000000000001</v>
      </c>
      <c r="S12" s="31">
        <v>7.3049999999999997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0.56499999999999995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4764.8550000000005</v>
      </c>
      <c r="BN12" s="35"/>
      <c r="BO12" s="128">
        <v>2181.2849999999999</v>
      </c>
      <c r="BZ12" s="2"/>
    </row>
    <row r="13" spans="1:78">
      <c r="A13" s="18" t="s">
        <v>16</v>
      </c>
      <c r="B13" s="30" t="s">
        <v>203</v>
      </c>
      <c r="C13" s="31">
        <f t="shared" si="0"/>
        <v>1584.335</v>
      </c>
      <c r="D13" s="30">
        <v>369.428</v>
      </c>
      <c r="E13" s="30">
        <v>0</v>
      </c>
      <c r="F13" s="30">
        <v>164.81299999999999</v>
      </c>
      <c r="G13" s="30">
        <v>0</v>
      </c>
      <c r="H13" s="30">
        <v>82.531000000000006</v>
      </c>
      <c r="I13" s="30">
        <v>0</v>
      </c>
      <c r="J13" s="30">
        <v>161.33699999999999</v>
      </c>
      <c r="K13" s="30">
        <f t="shared" si="1"/>
        <v>806.226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604.20299999999997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604.20299999999997</v>
      </c>
      <c r="BN13" s="35"/>
      <c r="BO13" s="128">
        <v>202.023</v>
      </c>
      <c r="BZ13" s="2"/>
    </row>
    <row r="14" spans="1:78">
      <c r="A14" s="18" t="s">
        <v>17</v>
      </c>
      <c r="B14" s="30" t="s">
        <v>165</v>
      </c>
      <c r="C14" s="31">
        <f t="shared" si="0"/>
        <v>4723.4930000000004</v>
      </c>
      <c r="D14" s="30">
        <v>855.50300000000004</v>
      </c>
      <c r="E14" s="30">
        <v>0</v>
      </c>
      <c r="F14" s="30">
        <v>417.73599999999999</v>
      </c>
      <c r="G14" s="30">
        <v>0</v>
      </c>
      <c r="H14" s="30">
        <v>0</v>
      </c>
      <c r="I14" s="30">
        <v>0</v>
      </c>
      <c r="J14" s="30">
        <v>327.25400000000002</v>
      </c>
      <c r="K14" s="30">
        <f t="shared" si="1"/>
        <v>3123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1022.003</v>
      </c>
      <c r="S14" s="31">
        <v>84.738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0.85899999999999999</v>
      </c>
      <c r="AA14" s="31">
        <v>1.51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1109.1099999999999</v>
      </c>
      <c r="BN14" s="35"/>
      <c r="BO14" s="128">
        <v>2013.89</v>
      </c>
      <c r="BZ14" s="2"/>
    </row>
    <row r="15" spans="1:78">
      <c r="A15" s="18" t="s">
        <v>18</v>
      </c>
      <c r="B15" s="30" t="s">
        <v>231</v>
      </c>
      <c r="C15" s="31">
        <f t="shared" si="0"/>
        <v>2662.2820000000002</v>
      </c>
      <c r="D15" s="30">
        <v>464.11099999999999</v>
      </c>
      <c r="E15" s="30">
        <v>0</v>
      </c>
      <c r="F15" s="30">
        <v>129.32</v>
      </c>
      <c r="G15" s="30">
        <v>0</v>
      </c>
      <c r="H15" s="30">
        <v>0</v>
      </c>
      <c r="I15" s="30">
        <v>0</v>
      </c>
      <c r="J15" s="30">
        <v>101.354</v>
      </c>
      <c r="K15" s="30">
        <f t="shared" si="1"/>
        <v>1967.4970000000001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354.47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140.721</v>
      </c>
      <c r="AA15" s="31">
        <v>3.645</v>
      </c>
      <c r="AB15" s="31">
        <v>0</v>
      </c>
      <c r="AC15" s="31">
        <v>0</v>
      </c>
      <c r="AD15" s="31">
        <v>0</v>
      </c>
      <c r="AE15" s="31">
        <v>3.07</v>
      </c>
      <c r="AF15" s="31">
        <v>0</v>
      </c>
      <c r="AG15" s="31">
        <v>5.7000000000000002E-2</v>
      </c>
      <c r="AH15" s="31">
        <v>13.307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515.27</v>
      </c>
      <c r="BN15" s="35"/>
      <c r="BO15" s="128">
        <v>1452.2270000000001</v>
      </c>
      <c r="BZ15" s="2"/>
    </row>
    <row r="16" spans="1:78">
      <c r="A16" s="18" t="s">
        <v>19</v>
      </c>
      <c r="B16" s="30" t="s">
        <v>204</v>
      </c>
      <c r="C16" s="31">
        <f t="shared" si="0"/>
        <v>17101.633999999998</v>
      </c>
      <c r="D16" s="30">
        <v>2987.8150000000001</v>
      </c>
      <c r="E16" s="30">
        <v>0</v>
      </c>
      <c r="F16" s="30">
        <v>803.72199999999998</v>
      </c>
      <c r="G16" s="30">
        <v>0</v>
      </c>
      <c r="H16" s="30">
        <v>56.595999999999997</v>
      </c>
      <c r="I16" s="30">
        <v>0</v>
      </c>
      <c r="J16" s="30">
        <v>692.59199999999998</v>
      </c>
      <c r="K16" s="30">
        <f t="shared" si="1"/>
        <v>12560.909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6.2E-2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6.2E-2</v>
      </c>
      <c r="BN16" s="35"/>
      <c r="BO16" s="128">
        <v>12560.847</v>
      </c>
      <c r="BZ16" s="2"/>
    </row>
    <row r="17" spans="1:78">
      <c r="A17" s="18" t="s">
        <v>20</v>
      </c>
      <c r="B17" s="30" t="s">
        <v>133</v>
      </c>
      <c r="C17" s="31">
        <f t="shared" si="0"/>
        <v>7178.1740000000009</v>
      </c>
      <c r="D17" s="30">
        <v>1061.6849999999999</v>
      </c>
      <c r="E17" s="30">
        <v>0</v>
      </c>
      <c r="F17" s="30">
        <v>360.99599999999998</v>
      </c>
      <c r="G17" s="30">
        <v>0</v>
      </c>
      <c r="H17" s="30">
        <v>0</v>
      </c>
      <c r="I17" s="30">
        <v>0</v>
      </c>
      <c r="J17" s="30">
        <v>393.35700000000003</v>
      </c>
      <c r="K17" s="30">
        <f t="shared" si="1"/>
        <v>5362.1360000000004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3.5739999999999998</v>
      </c>
      <c r="S17" s="31">
        <v>0</v>
      </c>
      <c r="T17" s="31">
        <v>0</v>
      </c>
      <c r="U17" s="31">
        <v>1126.0309999999999</v>
      </c>
      <c r="V17" s="31">
        <v>0</v>
      </c>
      <c r="W17" s="31">
        <v>2.9580000000000002</v>
      </c>
      <c r="X17" s="31">
        <v>0</v>
      </c>
      <c r="Y17" s="31">
        <v>0</v>
      </c>
      <c r="Z17" s="31">
        <v>0</v>
      </c>
      <c r="AA17" s="31">
        <v>17.29</v>
      </c>
      <c r="AB17" s="31">
        <v>0</v>
      </c>
      <c r="AC17" s="31">
        <v>0</v>
      </c>
      <c r="AD17" s="31">
        <v>0</v>
      </c>
      <c r="AE17" s="31">
        <v>32.552999999999997</v>
      </c>
      <c r="AF17" s="31">
        <v>0</v>
      </c>
      <c r="AG17" s="31">
        <v>21.907</v>
      </c>
      <c r="AH17" s="31">
        <v>119.11499999999999</v>
      </c>
      <c r="AI17" s="31">
        <v>42.460999999999999</v>
      </c>
      <c r="AJ17" s="31">
        <v>7.7089999999999996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1373.598</v>
      </c>
      <c r="BN17" s="35"/>
      <c r="BO17" s="128">
        <v>3988.538</v>
      </c>
      <c r="BZ17" s="2"/>
    </row>
    <row r="18" spans="1:78">
      <c r="A18" s="18" t="s">
        <v>21</v>
      </c>
      <c r="B18" s="30" t="s">
        <v>121</v>
      </c>
      <c r="C18" s="31">
        <f t="shared" si="0"/>
        <v>2389.3609999999999</v>
      </c>
      <c r="D18" s="30">
        <v>598.50300000000004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6.6189999999999998</v>
      </c>
      <c r="K18" s="30">
        <f t="shared" si="1"/>
        <v>1784.239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609.25099999999998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609.25099999999998</v>
      </c>
      <c r="BN18" s="35"/>
      <c r="BO18" s="128">
        <v>1174.9880000000001</v>
      </c>
      <c r="BZ18" s="2"/>
    </row>
    <row r="19" spans="1:78">
      <c r="A19" s="18" t="s">
        <v>22</v>
      </c>
      <c r="B19" s="30" t="s">
        <v>122</v>
      </c>
      <c r="C19" s="31">
        <f t="shared" si="0"/>
        <v>4195.6490000000003</v>
      </c>
      <c r="D19" s="30">
        <v>380.06700000000001</v>
      </c>
      <c r="E19" s="30">
        <v>0</v>
      </c>
      <c r="F19" s="30">
        <v>50.220999999999997</v>
      </c>
      <c r="G19" s="30">
        <v>0</v>
      </c>
      <c r="H19" s="30">
        <v>0</v>
      </c>
      <c r="I19" s="30">
        <v>0</v>
      </c>
      <c r="J19" s="30">
        <v>258.16899999999998</v>
      </c>
      <c r="K19" s="30">
        <f t="shared" si="1"/>
        <v>3507.192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383.572</v>
      </c>
      <c r="X19" s="31">
        <v>0</v>
      </c>
      <c r="Y19" s="31">
        <v>0</v>
      </c>
      <c r="Z19" s="31">
        <v>2.4740000000000002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386.04599999999999</v>
      </c>
      <c r="BN19" s="35"/>
      <c r="BO19" s="128">
        <v>3121.1460000000002</v>
      </c>
      <c r="BZ19" s="2"/>
    </row>
    <row r="20" spans="1:78">
      <c r="A20" s="18" t="s">
        <v>23</v>
      </c>
      <c r="B20" s="30" t="s">
        <v>205</v>
      </c>
      <c r="C20" s="31">
        <f t="shared" si="0"/>
        <v>7174.7159999999994</v>
      </c>
      <c r="D20" s="30">
        <v>1434.289</v>
      </c>
      <c r="E20" s="30">
        <v>0</v>
      </c>
      <c r="F20" s="30">
        <v>39.956000000000003</v>
      </c>
      <c r="G20" s="30">
        <v>0</v>
      </c>
      <c r="H20" s="30">
        <v>0</v>
      </c>
      <c r="I20" s="30">
        <v>0</v>
      </c>
      <c r="J20" s="30">
        <v>340.00900000000001</v>
      </c>
      <c r="K20" s="30">
        <f t="shared" si="1"/>
        <v>5360.4619999999995</v>
      </c>
      <c r="L20" s="32">
        <v>0</v>
      </c>
      <c r="M20" s="31">
        <v>0</v>
      </c>
      <c r="N20" s="31">
        <v>15.641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837.41200000000003</v>
      </c>
      <c r="Y20" s="31">
        <v>0</v>
      </c>
      <c r="Z20" s="31">
        <v>0</v>
      </c>
      <c r="AA20" s="31">
        <v>0.70899999999999996</v>
      </c>
      <c r="AB20" s="31">
        <v>0</v>
      </c>
      <c r="AC20" s="31">
        <v>0</v>
      </c>
      <c r="AD20" s="31">
        <v>0</v>
      </c>
      <c r="AE20" s="31">
        <v>44.51</v>
      </c>
      <c r="AF20" s="31">
        <v>0</v>
      </c>
      <c r="AG20" s="31">
        <v>0</v>
      </c>
      <c r="AH20" s="31">
        <v>280.24299999999999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1178.5149999999999</v>
      </c>
      <c r="BN20" s="35"/>
      <c r="BO20" s="128">
        <v>4181.9470000000001</v>
      </c>
      <c r="BZ20" s="2"/>
    </row>
    <row r="21" spans="1:78">
      <c r="A21" s="18" t="s">
        <v>24</v>
      </c>
      <c r="B21" s="30" t="s">
        <v>123</v>
      </c>
      <c r="C21" s="31">
        <f t="shared" si="0"/>
        <v>7912.8590000000004</v>
      </c>
      <c r="D21" s="30">
        <v>1713.377</v>
      </c>
      <c r="E21" s="30">
        <v>0</v>
      </c>
      <c r="F21" s="30">
        <v>63.258000000000003</v>
      </c>
      <c r="G21" s="30">
        <v>0</v>
      </c>
      <c r="H21" s="30">
        <v>0</v>
      </c>
      <c r="I21" s="30">
        <v>0</v>
      </c>
      <c r="J21" s="30">
        <v>167.524</v>
      </c>
      <c r="K21" s="30">
        <f t="shared" si="1"/>
        <v>5968.7</v>
      </c>
      <c r="L21" s="32">
        <v>0</v>
      </c>
      <c r="M21" s="31">
        <v>0</v>
      </c>
      <c r="N21" s="31">
        <v>12.824</v>
      </c>
      <c r="O21" s="31">
        <v>0</v>
      </c>
      <c r="P21" s="31">
        <v>0</v>
      </c>
      <c r="Q21" s="31">
        <v>0</v>
      </c>
      <c r="R21" s="31">
        <v>0</v>
      </c>
      <c r="S21" s="31">
        <v>38.74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1030.0609999999999</v>
      </c>
      <c r="Z21" s="31">
        <v>25.303999999999998</v>
      </c>
      <c r="AA21" s="31">
        <v>7.35</v>
      </c>
      <c r="AB21" s="31">
        <v>0</v>
      </c>
      <c r="AC21" s="31">
        <v>0</v>
      </c>
      <c r="AD21" s="31">
        <v>0</v>
      </c>
      <c r="AE21" s="31">
        <v>0</v>
      </c>
      <c r="AF21" s="31">
        <v>247.38499999999999</v>
      </c>
      <c r="AG21" s="31">
        <v>8.0150000000000006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1369.6790000000001</v>
      </c>
      <c r="BN21" s="35"/>
      <c r="BO21" s="128">
        <v>4599.0209999999997</v>
      </c>
      <c r="BZ21" s="2"/>
    </row>
    <row r="22" spans="1:78">
      <c r="A22" s="18" t="s">
        <v>25</v>
      </c>
      <c r="B22" s="30" t="s">
        <v>166</v>
      </c>
      <c r="C22" s="31">
        <f t="shared" si="0"/>
        <v>2107.3530000000001</v>
      </c>
      <c r="D22" s="30">
        <v>395.49599999999998</v>
      </c>
      <c r="E22" s="30">
        <v>0</v>
      </c>
      <c r="F22" s="30">
        <v>172.42500000000001</v>
      </c>
      <c r="G22" s="30">
        <v>0</v>
      </c>
      <c r="H22" s="30">
        <v>0</v>
      </c>
      <c r="I22" s="30">
        <v>0</v>
      </c>
      <c r="J22" s="30">
        <v>235.90299999999999</v>
      </c>
      <c r="K22" s="30">
        <f t="shared" si="1"/>
        <v>1303.529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1.7050000000000001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212.69399999999999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1.919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216.31800000000001</v>
      </c>
      <c r="BN22" s="35"/>
      <c r="BO22" s="128">
        <v>1087.211</v>
      </c>
      <c r="BZ22" s="2"/>
    </row>
    <row r="23" spans="1:78">
      <c r="A23" s="18" t="s">
        <v>26</v>
      </c>
      <c r="B23" s="30" t="s">
        <v>206</v>
      </c>
      <c r="C23" s="31">
        <f t="shared" si="0"/>
        <v>28030.370000000003</v>
      </c>
      <c r="D23" s="30">
        <v>4688.7669999999998</v>
      </c>
      <c r="E23" s="30">
        <v>0</v>
      </c>
      <c r="F23" s="30">
        <v>1663.268</v>
      </c>
      <c r="G23" s="30">
        <v>0</v>
      </c>
      <c r="H23" s="30">
        <v>0</v>
      </c>
      <c r="I23" s="30">
        <v>0</v>
      </c>
      <c r="J23" s="30">
        <v>1529.904</v>
      </c>
      <c r="K23" s="30">
        <f t="shared" si="1"/>
        <v>20148.431</v>
      </c>
      <c r="L23" s="32">
        <v>0</v>
      </c>
      <c r="M23" s="31">
        <v>0</v>
      </c>
      <c r="N23" s="31">
        <v>0</v>
      </c>
      <c r="O23" s="31">
        <v>2.3330000000000002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12.108000000000001</v>
      </c>
      <c r="AA23" s="31">
        <v>757.43499999999995</v>
      </c>
      <c r="AB23" s="31">
        <v>0</v>
      </c>
      <c r="AC23" s="31">
        <v>0</v>
      </c>
      <c r="AD23" s="31">
        <v>0</v>
      </c>
      <c r="AE23" s="31">
        <v>0</v>
      </c>
      <c r="AF23" s="31">
        <v>36.58</v>
      </c>
      <c r="AG23" s="31">
        <v>0</v>
      </c>
      <c r="AH23" s="31">
        <v>0</v>
      </c>
      <c r="AI23" s="31">
        <v>12.48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820.93600000000004</v>
      </c>
      <c r="BN23" s="35"/>
      <c r="BO23" s="128">
        <v>19327.494999999999</v>
      </c>
      <c r="BZ23" s="2"/>
    </row>
    <row r="24" spans="1:78">
      <c r="A24" s="18" t="s">
        <v>27</v>
      </c>
      <c r="B24" s="30" t="s">
        <v>124</v>
      </c>
      <c r="C24" s="31">
        <f t="shared" si="0"/>
        <v>1463.7529999999999</v>
      </c>
      <c r="D24" s="30">
        <v>0</v>
      </c>
      <c r="E24" s="30">
        <v>0</v>
      </c>
      <c r="F24" s="30">
        <v>5.1890000000000001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1458.5639999999999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726.32399999999996</v>
      </c>
      <c r="AC24" s="31">
        <v>0</v>
      </c>
      <c r="AD24" s="31">
        <v>0</v>
      </c>
      <c r="AE24" s="31">
        <v>0</v>
      </c>
      <c r="AF24" s="31">
        <v>112.839</v>
      </c>
      <c r="AG24" s="31">
        <v>0</v>
      </c>
      <c r="AH24" s="31">
        <v>0</v>
      </c>
      <c r="AI24" s="31">
        <v>4.8220000000000001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4.2229999999999999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0.49199999999999999</v>
      </c>
      <c r="BJ24" s="31">
        <v>0</v>
      </c>
      <c r="BK24" s="31">
        <v>0</v>
      </c>
      <c r="BL24" s="31">
        <v>0</v>
      </c>
      <c r="BM24" s="33">
        <f t="shared" si="2"/>
        <v>848.69999999999993</v>
      </c>
      <c r="BN24" s="35"/>
      <c r="BO24" s="128">
        <v>609.86400000000003</v>
      </c>
      <c r="BZ24" s="2"/>
    </row>
    <row r="25" spans="1:78">
      <c r="A25" s="18" t="s">
        <v>28</v>
      </c>
      <c r="B25" s="30" t="s">
        <v>167</v>
      </c>
      <c r="C25" s="31">
        <f t="shared" si="0"/>
        <v>9473.7549999999992</v>
      </c>
      <c r="D25" s="30">
        <v>0</v>
      </c>
      <c r="E25" s="30">
        <v>0</v>
      </c>
      <c r="F25" s="30">
        <v>912.18799999999999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8561.5669999999991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7925.8059999999996</v>
      </c>
      <c r="AD25" s="31">
        <v>635.52300000000002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0.221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1.7000000000000001E-2</v>
      </c>
      <c r="BJ25" s="31">
        <v>0</v>
      </c>
      <c r="BK25" s="31">
        <v>0</v>
      </c>
      <c r="BL25" s="31">
        <v>0</v>
      </c>
      <c r="BM25" s="33">
        <f t="shared" si="2"/>
        <v>8561.5669999999991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3078.5839999999998</v>
      </c>
      <c r="D26" s="30">
        <v>0</v>
      </c>
      <c r="E26" s="30">
        <v>0</v>
      </c>
      <c r="F26" s="30">
        <v>312.245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2766.3389999999999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1525.547</v>
      </c>
      <c r="AD26" s="31">
        <v>1184.162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0.35599999999999998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55.914999999999999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0.35899999999999999</v>
      </c>
      <c r="BJ26" s="31">
        <v>0</v>
      </c>
      <c r="BK26" s="31">
        <v>0</v>
      </c>
      <c r="BL26" s="31">
        <v>0</v>
      </c>
      <c r="BM26" s="33">
        <f t="shared" si="2"/>
        <v>2766.3389999999999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30631.412</v>
      </c>
      <c r="D27" s="30">
        <v>0</v>
      </c>
      <c r="E27" s="30">
        <v>0</v>
      </c>
      <c r="F27" s="30">
        <v>382.03199999999998</v>
      </c>
      <c r="G27" s="30">
        <v>0</v>
      </c>
      <c r="H27" s="30">
        <v>15.856</v>
      </c>
      <c r="I27" s="30">
        <v>0</v>
      </c>
      <c r="J27" s="30">
        <v>0</v>
      </c>
      <c r="K27" s="30">
        <f t="shared" si="1"/>
        <v>30233.524000000001</v>
      </c>
      <c r="L27" s="32">
        <v>0</v>
      </c>
      <c r="M27" s="31">
        <v>0</v>
      </c>
      <c r="N27" s="31">
        <v>0.86099999999999999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3.6840000000000002</v>
      </c>
      <c r="AB27" s="31">
        <v>0</v>
      </c>
      <c r="AC27" s="31">
        <v>0</v>
      </c>
      <c r="AD27" s="31">
        <v>0</v>
      </c>
      <c r="AE27" s="31">
        <v>29878.611000000001</v>
      </c>
      <c r="AF27" s="31">
        <v>0</v>
      </c>
      <c r="AG27" s="31">
        <v>13.76</v>
      </c>
      <c r="AH27" s="31">
        <v>28.449000000000002</v>
      </c>
      <c r="AI27" s="31">
        <v>5.99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10.827</v>
      </c>
      <c r="AS27" s="31">
        <v>0</v>
      </c>
      <c r="AT27" s="31">
        <v>0</v>
      </c>
      <c r="AU27" s="31">
        <v>0</v>
      </c>
      <c r="AV27" s="31">
        <v>0</v>
      </c>
      <c r="AW27" s="31">
        <v>8.24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29950.422000000002</v>
      </c>
      <c r="BN27" s="35"/>
      <c r="BO27" s="128">
        <v>283.10199999999998</v>
      </c>
      <c r="BZ27" s="2"/>
    </row>
    <row r="28" spans="1:78">
      <c r="A28" s="18" t="s">
        <v>31</v>
      </c>
      <c r="B28" s="30" t="s">
        <v>216</v>
      </c>
      <c r="C28" s="31">
        <f t="shared" si="0"/>
        <v>1674.8429999999996</v>
      </c>
      <c r="D28" s="30">
        <v>-842.39200000000005</v>
      </c>
      <c r="E28" s="30">
        <v>0</v>
      </c>
      <c r="F28" s="30">
        <v>64.894999999999996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2452.3399999999997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2430.8919999999998</v>
      </c>
      <c r="AG28" s="31">
        <v>0.441</v>
      </c>
      <c r="AH28" s="31">
        <v>16.917000000000002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4.09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2452.3399999999997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-1713.183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1713.183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17.37</v>
      </c>
      <c r="AC29" s="31">
        <v>0</v>
      </c>
      <c r="AD29" s="31">
        <v>0</v>
      </c>
      <c r="AE29" s="31">
        <v>0</v>
      </c>
      <c r="AF29" s="31">
        <v>0</v>
      </c>
      <c r="AG29" s="31">
        <v>1494.981</v>
      </c>
      <c r="AH29" s="31">
        <v>0</v>
      </c>
      <c r="AI29" s="31">
        <v>1.5640000000000001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166.494</v>
      </c>
      <c r="AS29" s="31">
        <v>17.056000000000001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15.718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1713.183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-6087.201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6087.201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5.3840000000000003</v>
      </c>
      <c r="T30" s="31">
        <v>0</v>
      </c>
      <c r="U30" s="31">
        <v>90.179000000000002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2.1040000000000001</v>
      </c>
      <c r="AB30" s="31">
        <v>4.5460000000000003</v>
      </c>
      <c r="AC30" s="31">
        <v>24.823</v>
      </c>
      <c r="AD30" s="31">
        <v>0</v>
      </c>
      <c r="AE30" s="31">
        <v>73.236999999999995</v>
      </c>
      <c r="AF30" s="31">
        <v>5.5119999999999996</v>
      </c>
      <c r="AG30" s="31">
        <v>6.3250000000000002</v>
      </c>
      <c r="AH30" s="31">
        <v>5874.8530000000001</v>
      </c>
      <c r="AI30" s="31">
        <v>0.23799999999999999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6087.201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-15849.958000000001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15849.958000000001</v>
      </c>
      <c r="L31" s="32">
        <v>0</v>
      </c>
      <c r="M31" s="31">
        <v>0</v>
      </c>
      <c r="N31" s="31">
        <v>0</v>
      </c>
      <c r="O31" s="31">
        <v>575.09500000000003</v>
      </c>
      <c r="P31" s="31">
        <v>272.21600000000001</v>
      </c>
      <c r="Q31" s="31">
        <v>51.79</v>
      </c>
      <c r="R31" s="31">
        <v>16.132999999999999</v>
      </c>
      <c r="S31" s="31">
        <v>0</v>
      </c>
      <c r="T31" s="31">
        <v>0</v>
      </c>
      <c r="U31" s="31">
        <v>0</v>
      </c>
      <c r="V31" s="31">
        <v>26.696000000000002</v>
      </c>
      <c r="W31" s="31">
        <v>0</v>
      </c>
      <c r="X31" s="31">
        <v>0</v>
      </c>
      <c r="Y31" s="31">
        <v>0</v>
      </c>
      <c r="Z31" s="31">
        <v>0.85899999999999999</v>
      </c>
      <c r="AA31" s="31">
        <v>9.6959999999999997</v>
      </c>
      <c r="AB31" s="31">
        <v>0</v>
      </c>
      <c r="AC31" s="31">
        <v>0</v>
      </c>
      <c r="AD31" s="31">
        <v>0</v>
      </c>
      <c r="AE31" s="31">
        <v>1.4119999999999999</v>
      </c>
      <c r="AF31" s="31">
        <v>0</v>
      </c>
      <c r="AG31" s="31">
        <v>0</v>
      </c>
      <c r="AH31" s="31">
        <v>0.32</v>
      </c>
      <c r="AI31" s="31">
        <v>14260.508</v>
      </c>
      <c r="AJ31" s="31">
        <v>0</v>
      </c>
      <c r="AK31" s="31">
        <v>0</v>
      </c>
      <c r="AL31" s="31">
        <v>0</v>
      </c>
      <c r="AM31" s="31">
        <v>0.755</v>
      </c>
      <c r="AN31" s="31">
        <v>3.7669999999999999</v>
      </c>
      <c r="AO31" s="31">
        <v>14.428000000000001</v>
      </c>
      <c r="AP31" s="31">
        <v>508.71199999999999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54.709000000000003</v>
      </c>
      <c r="AY31" s="31">
        <v>0.498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18.986000000000001</v>
      </c>
      <c r="BG31" s="31">
        <v>18.986000000000001</v>
      </c>
      <c r="BH31" s="31">
        <v>0</v>
      </c>
      <c r="BI31" s="31">
        <v>14.391999999999999</v>
      </c>
      <c r="BJ31" s="31">
        <v>0</v>
      </c>
      <c r="BK31" s="31">
        <v>0</v>
      </c>
      <c r="BL31" s="31">
        <v>0</v>
      </c>
      <c r="BM31" s="33">
        <f t="shared" si="2"/>
        <v>15849.958000000001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14845.342000000002</v>
      </c>
      <c r="D32" s="30">
        <v>0</v>
      </c>
      <c r="E32" s="30">
        <v>0</v>
      </c>
      <c r="F32" s="30">
        <v>186.61099999999999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14658.731000000002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0.55200000000000005</v>
      </c>
      <c r="AG32" s="31">
        <v>10.564</v>
      </c>
      <c r="AH32" s="31">
        <v>124.32299999999999</v>
      </c>
      <c r="AI32" s="31">
        <v>4.8319999999999999</v>
      </c>
      <c r="AJ32" s="31">
        <v>14515.643</v>
      </c>
      <c r="AK32" s="31">
        <v>0</v>
      </c>
      <c r="AL32" s="31">
        <v>0</v>
      </c>
      <c r="AM32" s="31">
        <v>0</v>
      </c>
      <c r="AN32" s="31">
        <v>0</v>
      </c>
      <c r="AO32" s="31">
        <v>0.94899999999999995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1.8680000000000001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14658.731000000002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3793.2200000000003</v>
      </c>
      <c r="D33" s="30">
        <v>0</v>
      </c>
      <c r="E33" s="30">
        <v>0</v>
      </c>
      <c r="F33" s="30">
        <v>174.30099999999999</v>
      </c>
      <c r="G33" s="30">
        <v>0</v>
      </c>
      <c r="H33" s="30">
        <v>241.12299999999999</v>
      </c>
      <c r="I33" s="30">
        <v>0</v>
      </c>
      <c r="J33" s="30">
        <v>0</v>
      </c>
      <c r="K33" s="30">
        <f t="shared" si="1"/>
        <v>3377.7960000000003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89.525000000000006</v>
      </c>
      <c r="AI33" s="31">
        <v>0</v>
      </c>
      <c r="AJ33" s="31">
        <v>0</v>
      </c>
      <c r="AK33" s="31">
        <v>3288.2710000000002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3377.7960000000003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5252.9710000000005</v>
      </c>
      <c r="D34" s="30">
        <v>0</v>
      </c>
      <c r="E34" s="30">
        <v>0</v>
      </c>
      <c r="F34" s="30">
        <v>336.14699999999999</v>
      </c>
      <c r="G34" s="30">
        <v>0</v>
      </c>
      <c r="H34" s="30">
        <v>551.92999999999995</v>
      </c>
      <c r="I34" s="30">
        <v>0</v>
      </c>
      <c r="J34" s="30">
        <v>0</v>
      </c>
      <c r="K34" s="30">
        <f t="shared" si="1"/>
        <v>4364.8940000000002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2925.087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2925.087</v>
      </c>
      <c r="BN34" s="35"/>
      <c r="BO34" s="128">
        <v>1439.807</v>
      </c>
      <c r="BZ34" s="2"/>
    </row>
    <row r="35" spans="1:78">
      <c r="A35" s="18" t="s">
        <v>40</v>
      </c>
      <c r="B35" s="30" t="s">
        <v>136</v>
      </c>
      <c r="C35" s="31">
        <f t="shared" si="0"/>
        <v>9628.2069999999985</v>
      </c>
      <c r="D35" s="30">
        <v>0</v>
      </c>
      <c r="E35" s="30">
        <v>0</v>
      </c>
      <c r="F35" s="30">
        <v>8.1590000000000007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9620.0479999999989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127.49299999999999</v>
      </c>
      <c r="AI35" s="31">
        <v>10.683</v>
      </c>
      <c r="AJ35" s="31">
        <v>556.81899999999996</v>
      </c>
      <c r="AK35" s="31">
        <v>0</v>
      </c>
      <c r="AL35" s="31">
        <v>0</v>
      </c>
      <c r="AM35" s="31">
        <v>8379.32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0.33300000000000002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9074.6479999999992</v>
      </c>
      <c r="BN35" s="35"/>
      <c r="BO35" s="128">
        <v>545.4</v>
      </c>
      <c r="BZ35" s="2"/>
    </row>
    <row r="36" spans="1:78">
      <c r="A36" s="18" t="s">
        <v>41</v>
      </c>
      <c r="B36" s="30" t="s">
        <v>156</v>
      </c>
      <c r="C36" s="31">
        <f t="shared" si="0"/>
        <v>243.126</v>
      </c>
      <c r="D36" s="30">
        <v>0</v>
      </c>
      <c r="E36" s="30">
        <v>0</v>
      </c>
      <c r="F36" s="30">
        <v>18.956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224.17000000000002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217.84800000000001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217.84800000000001</v>
      </c>
      <c r="BN36" s="35"/>
      <c r="BO36" s="128">
        <v>6.3220000000000001</v>
      </c>
      <c r="BZ36" s="2"/>
    </row>
    <row r="37" spans="1:78">
      <c r="A37" s="18" t="s">
        <v>42</v>
      </c>
      <c r="B37" s="30" t="s">
        <v>43</v>
      </c>
      <c r="C37" s="31">
        <f t="shared" si="0"/>
        <v>9247.7450000000008</v>
      </c>
      <c r="D37" s="30">
        <v>0</v>
      </c>
      <c r="E37" s="30">
        <v>0</v>
      </c>
      <c r="F37" s="30">
        <v>1087.1099999999999</v>
      </c>
      <c r="G37" s="30">
        <v>0</v>
      </c>
      <c r="H37" s="30">
        <v>296.642</v>
      </c>
      <c r="I37" s="30">
        <v>0</v>
      </c>
      <c r="J37" s="30">
        <v>0</v>
      </c>
      <c r="K37" s="30">
        <f t="shared" si="1"/>
        <v>7863.9930000000004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1.867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7258.9780000000001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603.14800000000002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7863.9930000000004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4765.4399999999987</v>
      </c>
      <c r="D38" s="30">
        <v>0</v>
      </c>
      <c r="E38" s="30">
        <v>0</v>
      </c>
      <c r="F38" s="30">
        <v>308.48899999999998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4456.9509999999991</v>
      </c>
      <c r="L38" s="32">
        <v>5.2759999999999998</v>
      </c>
      <c r="M38" s="31">
        <v>0</v>
      </c>
      <c r="N38" s="31">
        <v>0</v>
      </c>
      <c r="O38" s="31">
        <v>12.867000000000001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3.6160000000000001</v>
      </c>
      <c r="AI38" s="31">
        <v>30.798999999999999</v>
      </c>
      <c r="AJ38" s="31">
        <v>9.0250000000000004</v>
      </c>
      <c r="AK38" s="31">
        <v>6.0419999999999998</v>
      </c>
      <c r="AL38" s="31">
        <v>0</v>
      </c>
      <c r="AM38" s="31">
        <v>0</v>
      </c>
      <c r="AN38" s="31">
        <v>0</v>
      </c>
      <c r="AO38" s="31">
        <v>886.18499999999995</v>
      </c>
      <c r="AP38" s="31">
        <v>3346.7930000000001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133.584</v>
      </c>
      <c r="AX38" s="31">
        <v>0</v>
      </c>
      <c r="AY38" s="31">
        <v>0</v>
      </c>
      <c r="AZ38" s="31">
        <v>0</v>
      </c>
      <c r="BA38" s="31">
        <v>1.115</v>
      </c>
      <c r="BB38" s="31">
        <v>0</v>
      </c>
      <c r="BC38" s="31">
        <v>5.476</v>
      </c>
      <c r="BD38" s="31">
        <v>0</v>
      </c>
      <c r="BE38" s="31">
        <v>0</v>
      </c>
      <c r="BF38" s="31">
        <v>0</v>
      </c>
      <c r="BG38" s="31">
        <v>12.718999999999999</v>
      </c>
      <c r="BH38" s="31">
        <v>0</v>
      </c>
      <c r="BI38" s="31">
        <v>3.4540000000000002</v>
      </c>
      <c r="BJ38" s="31">
        <v>0</v>
      </c>
      <c r="BK38" s="31">
        <v>0</v>
      </c>
      <c r="BL38" s="31">
        <v>0</v>
      </c>
      <c r="BM38" s="33">
        <f t="shared" si="2"/>
        <v>4456.9509999999991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1359.3949999999998</v>
      </c>
      <c r="D39" s="30">
        <v>0</v>
      </c>
      <c r="E39" s="30">
        <v>0</v>
      </c>
      <c r="F39" s="30">
        <v>101.55800000000001</v>
      </c>
      <c r="G39" s="30">
        <v>0</v>
      </c>
      <c r="H39" s="30">
        <v>0</v>
      </c>
      <c r="I39" s="30">
        <v>0</v>
      </c>
      <c r="J39" s="30">
        <v>4.9649999999999999</v>
      </c>
      <c r="K39" s="30">
        <f t="shared" si="1"/>
        <v>1252.8719999999998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1.48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1002.069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23.190999999999999</v>
      </c>
      <c r="AY39" s="31">
        <v>0</v>
      </c>
      <c r="AZ39" s="31">
        <v>0</v>
      </c>
      <c r="BA39" s="31">
        <v>0</v>
      </c>
      <c r="BB39" s="31">
        <v>0</v>
      </c>
      <c r="BC39" s="31">
        <v>67.751000000000005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3.0209999999999999</v>
      </c>
      <c r="BJ39" s="31">
        <v>0</v>
      </c>
      <c r="BK39" s="31">
        <v>0</v>
      </c>
      <c r="BL39" s="31">
        <v>0</v>
      </c>
      <c r="BM39" s="33">
        <f t="shared" si="2"/>
        <v>1097.5119999999999</v>
      </c>
      <c r="BN39" s="35"/>
      <c r="BO39" s="128">
        <v>155.36000000000001</v>
      </c>
      <c r="BZ39" s="2"/>
    </row>
    <row r="40" spans="1:78">
      <c r="A40" s="18" t="s">
        <v>46</v>
      </c>
      <c r="B40" s="30" t="s">
        <v>47</v>
      </c>
      <c r="C40" s="31">
        <f t="shared" si="0"/>
        <v>9330.2240000000002</v>
      </c>
      <c r="D40" s="30">
        <v>0</v>
      </c>
      <c r="E40" s="30">
        <v>0</v>
      </c>
      <c r="F40" s="30">
        <v>737.44500000000005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8592.7790000000005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26.032</v>
      </c>
      <c r="AH40" s="31">
        <v>3.528</v>
      </c>
      <c r="AI40" s="31">
        <v>80.703000000000003</v>
      </c>
      <c r="AJ40" s="31">
        <v>0</v>
      </c>
      <c r="AK40" s="31">
        <v>0</v>
      </c>
      <c r="AL40" s="31">
        <v>0</v>
      </c>
      <c r="AM40" s="31">
        <v>0</v>
      </c>
      <c r="AN40" s="31">
        <v>0.64600000000000002</v>
      </c>
      <c r="AO40" s="31">
        <v>8.7010000000000005</v>
      </c>
      <c r="AP40" s="31">
        <v>12.445</v>
      </c>
      <c r="AQ40" s="31">
        <v>0</v>
      </c>
      <c r="AR40" s="31">
        <v>8186.75</v>
      </c>
      <c r="AS40" s="31">
        <v>0</v>
      </c>
      <c r="AT40" s="31">
        <v>0</v>
      </c>
      <c r="AU40" s="31">
        <v>0</v>
      </c>
      <c r="AV40" s="31">
        <v>0</v>
      </c>
      <c r="AW40" s="31">
        <v>1.5620000000000001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2.6160000000000001</v>
      </c>
      <c r="BJ40" s="31">
        <v>0</v>
      </c>
      <c r="BK40" s="31">
        <v>0</v>
      </c>
      <c r="BL40" s="31">
        <v>0</v>
      </c>
      <c r="BM40" s="33">
        <f t="shared" si="2"/>
        <v>8322.9830000000002</v>
      </c>
      <c r="BN40" s="35"/>
      <c r="BO40" s="128">
        <v>269.79599999999999</v>
      </c>
      <c r="BZ40" s="2"/>
    </row>
    <row r="41" spans="1:78">
      <c r="A41" s="18" t="s">
        <v>48</v>
      </c>
      <c r="B41" s="30" t="s">
        <v>157</v>
      </c>
      <c r="C41" s="31">
        <f t="shared" si="0"/>
        <v>2558.357</v>
      </c>
      <c r="D41" s="30">
        <v>0</v>
      </c>
      <c r="E41" s="30">
        <v>0</v>
      </c>
      <c r="F41" s="30">
        <v>9.1880000000000006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2549.1689999999999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342.47699999999998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988.58900000000006</v>
      </c>
      <c r="AT41" s="31">
        <v>0</v>
      </c>
      <c r="AU41" s="31">
        <v>0</v>
      </c>
      <c r="AV41" s="31">
        <v>0</v>
      </c>
      <c r="AW41" s="31">
        <v>0</v>
      </c>
      <c r="AX41" s="31">
        <v>0.435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0.39700000000000002</v>
      </c>
      <c r="BJ41" s="31">
        <v>0</v>
      </c>
      <c r="BK41" s="31">
        <v>0</v>
      </c>
      <c r="BL41" s="31">
        <v>0</v>
      </c>
      <c r="BM41" s="33">
        <f t="shared" si="2"/>
        <v>1331.8979999999999</v>
      </c>
      <c r="BN41" s="35"/>
      <c r="BO41" s="128">
        <v>1217.271</v>
      </c>
      <c r="BZ41" s="2"/>
    </row>
    <row r="42" spans="1:78">
      <c r="A42" s="18" t="s">
        <v>49</v>
      </c>
      <c r="B42" s="30" t="s">
        <v>234</v>
      </c>
      <c r="C42" s="31">
        <f t="shared" si="0"/>
        <v>17372.089999999997</v>
      </c>
      <c r="D42" s="30">
        <v>0</v>
      </c>
      <c r="E42" s="30">
        <v>0</v>
      </c>
      <c r="F42" s="30">
        <v>0</v>
      </c>
      <c r="G42" s="30">
        <v>0</v>
      </c>
      <c r="H42" s="30">
        <v>323.56299999999999</v>
      </c>
      <c r="I42" s="30">
        <v>0</v>
      </c>
      <c r="J42" s="30">
        <v>0</v>
      </c>
      <c r="K42" s="30">
        <f t="shared" si="1"/>
        <v>17048.526999999998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16262.749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16262.749</v>
      </c>
      <c r="BN42" s="35"/>
      <c r="BO42" s="128">
        <v>785.77800000000002</v>
      </c>
      <c r="BZ42" s="2"/>
    </row>
    <row r="43" spans="1:78">
      <c r="A43" s="18" t="s">
        <v>50</v>
      </c>
      <c r="B43" s="30" t="s">
        <v>235</v>
      </c>
      <c r="C43" s="31">
        <f t="shared" si="0"/>
        <v>3364.2220000000002</v>
      </c>
      <c r="D43" s="30">
        <v>0</v>
      </c>
      <c r="E43" s="30">
        <v>0</v>
      </c>
      <c r="F43" s="30">
        <v>0</v>
      </c>
      <c r="G43" s="30">
        <v>0</v>
      </c>
      <c r="H43" s="30">
        <v>94.081999999999994</v>
      </c>
      <c r="I43" s="30">
        <v>0</v>
      </c>
      <c r="J43" s="30">
        <v>0</v>
      </c>
      <c r="K43" s="30">
        <f t="shared" si="1"/>
        <v>3270.1400000000003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1726.7460000000001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1726.7460000000001</v>
      </c>
      <c r="BN43" s="35"/>
      <c r="BO43" s="128">
        <v>1543.394</v>
      </c>
      <c r="BZ43" s="2"/>
    </row>
    <row r="44" spans="1:78">
      <c r="A44" s="18" t="s">
        <v>51</v>
      </c>
      <c r="B44" s="30" t="s">
        <v>158</v>
      </c>
      <c r="C44" s="31">
        <f t="shared" si="0"/>
        <v>1201.8440000000001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1201.8440000000001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2.698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1188.2329999999999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1.2999999999999999E-2</v>
      </c>
      <c r="BG44" s="31">
        <v>0</v>
      </c>
      <c r="BH44" s="31">
        <v>0</v>
      </c>
      <c r="BI44" s="31">
        <v>10.9</v>
      </c>
      <c r="BJ44" s="31">
        <v>0</v>
      </c>
      <c r="BK44" s="31">
        <v>0</v>
      </c>
      <c r="BL44" s="31">
        <v>0</v>
      </c>
      <c r="BM44" s="33">
        <f t="shared" si="2"/>
        <v>1201.8440000000001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18706.742999999999</v>
      </c>
      <c r="D45" s="30">
        <v>0</v>
      </c>
      <c r="E45" s="30">
        <v>0</v>
      </c>
      <c r="F45" s="30">
        <v>123.20399999999999</v>
      </c>
      <c r="G45" s="30">
        <v>0</v>
      </c>
      <c r="H45" s="30">
        <v>9.9000000000000005E-2</v>
      </c>
      <c r="I45" s="30">
        <v>0</v>
      </c>
      <c r="J45" s="30">
        <v>0</v>
      </c>
      <c r="K45" s="30">
        <f t="shared" si="1"/>
        <v>18583.439999999999</v>
      </c>
      <c r="L45" s="32">
        <v>0</v>
      </c>
      <c r="M45" s="31">
        <v>0</v>
      </c>
      <c r="N45" s="31">
        <v>0</v>
      </c>
      <c r="O45" s="31">
        <v>1.7</v>
      </c>
      <c r="P45" s="31">
        <v>0</v>
      </c>
      <c r="Q45" s="31">
        <v>0</v>
      </c>
      <c r="R45" s="31">
        <v>1.954</v>
      </c>
      <c r="S45" s="31">
        <v>9.4849999999999994</v>
      </c>
      <c r="T45" s="31">
        <v>0</v>
      </c>
      <c r="U45" s="31">
        <v>0</v>
      </c>
      <c r="V45" s="31">
        <v>0</v>
      </c>
      <c r="W45" s="31">
        <v>1.9E-2</v>
      </c>
      <c r="X45" s="31">
        <v>0</v>
      </c>
      <c r="Y45" s="31">
        <v>0</v>
      </c>
      <c r="Z45" s="31">
        <v>4.0119999999999996</v>
      </c>
      <c r="AA45" s="31">
        <v>15.6</v>
      </c>
      <c r="AB45" s="31">
        <v>0</v>
      </c>
      <c r="AC45" s="31">
        <v>0</v>
      </c>
      <c r="AD45" s="31">
        <v>0</v>
      </c>
      <c r="AE45" s="31">
        <v>120.32599999999999</v>
      </c>
      <c r="AF45" s="31">
        <v>10.766999999999999</v>
      </c>
      <c r="AG45" s="31">
        <v>41.381</v>
      </c>
      <c r="AH45" s="31">
        <v>89.903999999999996</v>
      </c>
      <c r="AI45" s="31">
        <v>93.572999999999993</v>
      </c>
      <c r="AJ45" s="31">
        <v>0</v>
      </c>
      <c r="AK45" s="31">
        <v>0</v>
      </c>
      <c r="AL45" s="31">
        <v>0</v>
      </c>
      <c r="AM45" s="31">
        <v>0</v>
      </c>
      <c r="AN45" s="31">
        <v>23.326000000000001</v>
      </c>
      <c r="AO45" s="31">
        <v>105.628</v>
      </c>
      <c r="AP45" s="31">
        <v>0</v>
      </c>
      <c r="AQ45" s="31">
        <v>0</v>
      </c>
      <c r="AR45" s="31">
        <v>14.695</v>
      </c>
      <c r="AS45" s="31">
        <v>0</v>
      </c>
      <c r="AT45" s="31">
        <v>0</v>
      </c>
      <c r="AU45" s="31">
        <v>0</v>
      </c>
      <c r="AV45" s="31">
        <v>0</v>
      </c>
      <c r="AW45" s="31">
        <v>17815.536</v>
      </c>
      <c r="AX45" s="31">
        <v>5.9180000000000001</v>
      </c>
      <c r="AY45" s="31">
        <v>0</v>
      </c>
      <c r="AZ45" s="31">
        <v>0.4</v>
      </c>
      <c r="BA45" s="31">
        <v>5.2130000000000001</v>
      </c>
      <c r="BB45" s="31">
        <v>0</v>
      </c>
      <c r="BC45" s="31">
        <v>221.40299999999999</v>
      </c>
      <c r="BD45" s="31">
        <v>0</v>
      </c>
      <c r="BE45" s="31">
        <v>0</v>
      </c>
      <c r="BF45" s="31">
        <v>2.6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18583.439999999999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6155.3180000000002</v>
      </c>
      <c r="D46" s="30">
        <v>0</v>
      </c>
      <c r="E46" s="30">
        <v>0</v>
      </c>
      <c r="F46" s="30">
        <v>97.137</v>
      </c>
      <c r="G46" s="30">
        <v>0</v>
      </c>
      <c r="H46" s="30">
        <v>0</v>
      </c>
      <c r="I46" s="30">
        <v>0</v>
      </c>
      <c r="J46" s="30">
        <v>0</v>
      </c>
      <c r="K46" s="30">
        <f t="shared" si="1"/>
        <v>6058.1810000000005</v>
      </c>
      <c r="L46" s="32">
        <v>0</v>
      </c>
      <c r="M46" s="31">
        <v>0</v>
      </c>
      <c r="N46" s="31">
        <v>0</v>
      </c>
      <c r="O46" s="31">
        <v>67.337000000000003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1.488</v>
      </c>
      <c r="AG46" s="31">
        <v>0.51200000000000001</v>
      </c>
      <c r="AH46" s="31">
        <v>113.181</v>
      </c>
      <c r="AI46" s="31">
        <v>89.602000000000004</v>
      </c>
      <c r="AJ46" s="31">
        <v>0</v>
      </c>
      <c r="AK46" s="31">
        <v>0</v>
      </c>
      <c r="AL46" s="31">
        <v>0</v>
      </c>
      <c r="AM46" s="31">
        <v>0</v>
      </c>
      <c r="AN46" s="31">
        <v>95.697000000000003</v>
      </c>
      <c r="AO46" s="31">
        <v>49.527999999999999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5.5629999999999997</v>
      </c>
      <c r="AX46" s="31">
        <v>2830.6930000000002</v>
      </c>
      <c r="AY46" s="31">
        <v>0</v>
      </c>
      <c r="AZ46" s="31">
        <v>0</v>
      </c>
      <c r="BA46" s="31">
        <v>-0.41699999999999998</v>
      </c>
      <c r="BB46" s="31">
        <v>0</v>
      </c>
      <c r="BC46" s="31">
        <v>69.272999999999996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22.114000000000001</v>
      </c>
      <c r="BJ46" s="31">
        <v>0</v>
      </c>
      <c r="BK46" s="31">
        <v>0</v>
      </c>
      <c r="BL46" s="31">
        <v>0</v>
      </c>
      <c r="BM46" s="33">
        <f t="shared" si="2"/>
        <v>3344.5710000000004</v>
      </c>
      <c r="BN46" s="35"/>
      <c r="BO46" s="128">
        <v>2713.61</v>
      </c>
      <c r="BZ46" s="2"/>
    </row>
    <row r="47" spans="1:78">
      <c r="A47" s="18" t="s">
        <v>54</v>
      </c>
      <c r="B47" s="30" t="s">
        <v>159</v>
      </c>
      <c r="C47" s="31">
        <f t="shared" si="0"/>
        <v>26.241</v>
      </c>
      <c r="D47" s="30">
        <v>0</v>
      </c>
      <c r="E47" s="30">
        <v>0</v>
      </c>
      <c r="F47" s="30">
        <v>2.5150000000000001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23.725999999999999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23.725999999999999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23.725999999999999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3435.835</v>
      </c>
      <c r="D48" s="30">
        <v>0</v>
      </c>
      <c r="E48" s="30">
        <v>0</v>
      </c>
      <c r="F48" s="30">
        <v>114.48099999999999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3321.3539999999998</v>
      </c>
      <c r="L48" s="32">
        <v>0</v>
      </c>
      <c r="M48" s="31">
        <v>0</v>
      </c>
      <c r="N48" s="31">
        <v>0</v>
      </c>
      <c r="O48" s="31">
        <v>0</v>
      </c>
      <c r="P48" s="31">
        <v>6.6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0.55000000000000004</v>
      </c>
      <c r="AC48" s="31">
        <v>0</v>
      </c>
      <c r="AD48" s="31">
        <v>34.994999999999997</v>
      </c>
      <c r="AE48" s="31">
        <v>46.762</v>
      </c>
      <c r="AF48" s="31">
        <v>27.524999999999999</v>
      </c>
      <c r="AG48" s="31">
        <v>3.7</v>
      </c>
      <c r="AH48" s="31">
        <v>35.213999999999999</v>
      </c>
      <c r="AI48" s="31">
        <v>94.085999999999999</v>
      </c>
      <c r="AJ48" s="31">
        <v>0</v>
      </c>
      <c r="AK48" s="31">
        <v>192.58699999999999</v>
      </c>
      <c r="AL48" s="31">
        <v>0</v>
      </c>
      <c r="AM48" s="31">
        <v>0</v>
      </c>
      <c r="AN48" s="31">
        <v>0</v>
      </c>
      <c r="AO48" s="31">
        <v>26.16</v>
      </c>
      <c r="AP48" s="31">
        <v>0</v>
      </c>
      <c r="AQ48" s="31">
        <v>0</v>
      </c>
      <c r="AR48" s="31">
        <v>1.4</v>
      </c>
      <c r="AS48" s="31">
        <v>0</v>
      </c>
      <c r="AT48" s="31">
        <v>0</v>
      </c>
      <c r="AU48" s="31">
        <v>0</v>
      </c>
      <c r="AV48" s="31">
        <v>0</v>
      </c>
      <c r="AW48" s="31">
        <v>7.1509999999999998</v>
      </c>
      <c r="AX48" s="31">
        <v>0</v>
      </c>
      <c r="AY48" s="31">
        <v>0</v>
      </c>
      <c r="AZ48" s="31">
        <v>381.84</v>
      </c>
      <c r="BA48" s="31">
        <v>1.2410000000000001</v>
      </c>
      <c r="BB48" s="31">
        <v>0</v>
      </c>
      <c r="BC48" s="31">
        <v>2.2919999999999998</v>
      </c>
      <c r="BD48" s="31">
        <v>4.548</v>
      </c>
      <c r="BE48" s="31">
        <v>0</v>
      </c>
      <c r="BF48" s="31">
        <v>0.61199999999999999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867.26299999999992</v>
      </c>
      <c r="BN48" s="35"/>
      <c r="BO48" s="128">
        <v>2454.0909999999999</v>
      </c>
      <c r="BZ48" s="2"/>
    </row>
    <row r="49" spans="1:78">
      <c r="A49" s="18" t="s">
        <v>56</v>
      </c>
      <c r="B49" s="30" t="s">
        <v>161</v>
      </c>
      <c r="C49" s="31">
        <f t="shared" si="0"/>
        <v>1088.3130000000001</v>
      </c>
      <c r="D49" s="30">
        <v>0</v>
      </c>
      <c r="E49" s="30">
        <v>0</v>
      </c>
      <c r="F49" s="30">
        <v>83.712000000000003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1004.601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1.387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1003.2140000000001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1004.601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2613.9929999999999</v>
      </c>
      <c r="D50" s="30">
        <v>0</v>
      </c>
      <c r="E50" s="30">
        <v>0</v>
      </c>
      <c r="F50" s="30">
        <v>65.450999999999993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2548.5419999999999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32.552999999999997</v>
      </c>
      <c r="AF50" s="31">
        <v>0</v>
      </c>
      <c r="AG50" s="31">
        <v>0.38600000000000001</v>
      </c>
      <c r="AH50" s="31">
        <v>0</v>
      </c>
      <c r="AI50" s="31">
        <v>31.167999999999999</v>
      </c>
      <c r="AJ50" s="31">
        <v>7.4450000000000003</v>
      </c>
      <c r="AK50" s="31">
        <v>0</v>
      </c>
      <c r="AL50" s="31">
        <v>0</v>
      </c>
      <c r="AM50" s="31">
        <v>0</v>
      </c>
      <c r="AN50" s="31">
        <v>33.713000000000001</v>
      </c>
      <c r="AO50" s="31">
        <v>21.73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2.5630000000000002</v>
      </c>
      <c r="AY50" s="31">
        <v>0</v>
      </c>
      <c r="AZ50" s="31">
        <v>0</v>
      </c>
      <c r="BA50" s="31">
        <v>0</v>
      </c>
      <c r="BB50" s="31">
        <v>2417.12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1.8640000000000001</v>
      </c>
      <c r="BJ50" s="31">
        <v>0</v>
      </c>
      <c r="BK50" s="31">
        <v>0</v>
      </c>
      <c r="BL50" s="31">
        <v>0</v>
      </c>
      <c r="BM50" s="33">
        <f t="shared" si="2"/>
        <v>2548.5419999999999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30123.456999999999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30123.456999999999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30123.456999999999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30123.456999999999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713.197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713.197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713.197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713.197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11008.110999999999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11008.110999999999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9.5169999999999995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10978.891</v>
      </c>
      <c r="BF53" s="31">
        <v>0</v>
      </c>
      <c r="BG53" s="31">
        <v>0</v>
      </c>
      <c r="BH53" s="31">
        <v>0</v>
      </c>
      <c r="BI53" s="31">
        <v>19.702999999999999</v>
      </c>
      <c r="BJ53" s="31">
        <v>0</v>
      </c>
      <c r="BK53" s="31">
        <v>0</v>
      </c>
      <c r="BL53" s="31">
        <v>0</v>
      </c>
      <c r="BM53" s="33">
        <f t="shared" si="2"/>
        <v>11008.110999999999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8380.4110000000001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8380.4110000000001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0.66900000000000004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5.0000000000000001E-3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8379.7369999999992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8380.4110000000001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872.16699999999992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5.9039999999999999</v>
      </c>
      <c r="K55" s="30">
        <f t="shared" si="1"/>
        <v>866.26299999999992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0.82299999999999995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1.133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857.56899999999996</v>
      </c>
      <c r="BH55" s="31">
        <v>0</v>
      </c>
      <c r="BI55" s="31">
        <v>1.847</v>
      </c>
      <c r="BJ55" s="31">
        <v>0</v>
      </c>
      <c r="BK55" s="31">
        <v>0</v>
      </c>
      <c r="BL55" s="31">
        <v>0</v>
      </c>
      <c r="BM55" s="33">
        <f t="shared" si="2"/>
        <v>861.37199999999996</v>
      </c>
      <c r="BN55" s="35"/>
      <c r="BO55" s="128">
        <v>4.891</v>
      </c>
      <c r="BZ55" s="2"/>
    </row>
    <row r="56" spans="1:78">
      <c r="A56" s="18" t="s">
        <v>64</v>
      </c>
      <c r="B56" s="30" t="s">
        <v>162</v>
      </c>
      <c r="C56" s="31">
        <f t="shared" si="0"/>
        <v>747.524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747.524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2.722</v>
      </c>
      <c r="BG56" s="31">
        <v>0</v>
      </c>
      <c r="BH56" s="31">
        <v>744.80200000000002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747.524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1207.277</v>
      </c>
      <c r="D57" s="30">
        <v>0</v>
      </c>
      <c r="E57" s="30">
        <v>0</v>
      </c>
      <c r="F57" s="30">
        <v>74.135999999999996</v>
      </c>
      <c r="G57" s="30">
        <v>0</v>
      </c>
      <c r="H57" s="30">
        <v>0</v>
      </c>
      <c r="I57" s="30">
        <v>0</v>
      </c>
      <c r="J57" s="30">
        <v>1.7000000000000001E-2</v>
      </c>
      <c r="K57" s="30">
        <f t="shared" si="1"/>
        <v>1133.124</v>
      </c>
      <c r="L57" s="32">
        <v>0</v>
      </c>
      <c r="M57" s="31">
        <v>0</v>
      </c>
      <c r="N57" s="31">
        <v>4.6609999999999996</v>
      </c>
      <c r="O57" s="31">
        <v>0</v>
      </c>
      <c r="P57" s="31">
        <v>0</v>
      </c>
      <c r="Q57" s="31">
        <v>0</v>
      </c>
      <c r="R57" s="31">
        <v>7.9530000000000003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87.075999999999993</v>
      </c>
      <c r="AA57" s="31">
        <v>1.575</v>
      </c>
      <c r="AB57" s="31">
        <v>0</v>
      </c>
      <c r="AC57" s="31">
        <v>0</v>
      </c>
      <c r="AD57" s="31">
        <v>0</v>
      </c>
      <c r="AE57" s="31">
        <v>0</v>
      </c>
      <c r="AF57" s="31">
        <v>136.56200000000001</v>
      </c>
      <c r="AG57" s="31">
        <v>49.843000000000004</v>
      </c>
      <c r="AH57" s="31">
        <v>0</v>
      </c>
      <c r="AI57" s="31">
        <v>5.3310000000000004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28.879000000000001</v>
      </c>
      <c r="AP57" s="31">
        <v>1.246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0.44600000000000001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13.361000000000001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796.13300000000004</v>
      </c>
      <c r="BJ57" s="31">
        <v>0</v>
      </c>
      <c r="BK57" s="31">
        <v>0</v>
      </c>
      <c r="BL57" s="31">
        <v>0</v>
      </c>
      <c r="BM57" s="33">
        <f t="shared" si="2"/>
        <v>1133.066</v>
      </c>
      <c r="BN57" s="35"/>
      <c r="BO57" s="128">
        <v>5.8000000000000003E-2</v>
      </c>
      <c r="BZ57" s="2"/>
    </row>
    <row r="58" spans="1:78">
      <c r="A58" s="18" t="s">
        <v>66</v>
      </c>
      <c r="B58" s="30" t="s">
        <v>239</v>
      </c>
      <c r="C58" s="31">
        <f t="shared" si="0"/>
        <v>1105.875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1105.875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1105.875</v>
      </c>
      <c r="BK58" s="31">
        <v>0</v>
      </c>
      <c r="BL58" s="31">
        <v>0</v>
      </c>
      <c r="BM58" s="33">
        <f t="shared" si="2"/>
        <v>1105.875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6309.6120000000001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6309.6120000000001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6309.6120000000001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129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378885.16900000005</v>
      </c>
      <c r="D61" s="41">
        <f>SUM(D8:D60)</f>
        <v>-1.8189894035458565E-12</v>
      </c>
      <c r="E61" s="41">
        <f t="shared" ref="E61:BO61" si="3">SUM(E8:E60)</f>
        <v>0</v>
      </c>
      <c r="F61" s="41">
        <f t="shared" si="3"/>
        <v>12589.049000000001</v>
      </c>
      <c r="G61" s="41">
        <f t="shared" si="3"/>
        <v>-18.52</v>
      </c>
      <c r="H61" s="41">
        <f t="shared" si="3"/>
        <v>1662.4219999999998</v>
      </c>
      <c r="I61" s="41">
        <f t="shared" si="3"/>
        <v>0</v>
      </c>
      <c r="J61" s="41">
        <f t="shared" si="3"/>
        <v>8933.0429999999997</v>
      </c>
      <c r="K61" s="42">
        <f t="shared" si="3"/>
        <v>355719.17499999999</v>
      </c>
      <c r="L61" s="40">
        <f t="shared" si="3"/>
        <v>12463.521000000001</v>
      </c>
      <c r="M61" s="40">
        <f t="shared" si="3"/>
        <v>5684.3519999999999</v>
      </c>
      <c r="N61" s="40">
        <f t="shared" si="3"/>
        <v>815.8069999999999</v>
      </c>
      <c r="O61" s="40">
        <f t="shared" si="3"/>
        <v>10884.931</v>
      </c>
      <c r="P61" s="40">
        <f t="shared" si="3"/>
        <v>3601.183</v>
      </c>
      <c r="Q61" s="40">
        <f t="shared" si="3"/>
        <v>655.99299999999994</v>
      </c>
      <c r="R61" s="40">
        <f t="shared" si="3"/>
        <v>1055.027</v>
      </c>
      <c r="S61" s="40">
        <f t="shared" si="3"/>
        <v>626.10600000000011</v>
      </c>
      <c r="T61" s="40">
        <f t="shared" si="3"/>
        <v>0</v>
      </c>
      <c r="U61" s="40">
        <f t="shared" si="3"/>
        <v>1216.21</v>
      </c>
      <c r="V61" s="40">
        <f t="shared" si="3"/>
        <v>635.947</v>
      </c>
      <c r="W61" s="40">
        <f t="shared" si="3"/>
        <v>386.54900000000004</v>
      </c>
      <c r="X61" s="40">
        <f t="shared" si="3"/>
        <v>837.41200000000003</v>
      </c>
      <c r="Y61" s="40">
        <f t="shared" si="3"/>
        <v>1030.0609999999999</v>
      </c>
      <c r="Z61" s="40">
        <f t="shared" si="3"/>
        <v>486.10699999999997</v>
      </c>
      <c r="AA61" s="40">
        <f t="shared" si="3"/>
        <v>821.49200000000008</v>
      </c>
      <c r="AB61" s="40">
        <f t="shared" si="3"/>
        <v>748.79</v>
      </c>
      <c r="AC61" s="40">
        <f t="shared" si="3"/>
        <v>9476.1759999999995</v>
      </c>
      <c r="AD61" s="40">
        <f t="shared" si="3"/>
        <v>1854.6799999999998</v>
      </c>
      <c r="AE61" s="40">
        <f t="shared" si="3"/>
        <v>30240.035</v>
      </c>
      <c r="AF61" s="40">
        <f t="shared" si="3"/>
        <v>3010.1019999999999</v>
      </c>
      <c r="AG61" s="40">
        <f t="shared" si="3"/>
        <v>2020.3810000000003</v>
      </c>
      <c r="AH61" s="40">
        <f t="shared" si="3"/>
        <v>6978.7240000000002</v>
      </c>
      <c r="AI61" s="40">
        <f t="shared" si="3"/>
        <v>14811.329000000002</v>
      </c>
      <c r="AJ61" s="40">
        <f t="shared" si="3"/>
        <v>15096.641</v>
      </c>
      <c r="AK61" s="40">
        <f t="shared" si="3"/>
        <v>3486.9</v>
      </c>
      <c r="AL61" s="40">
        <f t="shared" si="3"/>
        <v>2925.087</v>
      </c>
      <c r="AM61" s="40">
        <f t="shared" si="3"/>
        <v>8380.0749999999989</v>
      </c>
      <c r="AN61" s="40">
        <f t="shared" si="3"/>
        <v>374.99700000000001</v>
      </c>
      <c r="AO61" s="40">
        <f t="shared" si="3"/>
        <v>8414.8700000000008</v>
      </c>
      <c r="AP61" s="40">
        <f t="shared" si="3"/>
        <v>3869.1960000000004</v>
      </c>
      <c r="AQ61" s="40">
        <f t="shared" si="3"/>
        <v>1002.069</v>
      </c>
      <c r="AR61" s="40">
        <f t="shared" si="3"/>
        <v>8380.1659999999993</v>
      </c>
      <c r="AS61" s="40">
        <f t="shared" si="3"/>
        <v>1005.6450000000001</v>
      </c>
      <c r="AT61" s="40">
        <f t="shared" si="3"/>
        <v>16262.749</v>
      </c>
      <c r="AU61" s="40">
        <f t="shared" si="3"/>
        <v>1726.7460000000001</v>
      </c>
      <c r="AV61" s="40">
        <f t="shared" si="3"/>
        <v>1188.2329999999999</v>
      </c>
      <c r="AW61" s="40">
        <f t="shared" si="3"/>
        <v>18575.23</v>
      </c>
      <c r="AX61" s="40">
        <f t="shared" si="3"/>
        <v>2917.5140000000006</v>
      </c>
      <c r="AY61" s="40">
        <f t="shared" si="3"/>
        <v>24.224</v>
      </c>
      <c r="AZ61" s="40">
        <f t="shared" si="3"/>
        <v>386.33</v>
      </c>
      <c r="BA61" s="40">
        <f t="shared" si="3"/>
        <v>1010.6990000000001</v>
      </c>
      <c r="BB61" s="40">
        <f t="shared" si="3"/>
        <v>2432.8379999999997</v>
      </c>
      <c r="BC61" s="40">
        <f t="shared" si="3"/>
        <v>30566.11</v>
      </c>
      <c r="BD61" s="40">
        <f t="shared" si="3"/>
        <v>717.745</v>
      </c>
      <c r="BE61" s="40">
        <f t="shared" si="3"/>
        <v>10978.891</v>
      </c>
      <c r="BF61" s="40">
        <f t="shared" si="3"/>
        <v>8404.6699999999983</v>
      </c>
      <c r="BG61" s="40">
        <f t="shared" si="3"/>
        <v>896.68899999999996</v>
      </c>
      <c r="BH61" s="40">
        <f t="shared" si="3"/>
        <v>744.80200000000002</v>
      </c>
      <c r="BI61" s="40">
        <f t="shared" si="3"/>
        <v>877.30899999999997</v>
      </c>
      <c r="BJ61" s="40">
        <f t="shared" si="3"/>
        <v>1105.875</v>
      </c>
      <c r="BK61" s="40">
        <f t="shared" si="3"/>
        <v>0</v>
      </c>
      <c r="BL61" s="40">
        <f t="shared" si="3"/>
        <v>0</v>
      </c>
      <c r="BM61" s="40">
        <f t="shared" si="3"/>
        <v>262093.21499999994</v>
      </c>
      <c r="BN61" s="43">
        <f t="shared" si="3"/>
        <v>0</v>
      </c>
      <c r="BO61" s="42">
        <f t="shared" si="3"/>
        <v>93625.959999999992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75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2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17792.675999999999</v>
      </c>
      <c r="D67" s="30"/>
      <c r="E67" s="30"/>
      <c r="F67" s="30"/>
      <c r="G67" s="30"/>
      <c r="H67" s="30"/>
      <c r="I67" s="30"/>
      <c r="J67" s="30"/>
      <c r="K67" s="30"/>
      <c r="L67" s="32">
        <v>3283.2959999999998</v>
      </c>
      <c r="M67" s="31">
        <v>54.838000000000001</v>
      </c>
      <c r="N67" s="31">
        <v>0</v>
      </c>
      <c r="O67" s="31">
        <v>1233.5899999999999</v>
      </c>
      <c r="P67" s="31">
        <v>38.033000000000001</v>
      </c>
      <c r="Q67" s="31">
        <v>0</v>
      </c>
      <c r="R67" s="31">
        <v>0</v>
      </c>
      <c r="S67" s="31">
        <v>1.9870000000000001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0.46500000000000002</v>
      </c>
      <c r="AA67" s="31">
        <v>0.22700000000000001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15.576000000000001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300.23</v>
      </c>
      <c r="AP67" s="31">
        <v>307.21800000000002</v>
      </c>
      <c r="AQ67" s="31">
        <v>1.2999999999999999E-2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1.24</v>
      </c>
      <c r="BC67" s="31">
        <v>114.57899999999999</v>
      </c>
      <c r="BD67" s="31">
        <v>0</v>
      </c>
      <c r="BE67" s="31">
        <v>47.502000000000002</v>
      </c>
      <c r="BF67" s="31">
        <v>85.549000000000007</v>
      </c>
      <c r="BG67" s="31">
        <v>0</v>
      </c>
      <c r="BH67" s="31">
        <v>0</v>
      </c>
      <c r="BI67" s="31">
        <v>1.5469999999999999</v>
      </c>
      <c r="BJ67" s="31">
        <v>0</v>
      </c>
      <c r="BK67" s="31">
        <v>0</v>
      </c>
      <c r="BL67" s="73">
        <v>0</v>
      </c>
      <c r="BM67" s="74">
        <f>SUM(L67:BL67)</f>
        <v>5485.8899999999994</v>
      </c>
      <c r="BN67" s="33"/>
      <c r="BO67" s="30">
        <v>7.915</v>
      </c>
      <c r="BP67" s="75">
        <f>BQ67+BT67+BU67</f>
        <v>7132.8890000000001</v>
      </c>
      <c r="BQ67" s="32">
        <f>SUM(BR67:BS67)</f>
        <v>7132.8890000000001</v>
      </c>
      <c r="BR67" s="76">
        <v>549.70899999999995</v>
      </c>
      <c r="BS67" s="30">
        <v>6583.18</v>
      </c>
      <c r="BT67" s="77">
        <v>0</v>
      </c>
      <c r="BU67" s="77">
        <v>0</v>
      </c>
      <c r="BV67" s="30">
        <v>4942.442</v>
      </c>
      <c r="BW67" s="78">
        <v>223.54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7991.0709999999999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720.35900000000004</v>
      </c>
      <c r="N68" s="31">
        <v>0</v>
      </c>
      <c r="O68" s="31">
        <v>2728.4690000000001</v>
      </c>
      <c r="P68" s="31">
        <v>0</v>
      </c>
      <c r="Q68" s="31">
        <v>0</v>
      </c>
      <c r="R68" s="31">
        <v>0</v>
      </c>
      <c r="S68" s="31">
        <v>1.7330000000000001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4.2000000000000003E-2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11.247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311.09399999999999</v>
      </c>
      <c r="AP68" s="31">
        <v>176.63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231.976</v>
      </c>
      <c r="BD68" s="31">
        <v>0</v>
      </c>
      <c r="BE68" s="31">
        <v>96.625</v>
      </c>
      <c r="BF68" s="31">
        <v>173.18199999999999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4451.357</v>
      </c>
      <c r="BN68" s="33"/>
      <c r="BO68" s="30">
        <v>801.13</v>
      </c>
      <c r="BP68" s="75">
        <f t="shared" ref="BP68:BP119" si="6">BQ68+BT68+BU68</f>
        <v>2738.5840000000003</v>
      </c>
      <c r="BQ68" s="32">
        <f t="shared" ref="BQ68:BQ119" si="7">SUM(BR68:BS68)</f>
        <v>2738.5840000000003</v>
      </c>
      <c r="BR68" s="76">
        <v>112.791</v>
      </c>
      <c r="BS68" s="30">
        <v>2625.7930000000001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1677.9039999999998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6.3E-2</v>
      </c>
      <c r="O69" s="31">
        <v>26.786000000000001</v>
      </c>
      <c r="P69" s="31">
        <v>6.8019999999999996</v>
      </c>
      <c r="Q69" s="31">
        <v>0</v>
      </c>
      <c r="R69" s="31">
        <v>0</v>
      </c>
      <c r="S69" s="31">
        <v>0.72199999999999998</v>
      </c>
      <c r="T69" s="31">
        <v>0</v>
      </c>
      <c r="U69" s="31">
        <v>0</v>
      </c>
      <c r="V69" s="31">
        <v>0</v>
      </c>
      <c r="W69" s="31">
        <v>0</v>
      </c>
      <c r="X69" s="31">
        <v>192.90799999999999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1119.1289999999999</v>
      </c>
      <c r="AF69" s="31">
        <v>0</v>
      </c>
      <c r="AG69" s="31">
        <v>0</v>
      </c>
      <c r="AH69" s="31">
        <v>13.763</v>
      </c>
      <c r="AI69" s="31">
        <v>11.978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83.266999999999996</v>
      </c>
      <c r="AP69" s="31">
        <v>4.7640000000000002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40.31</v>
      </c>
      <c r="AX69" s="31">
        <v>0</v>
      </c>
      <c r="AY69" s="31">
        <v>0</v>
      </c>
      <c r="AZ69" s="31">
        <v>2.5409999999999999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1503.0329999999997</v>
      </c>
      <c r="BN69" s="33"/>
      <c r="BO69" s="30">
        <v>4.5999999999999999E-2</v>
      </c>
      <c r="BP69" s="75">
        <f t="shared" si="6"/>
        <v>187.92400000000001</v>
      </c>
      <c r="BQ69" s="32">
        <f t="shared" si="7"/>
        <v>187.92400000000001</v>
      </c>
      <c r="BR69" s="76">
        <v>0</v>
      </c>
      <c r="BS69" s="30">
        <v>187.92400000000001</v>
      </c>
      <c r="BT69" s="77">
        <v>0</v>
      </c>
      <c r="BU69" s="77">
        <v>0</v>
      </c>
      <c r="BV69" s="30">
        <v>0</v>
      </c>
      <c r="BW69" s="78">
        <v>-13.099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33902.036</v>
      </c>
      <c r="D70" s="30"/>
      <c r="E70" s="30"/>
      <c r="F70" s="30"/>
      <c r="G70" s="30"/>
      <c r="H70" s="30"/>
      <c r="I70" s="30"/>
      <c r="J70" s="30"/>
      <c r="K70" s="30"/>
      <c r="L70" s="32">
        <v>989.70799999999997</v>
      </c>
      <c r="M70" s="31">
        <v>447.88200000000001</v>
      </c>
      <c r="N70" s="31">
        <v>0</v>
      </c>
      <c r="O70" s="31">
        <v>1522.4369999999999</v>
      </c>
      <c r="P70" s="31">
        <v>189.328</v>
      </c>
      <c r="Q70" s="31">
        <v>0</v>
      </c>
      <c r="R70" s="31">
        <v>0</v>
      </c>
      <c r="S70" s="31">
        <v>4.0919999999999996</v>
      </c>
      <c r="T70" s="31">
        <v>0</v>
      </c>
      <c r="U70" s="31">
        <v>49.668999999999997</v>
      </c>
      <c r="V70" s="31">
        <v>2.7730000000000001</v>
      </c>
      <c r="W70" s="31">
        <v>0</v>
      </c>
      <c r="X70" s="31">
        <v>0</v>
      </c>
      <c r="Y70" s="31">
        <v>0</v>
      </c>
      <c r="Z70" s="31">
        <v>2.335</v>
      </c>
      <c r="AA70" s="31">
        <v>4.5330000000000004</v>
      </c>
      <c r="AB70" s="31">
        <v>0.42699999999999999</v>
      </c>
      <c r="AC70" s="31">
        <v>0</v>
      </c>
      <c r="AD70" s="31">
        <v>0</v>
      </c>
      <c r="AE70" s="31">
        <v>3.5990000000000002</v>
      </c>
      <c r="AF70" s="31">
        <v>122.679</v>
      </c>
      <c r="AG70" s="31">
        <v>0</v>
      </c>
      <c r="AH70" s="31">
        <v>0</v>
      </c>
      <c r="AI70" s="31">
        <v>293.54000000000002</v>
      </c>
      <c r="AJ70" s="31">
        <v>0</v>
      </c>
      <c r="AK70" s="31">
        <v>13.433</v>
      </c>
      <c r="AL70" s="31">
        <v>0</v>
      </c>
      <c r="AM70" s="31">
        <v>0</v>
      </c>
      <c r="AN70" s="31">
        <v>0</v>
      </c>
      <c r="AO70" s="31">
        <v>673.226</v>
      </c>
      <c r="AP70" s="31">
        <v>945.04300000000001</v>
      </c>
      <c r="AQ70" s="31">
        <v>0</v>
      </c>
      <c r="AR70" s="31">
        <v>0</v>
      </c>
      <c r="AS70" s="31">
        <v>0</v>
      </c>
      <c r="AT70" s="31">
        <v>0</v>
      </c>
      <c r="AU70" s="31">
        <v>1.395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0.09</v>
      </c>
      <c r="BB70" s="31">
        <v>0</v>
      </c>
      <c r="BC70" s="31">
        <v>608.15</v>
      </c>
      <c r="BD70" s="31">
        <v>0</v>
      </c>
      <c r="BE70" s="31">
        <v>92.442999999999998</v>
      </c>
      <c r="BF70" s="31">
        <v>277.20600000000002</v>
      </c>
      <c r="BG70" s="31">
        <v>0.92700000000000005</v>
      </c>
      <c r="BH70" s="31">
        <v>86.156999999999996</v>
      </c>
      <c r="BI70" s="31">
        <v>18.724</v>
      </c>
      <c r="BJ70" s="31">
        <v>0</v>
      </c>
      <c r="BK70" s="31">
        <v>0</v>
      </c>
      <c r="BL70" s="73">
        <v>0</v>
      </c>
      <c r="BM70" s="74">
        <f t="shared" si="5"/>
        <v>6349.7960000000003</v>
      </c>
      <c r="BN70" s="33"/>
      <c r="BO70" s="30">
        <v>3436.462</v>
      </c>
      <c r="BP70" s="75">
        <f t="shared" si="6"/>
        <v>23699.186999999998</v>
      </c>
      <c r="BQ70" s="32">
        <f t="shared" si="7"/>
        <v>23699.186999999998</v>
      </c>
      <c r="BR70" s="76">
        <v>233.61799999999999</v>
      </c>
      <c r="BS70" s="30">
        <v>23465.569</v>
      </c>
      <c r="BT70" s="77">
        <v>0</v>
      </c>
      <c r="BU70" s="77">
        <v>0</v>
      </c>
      <c r="BV70" s="30">
        <v>0</v>
      </c>
      <c r="BW70" s="78">
        <v>416.59100000000001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10682.652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61.039000000000001</v>
      </c>
      <c r="N71" s="31">
        <v>0</v>
      </c>
      <c r="O71" s="31">
        <v>46.771000000000001</v>
      </c>
      <c r="P71" s="31">
        <v>168.06800000000001</v>
      </c>
      <c r="Q71" s="31">
        <v>0</v>
      </c>
      <c r="R71" s="31">
        <v>0</v>
      </c>
      <c r="S71" s="31">
        <v>0.53</v>
      </c>
      <c r="T71" s="31">
        <v>0</v>
      </c>
      <c r="U71" s="31">
        <v>0</v>
      </c>
      <c r="V71" s="31">
        <v>23.23</v>
      </c>
      <c r="W71" s="31">
        <v>0.26300000000000001</v>
      </c>
      <c r="X71" s="31">
        <v>0</v>
      </c>
      <c r="Y71" s="31">
        <v>2.5000000000000001E-2</v>
      </c>
      <c r="Z71" s="31">
        <v>0.83099999999999996</v>
      </c>
      <c r="AA71" s="31">
        <v>0.184</v>
      </c>
      <c r="AB71" s="31">
        <v>3.1890000000000001</v>
      </c>
      <c r="AC71" s="31">
        <v>0</v>
      </c>
      <c r="AD71" s="31">
        <v>0</v>
      </c>
      <c r="AE71" s="31">
        <v>2.4689999999999999</v>
      </c>
      <c r="AF71" s="31">
        <v>0</v>
      </c>
      <c r="AG71" s="31">
        <v>0</v>
      </c>
      <c r="AH71" s="31">
        <v>0</v>
      </c>
      <c r="AI71" s="31">
        <v>57.176000000000002</v>
      </c>
      <c r="AJ71" s="31">
        <v>0</v>
      </c>
      <c r="AK71" s="31">
        <v>0</v>
      </c>
      <c r="AL71" s="31">
        <v>32.491</v>
      </c>
      <c r="AM71" s="31">
        <v>0</v>
      </c>
      <c r="AN71" s="31">
        <v>0</v>
      </c>
      <c r="AO71" s="31">
        <v>1394.1969999999999</v>
      </c>
      <c r="AP71" s="31">
        <v>480.25599999999997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0.253</v>
      </c>
      <c r="AW71" s="31">
        <v>0</v>
      </c>
      <c r="AX71" s="31">
        <v>0</v>
      </c>
      <c r="AY71" s="31">
        <v>0</v>
      </c>
      <c r="AZ71" s="31">
        <v>0</v>
      </c>
      <c r="BA71" s="31">
        <v>2.3E-2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357.529</v>
      </c>
      <c r="BH71" s="31">
        <v>0</v>
      </c>
      <c r="BI71" s="31">
        <v>2.6640000000000001</v>
      </c>
      <c r="BJ71" s="31">
        <v>0</v>
      </c>
      <c r="BK71" s="31">
        <v>0</v>
      </c>
      <c r="BL71" s="73">
        <v>0</v>
      </c>
      <c r="BM71" s="74">
        <f t="shared" si="5"/>
        <v>2631.1880000000006</v>
      </c>
      <c r="BN71" s="33"/>
      <c r="BO71" s="30">
        <v>99.923000000000002</v>
      </c>
      <c r="BP71" s="75">
        <f t="shared" si="6"/>
        <v>7882.6969999999992</v>
      </c>
      <c r="BQ71" s="32">
        <f t="shared" si="7"/>
        <v>7882.6969999999992</v>
      </c>
      <c r="BR71" s="76">
        <v>500.32400000000001</v>
      </c>
      <c r="BS71" s="30">
        <v>7382.3729999999996</v>
      </c>
      <c r="BT71" s="77">
        <v>0</v>
      </c>
      <c r="BU71" s="77">
        <v>0</v>
      </c>
      <c r="BV71" s="30">
        <v>0</v>
      </c>
      <c r="BW71" s="78">
        <v>68.843999999999994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1584.335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223.386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190.524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413.90999999999997</v>
      </c>
      <c r="BN72" s="33"/>
      <c r="BO72" s="30">
        <v>0</v>
      </c>
      <c r="BP72" s="75">
        <f t="shared" si="6"/>
        <v>1049.1369999999999</v>
      </c>
      <c r="BQ72" s="32">
        <f t="shared" si="7"/>
        <v>1049.1369999999999</v>
      </c>
      <c r="BR72" s="76">
        <v>0</v>
      </c>
      <c r="BS72" s="30">
        <v>1049.1369999999999</v>
      </c>
      <c r="BT72" s="77">
        <v>0</v>
      </c>
      <c r="BU72" s="77">
        <v>0</v>
      </c>
      <c r="BV72" s="30">
        <v>0</v>
      </c>
      <c r="BW72" s="78">
        <v>121.288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4723.4929999999995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7.2</v>
      </c>
      <c r="P73" s="31">
        <v>4.4829999999999997</v>
      </c>
      <c r="Q73" s="31">
        <v>0</v>
      </c>
      <c r="R73" s="31">
        <v>535.33799999999997</v>
      </c>
      <c r="S73" s="31">
        <v>12.968999999999999</v>
      </c>
      <c r="T73" s="31">
        <v>0</v>
      </c>
      <c r="U73" s="31">
        <v>2.859</v>
      </c>
      <c r="V73" s="31">
        <v>0.63800000000000001</v>
      </c>
      <c r="W73" s="31">
        <v>0</v>
      </c>
      <c r="X73" s="31">
        <v>0</v>
      </c>
      <c r="Y73" s="31">
        <v>9.16</v>
      </c>
      <c r="Z73" s="31">
        <v>0.17199999999999999</v>
      </c>
      <c r="AA73" s="31">
        <v>100.03400000000001</v>
      </c>
      <c r="AB73" s="31">
        <v>4.532</v>
      </c>
      <c r="AC73" s="31">
        <v>0</v>
      </c>
      <c r="AD73" s="31">
        <v>7.04</v>
      </c>
      <c r="AE73" s="31">
        <v>0</v>
      </c>
      <c r="AF73" s="31">
        <v>0.621</v>
      </c>
      <c r="AG73" s="31">
        <v>0</v>
      </c>
      <c r="AH73" s="31">
        <v>0</v>
      </c>
      <c r="AI73" s="31">
        <v>7.3310000000000004</v>
      </c>
      <c r="AJ73" s="31">
        <v>0</v>
      </c>
      <c r="AK73" s="31">
        <v>0</v>
      </c>
      <c r="AL73" s="31">
        <v>8.3650000000000002</v>
      </c>
      <c r="AM73" s="31">
        <v>1.0449999999999999</v>
      </c>
      <c r="AN73" s="31">
        <v>0</v>
      </c>
      <c r="AO73" s="31">
        <v>7.008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0.02</v>
      </c>
      <c r="AV73" s="31">
        <v>0</v>
      </c>
      <c r="AW73" s="31">
        <v>0</v>
      </c>
      <c r="AX73" s="31">
        <v>0.182</v>
      </c>
      <c r="AY73" s="31">
        <v>0</v>
      </c>
      <c r="AZ73" s="31">
        <v>0.55300000000000005</v>
      </c>
      <c r="BA73" s="31">
        <v>0</v>
      </c>
      <c r="BB73" s="31">
        <v>0</v>
      </c>
      <c r="BC73" s="31">
        <v>435.33100000000002</v>
      </c>
      <c r="BD73" s="31">
        <v>0.29399999999999998</v>
      </c>
      <c r="BE73" s="31">
        <v>1.5580000000000001</v>
      </c>
      <c r="BF73" s="31">
        <v>49.77</v>
      </c>
      <c r="BG73" s="31">
        <v>13.145</v>
      </c>
      <c r="BH73" s="31">
        <v>15.62</v>
      </c>
      <c r="BI73" s="31">
        <v>10.374000000000001</v>
      </c>
      <c r="BJ73" s="31">
        <v>0</v>
      </c>
      <c r="BK73" s="31">
        <v>0</v>
      </c>
      <c r="BL73" s="73">
        <v>0</v>
      </c>
      <c r="BM73" s="74">
        <f t="shared" si="5"/>
        <v>1235.6420000000001</v>
      </c>
      <c r="BN73" s="33"/>
      <c r="BO73" s="30">
        <v>678.11500000000001</v>
      </c>
      <c r="BP73" s="75">
        <f t="shared" si="6"/>
        <v>3019.4290000000001</v>
      </c>
      <c r="BQ73" s="32">
        <f t="shared" si="7"/>
        <v>3019.4290000000001</v>
      </c>
      <c r="BR73" s="76">
        <v>0</v>
      </c>
      <c r="BS73" s="30">
        <v>3019.4290000000001</v>
      </c>
      <c r="BT73" s="77">
        <v>0</v>
      </c>
      <c r="BU73" s="77">
        <v>0</v>
      </c>
      <c r="BV73" s="30">
        <v>0</v>
      </c>
      <c r="BW73" s="78">
        <v>-209.69300000000001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2662.2819999999997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15.718999999999999</v>
      </c>
      <c r="Q74" s="31">
        <v>0</v>
      </c>
      <c r="R74" s="31">
        <v>0</v>
      </c>
      <c r="S74" s="31">
        <v>202.89</v>
      </c>
      <c r="T74" s="31">
        <v>0</v>
      </c>
      <c r="U74" s="31">
        <v>0</v>
      </c>
      <c r="V74" s="31">
        <v>0</v>
      </c>
      <c r="W74" s="31">
        <v>0</v>
      </c>
      <c r="X74" s="31">
        <v>2.9870000000000001</v>
      </c>
      <c r="Y74" s="31">
        <v>10.564</v>
      </c>
      <c r="Z74" s="31">
        <v>125.81399999999999</v>
      </c>
      <c r="AA74" s="31">
        <v>6.8019999999999996</v>
      </c>
      <c r="AB74" s="31">
        <v>0</v>
      </c>
      <c r="AC74" s="31">
        <v>0</v>
      </c>
      <c r="AD74" s="31">
        <v>0</v>
      </c>
      <c r="AE74" s="31">
        <v>1930.2809999999999</v>
      </c>
      <c r="AF74" s="31">
        <v>0</v>
      </c>
      <c r="AG74" s="31">
        <v>0</v>
      </c>
      <c r="AH74" s="31">
        <v>0</v>
      </c>
      <c r="AI74" s="31">
        <v>121.081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17.689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8.4979999999999993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22.02</v>
      </c>
      <c r="BH74" s="31">
        <v>0</v>
      </c>
      <c r="BI74" s="31">
        <v>0.30299999999999999</v>
      </c>
      <c r="BJ74" s="31">
        <v>0</v>
      </c>
      <c r="BK74" s="31">
        <v>0</v>
      </c>
      <c r="BL74" s="73">
        <v>0</v>
      </c>
      <c r="BM74" s="74">
        <f t="shared" si="5"/>
        <v>2464.6479999999997</v>
      </c>
      <c r="BN74" s="33"/>
      <c r="BO74" s="30">
        <v>0</v>
      </c>
      <c r="BP74" s="75">
        <f t="shared" si="6"/>
        <v>132.37100000000001</v>
      </c>
      <c r="BQ74" s="32">
        <f t="shared" si="7"/>
        <v>132.37100000000001</v>
      </c>
      <c r="BR74" s="76">
        <v>0</v>
      </c>
      <c r="BS74" s="30">
        <v>132.37100000000001</v>
      </c>
      <c r="BT74" s="77">
        <v>0</v>
      </c>
      <c r="BU74" s="77">
        <v>0</v>
      </c>
      <c r="BV74" s="30">
        <v>5.8999999999999997E-2</v>
      </c>
      <c r="BW74" s="78">
        <v>65.203999999999994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17101.634000000002</v>
      </c>
      <c r="D75" s="30"/>
      <c r="E75" s="30"/>
      <c r="F75" s="30"/>
      <c r="G75" s="30"/>
      <c r="H75" s="30"/>
      <c r="I75" s="30"/>
      <c r="J75" s="30"/>
      <c r="K75" s="30"/>
      <c r="L75" s="32">
        <v>0.88700000000000001</v>
      </c>
      <c r="M75" s="31">
        <v>279.72500000000002</v>
      </c>
      <c r="N75" s="31">
        <v>7.6440000000000001</v>
      </c>
      <c r="O75" s="31">
        <v>16.007999999999999</v>
      </c>
      <c r="P75" s="31">
        <v>9.0540000000000003</v>
      </c>
      <c r="Q75" s="31">
        <v>3.0000000000000001E-3</v>
      </c>
      <c r="R75" s="31">
        <v>0.877</v>
      </c>
      <c r="S75" s="31">
        <v>2.0299999999999998</v>
      </c>
      <c r="T75" s="31">
        <v>0</v>
      </c>
      <c r="U75" s="31">
        <v>3.0329999999999999</v>
      </c>
      <c r="V75" s="31">
        <v>1.583</v>
      </c>
      <c r="W75" s="31">
        <v>1.742</v>
      </c>
      <c r="X75" s="31">
        <v>6.9480000000000004</v>
      </c>
      <c r="Y75" s="31">
        <v>2.544</v>
      </c>
      <c r="Z75" s="31">
        <v>7.2999999999999995E-2</v>
      </c>
      <c r="AA75" s="31">
        <v>0.433</v>
      </c>
      <c r="AB75" s="31">
        <v>0.94599999999999995</v>
      </c>
      <c r="AC75" s="31">
        <v>3120.424</v>
      </c>
      <c r="AD75" s="31">
        <v>5.8419999999999996</v>
      </c>
      <c r="AE75" s="31">
        <v>63.976999999999997</v>
      </c>
      <c r="AF75" s="31">
        <v>22.059000000000001</v>
      </c>
      <c r="AG75" s="31">
        <v>22.783999999999999</v>
      </c>
      <c r="AH75" s="31">
        <v>65.218000000000004</v>
      </c>
      <c r="AI75" s="31">
        <v>67.034000000000006</v>
      </c>
      <c r="AJ75" s="31">
        <v>1359.5609999999999</v>
      </c>
      <c r="AK75" s="31">
        <v>183.70599999999999</v>
      </c>
      <c r="AL75" s="31">
        <v>951.97699999999998</v>
      </c>
      <c r="AM75" s="31">
        <v>69.962999999999994</v>
      </c>
      <c r="AN75" s="31">
        <v>1.7789999999999999</v>
      </c>
      <c r="AO75" s="31">
        <v>20.582999999999998</v>
      </c>
      <c r="AP75" s="31">
        <v>4.4279999999999999</v>
      </c>
      <c r="AQ75" s="31">
        <v>8.3989999999999991</v>
      </c>
      <c r="AR75" s="31">
        <v>23.369</v>
      </c>
      <c r="AS75" s="31">
        <v>1.478</v>
      </c>
      <c r="AT75" s="31">
        <v>14.51</v>
      </c>
      <c r="AU75" s="31">
        <v>1.6140000000000001</v>
      </c>
      <c r="AV75" s="31">
        <v>1.1759999999999999</v>
      </c>
      <c r="AW75" s="31">
        <v>6.17</v>
      </c>
      <c r="AX75" s="31">
        <v>1.673</v>
      </c>
      <c r="AY75" s="31">
        <v>0.50900000000000001</v>
      </c>
      <c r="AZ75" s="31">
        <v>8.718</v>
      </c>
      <c r="BA75" s="31">
        <v>6.3650000000000002</v>
      </c>
      <c r="BB75" s="31">
        <v>7.234</v>
      </c>
      <c r="BC75" s="31">
        <v>303.76799999999997</v>
      </c>
      <c r="BD75" s="31">
        <v>1.7</v>
      </c>
      <c r="BE75" s="31">
        <v>20.812000000000001</v>
      </c>
      <c r="BF75" s="31">
        <v>45.006</v>
      </c>
      <c r="BG75" s="31">
        <v>0.77100000000000002</v>
      </c>
      <c r="BH75" s="31">
        <v>5.9340000000000002</v>
      </c>
      <c r="BI75" s="31">
        <v>12.606999999999999</v>
      </c>
      <c r="BJ75" s="31">
        <v>0</v>
      </c>
      <c r="BK75" s="31">
        <v>0</v>
      </c>
      <c r="BL75" s="73">
        <v>0</v>
      </c>
      <c r="BM75" s="74">
        <f t="shared" si="5"/>
        <v>6764.6779999999999</v>
      </c>
      <c r="BN75" s="33"/>
      <c r="BO75" s="30">
        <v>5285.7929999999997</v>
      </c>
      <c r="BP75" s="75">
        <f t="shared" si="6"/>
        <v>5045.317</v>
      </c>
      <c r="BQ75" s="32">
        <f t="shared" si="7"/>
        <v>5045.317</v>
      </c>
      <c r="BR75" s="76">
        <v>0</v>
      </c>
      <c r="BS75" s="30">
        <v>5045.317</v>
      </c>
      <c r="BT75" s="77">
        <v>0</v>
      </c>
      <c r="BU75" s="77">
        <v>0</v>
      </c>
      <c r="BV75" s="30">
        <v>0</v>
      </c>
      <c r="BW75" s="78">
        <v>5.8460000000000001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7178.1740000000009</v>
      </c>
      <c r="D76" s="30"/>
      <c r="E76" s="30"/>
      <c r="F76" s="30"/>
      <c r="G76" s="30"/>
      <c r="H76" s="30"/>
      <c r="I76" s="30"/>
      <c r="J76" s="30"/>
      <c r="K76" s="30"/>
      <c r="L76" s="32">
        <v>390.65199999999999</v>
      </c>
      <c r="M76" s="31">
        <v>0</v>
      </c>
      <c r="N76" s="31">
        <v>0.33600000000000002</v>
      </c>
      <c r="O76" s="31">
        <v>215.321</v>
      </c>
      <c r="P76" s="31">
        <v>304.93900000000002</v>
      </c>
      <c r="Q76" s="31">
        <v>2E-3</v>
      </c>
      <c r="R76" s="31">
        <v>7.3019999999999996</v>
      </c>
      <c r="S76" s="31">
        <v>6.4279999999999999</v>
      </c>
      <c r="T76" s="31">
        <v>0</v>
      </c>
      <c r="U76" s="31">
        <v>503.03399999999999</v>
      </c>
      <c r="V76" s="31">
        <v>200.38200000000001</v>
      </c>
      <c r="W76" s="31">
        <v>266.68200000000002</v>
      </c>
      <c r="X76" s="31">
        <v>0.25700000000000001</v>
      </c>
      <c r="Y76" s="31">
        <v>2.391</v>
      </c>
      <c r="Z76" s="31">
        <v>2.6680000000000001</v>
      </c>
      <c r="AA76" s="31">
        <v>131.96899999999999</v>
      </c>
      <c r="AB76" s="31">
        <v>31.693999999999999</v>
      </c>
      <c r="AC76" s="31">
        <v>1.32</v>
      </c>
      <c r="AD76" s="31">
        <v>0</v>
      </c>
      <c r="AE76" s="31">
        <v>313.12299999999999</v>
      </c>
      <c r="AF76" s="31">
        <v>85.251000000000005</v>
      </c>
      <c r="AG76" s="31">
        <v>6.5410000000000004</v>
      </c>
      <c r="AH76" s="31">
        <v>1.4690000000000001</v>
      </c>
      <c r="AI76" s="31">
        <v>31.984000000000002</v>
      </c>
      <c r="AJ76" s="31">
        <v>1.06</v>
      </c>
      <c r="AK76" s="31">
        <v>9.0289999999999999</v>
      </c>
      <c r="AL76" s="31">
        <v>14.478999999999999</v>
      </c>
      <c r="AM76" s="31">
        <v>157.84899999999999</v>
      </c>
      <c r="AN76" s="31">
        <v>1.4319999999999999</v>
      </c>
      <c r="AO76" s="31">
        <v>99.427999999999997</v>
      </c>
      <c r="AP76" s="31">
        <v>7.7670000000000003</v>
      </c>
      <c r="AQ76" s="31">
        <v>6.2E-2</v>
      </c>
      <c r="AR76" s="31">
        <v>0</v>
      </c>
      <c r="AS76" s="31">
        <v>0.182</v>
      </c>
      <c r="AT76" s="31">
        <v>0</v>
      </c>
      <c r="AU76" s="31">
        <v>0</v>
      </c>
      <c r="AV76" s="31">
        <v>0.13800000000000001</v>
      </c>
      <c r="AW76" s="31">
        <v>12.452</v>
      </c>
      <c r="AX76" s="31">
        <v>1.181</v>
      </c>
      <c r="AY76" s="31">
        <v>0.378</v>
      </c>
      <c r="AZ76" s="31">
        <v>0.251</v>
      </c>
      <c r="BA76" s="31">
        <v>0.30599999999999999</v>
      </c>
      <c r="BB76" s="31">
        <v>381.67</v>
      </c>
      <c r="BC76" s="31">
        <v>139.36099999999999</v>
      </c>
      <c r="BD76" s="31">
        <v>9.9459999999999997</v>
      </c>
      <c r="BE76" s="31">
        <v>49.741999999999997</v>
      </c>
      <c r="BF76" s="31">
        <v>931.79700000000003</v>
      </c>
      <c r="BG76" s="31">
        <v>17.960999999999999</v>
      </c>
      <c r="BH76" s="31">
        <v>0</v>
      </c>
      <c r="BI76" s="31">
        <v>65.900000000000006</v>
      </c>
      <c r="BJ76" s="31">
        <v>0</v>
      </c>
      <c r="BK76" s="31">
        <v>0</v>
      </c>
      <c r="BL76" s="73">
        <v>0</v>
      </c>
      <c r="BM76" s="74">
        <f t="shared" si="5"/>
        <v>4406.1160000000009</v>
      </c>
      <c r="BN76" s="33"/>
      <c r="BO76" s="30">
        <v>0</v>
      </c>
      <c r="BP76" s="75">
        <f t="shared" si="6"/>
        <v>2527.8919999999998</v>
      </c>
      <c r="BQ76" s="32">
        <f t="shared" si="7"/>
        <v>2527.8919999999998</v>
      </c>
      <c r="BR76" s="76">
        <v>0</v>
      </c>
      <c r="BS76" s="30">
        <v>2527.8919999999998</v>
      </c>
      <c r="BT76" s="77">
        <v>0</v>
      </c>
      <c r="BU76" s="77">
        <v>0</v>
      </c>
      <c r="BV76" s="30">
        <v>0</v>
      </c>
      <c r="BW76" s="78">
        <v>244.166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2389.3609999999999</v>
      </c>
      <c r="D77" s="30"/>
      <c r="E77" s="30"/>
      <c r="F77" s="30"/>
      <c r="G77" s="30"/>
      <c r="H77" s="30"/>
      <c r="I77" s="30"/>
      <c r="J77" s="30"/>
      <c r="K77" s="30"/>
      <c r="L77" s="32">
        <v>10.566000000000001</v>
      </c>
      <c r="M77" s="31">
        <v>0</v>
      </c>
      <c r="N77" s="31">
        <v>0</v>
      </c>
      <c r="O77" s="31">
        <v>1.536</v>
      </c>
      <c r="P77" s="31">
        <v>1.01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0.22500000000000001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6.1630000000000003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1.831</v>
      </c>
      <c r="AZ77" s="31">
        <v>0</v>
      </c>
      <c r="BA77" s="31">
        <v>0</v>
      </c>
      <c r="BB77" s="31">
        <v>0</v>
      </c>
      <c r="BC77" s="31">
        <v>19.18</v>
      </c>
      <c r="BD77" s="31">
        <v>0</v>
      </c>
      <c r="BE77" s="31">
        <v>9.5000000000000001E-2</v>
      </c>
      <c r="BF77" s="31">
        <v>348.673</v>
      </c>
      <c r="BG77" s="31">
        <v>2.9000000000000001E-2</v>
      </c>
      <c r="BH77" s="31">
        <v>2.6280000000000001</v>
      </c>
      <c r="BI77" s="31">
        <v>3.1E-2</v>
      </c>
      <c r="BJ77" s="31">
        <v>0</v>
      </c>
      <c r="BK77" s="31">
        <v>0</v>
      </c>
      <c r="BL77" s="73">
        <v>0</v>
      </c>
      <c r="BM77" s="74">
        <f t="shared" si="5"/>
        <v>391.96699999999998</v>
      </c>
      <c r="BN77" s="33"/>
      <c r="BO77" s="30">
        <v>10.218</v>
      </c>
      <c r="BP77" s="75">
        <f t="shared" si="6"/>
        <v>1578.951</v>
      </c>
      <c r="BQ77" s="32">
        <f t="shared" si="7"/>
        <v>1578.951</v>
      </c>
      <c r="BR77" s="76">
        <v>0</v>
      </c>
      <c r="BS77" s="30">
        <v>1578.951</v>
      </c>
      <c r="BT77" s="77">
        <v>0</v>
      </c>
      <c r="BU77" s="77">
        <v>0</v>
      </c>
      <c r="BV77" s="30">
        <v>0</v>
      </c>
      <c r="BW77" s="78">
        <v>408.22500000000002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4195.6490000000003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95.658000000000001</v>
      </c>
      <c r="P78" s="31">
        <v>273.517</v>
      </c>
      <c r="Q78" s="31">
        <v>1E-3</v>
      </c>
      <c r="R78" s="31">
        <v>6.9000000000000006E-2</v>
      </c>
      <c r="S78" s="31">
        <v>23.952999999999999</v>
      </c>
      <c r="T78" s="31">
        <v>0</v>
      </c>
      <c r="U78" s="31">
        <v>0</v>
      </c>
      <c r="V78" s="31">
        <v>0</v>
      </c>
      <c r="W78" s="31">
        <v>0</v>
      </c>
      <c r="X78" s="31">
        <v>13.923</v>
      </c>
      <c r="Y78" s="31">
        <v>23.228999999999999</v>
      </c>
      <c r="Z78" s="31">
        <v>0.23300000000000001</v>
      </c>
      <c r="AA78" s="31">
        <v>0</v>
      </c>
      <c r="AB78" s="31">
        <v>16.052</v>
      </c>
      <c r="AC78" s="31">
        <v>0</v>
      </c>
      <c r="AD78" s="31">
        <v>1037.8800000000001</v>
      </c>
      <c r="AE78" s="31">
        <v>394.959</v>
      </c>
      <c r="AF78" s="31">
        <v>0</v>
      </c>
      <c r="AG78" s="31">
        <v>0</v>
      </c>
      <c r="AH78" s="31">
        <v>0</v>
      </c>
      <c r="AI78" s="31">
        <v>20.225000000000001</v>
      </c>
      <c r="AJ78" s="31">
        <v>1438.607</v>
      </c>
      <c r="AK78" s="31">
        <v>0</v>
      </c>
      <c r="AL78" s="31">
        <v>0</v>
      </c>
      <c r="AM78" s="31">
        <v>35.554000000000002</v>
      </c>
      <c r="AN78" s="31">
        <v>0</v>
      </c>
      <c r="AO78" s="31">
        <v>32.917000000000002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0.75900000000000001</v>
      </c>
      <c r="AW78" s="31">
        <v>15.840999999999999</v>
      </c>
      <c r="AX78" s="31">
        <v>0</v>
      </c>
      <c r="AY78" s="31">
        <v>0</v>
      </c>
      <c r="AZ78" s="31">
        <v>0</v>
      </c>
      <c r="BA78" s="31">
        <v>0</v>
      </c>
      <c r="BB78" s="31">
        <v>0.217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0.156</v>
      </c>
      <c r="BJ78" s="31">
        <v>0</v>
      </c>
      <c r="BK78" s="31">
        <v>0</v>
      </c>
      <c r="BL78" s="73">
        <v>0</v>
      </c>
      <c r="BM78" s="74">
        <f t="shared" si="5"/>
        <v>3423.75</v>
      </c>
      <c r="BN78" s="33"/>
      <c r="BO78" s="30">
        <v>0</v>
      </c>
      <c r="BP78" s="75">
        <f t="shared" si="6"/>
        <v>277.79300000000001</v>
      </c>
      <c r="BQ78" s="32">
        <f t="shared" si="7"/>
        <v>277.79300000000001</v>
      </c>
      <c r="BR78" s="76">
        <v>0</v>
      </c>
      <c r="BS78" s="30">
        <v>277.79300000000001</v>
      </c>
      <c r="BT78" s="77">
        <v>0</v>
      </c>
      <c r="BU78" s="77">
        <v>0</v>
      </c>
      <c r="BV78" s="30">
        <v>394.85199999999998</v>
      </c>
      <c r="BW78" s="78">
        <v>99.254000000000005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7174.7159999999994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8.484</v>
      </c>
      <c r="P79" s="31">
        <v>350.21600000000001</v>
      </c>
      <c r="Q79" s="31">
        <v>1E-3</v>
      </c>
      <c r="R79" s="31">
        <v>0.23599999999999999</v>
      </c>
      <c r="S79" s="31">
        <v>29.806000000000001</v>
      </c>
      <c r="T79" s="31">
        <v>0</v>
      </c>
      <c r="U79" s="31">
        <v>0</v>
      </c>
      <c r="V79" s="31">
        <v>0</v>
      </c>
      <c r="W79" s="31">
        <v>0</v>
      </c>
      <c r="X79" s="31">
        <v>324.98599999999999</v>
      </c>
      <c r="Y79" s="31">
        <v>186.95500000000001</v>
      </c>
      <c r="Z79" s="31">
        <v>0.93500000000000005</v>
      </c>
      <c r="AA79" s="31">
        <v>0.7</v>
      </c>
      <c r="AB79" s="31">
        <v>0</v>
      </c>
      <c r="AC79" s="31">
        <v>0</v>
      </c>
      <c r="AD79" s="31">
        <v>0</v>
      </c>
      <c r="AE79" s="31">
        <v>4601.4549999999999</v>
      </c>
      <c r="AF79" s="31">
        <v>0.8</v>
      </c>
      <c r="AG79" s="31">
        <v>0</v>
      </c>
      <c r="AH79" s="31">
        <v>28.213999999999999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450.26499999999999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199.97300000000001</v>
      </c>
      <c r="AX79" s="31">
        <v>0</v>
      </c>
      <c r="AY79" s="31">
        <v>0</v>
      </c>
      <c r="AZ79" s="31">
        <v>8.3870000000000005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0.72499999999999998</v>
      </c>
      <c r="BJ79" s="31">
        <v>0</v>
      </c>
      <c r="BK79" s="31">
        <v>0</v>
      </c>
      <c r="BL79" s="73">
        <v>0</v>
      </c>
      <c r="BM79" s="74">
        <f t="shared" si="5"/>
        <v>6192.1379999999999</v>
      </c>
      <c r="BN79" s="33"/>
      <c r="BO79" s="30">
        <v>5.0000000000000001E-3</v>
      </c>
      <c r="BP79" s="75">
        <f t="shared" si="6"/>
        <v>233.114</v>
      </c>
      <c r="BQ79" s="32">
        <f t="shared" si="7"/>
        <v>233.114</v>
      </c>
      <c r="BR79" s="76">
        <v>0</v>
      </c>
      <c r="BS79" s="30">
        <v>233.114</v>
      </c>
      <c r="BT79" s="77">
        <v>0</v>
      </c>
      <c r="BU79" s="77">
        <v>0</v>
      </c>
      <c r="BV79" s="30">
        <v>0</v>
      </c>
      <c r="BW79" s="78">
        <v>749.45899999999995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7912.8589999999995</v>
      </c>
      <c r="D80" s="30"/>
      <c r="E80" s="30"/>
      <c r="F80" s="30"/>
      <c r="G80" s="30"/>
      <c r="H80" s="30"/>
      <c r="I80" s="30"/>
      <c r="J80" s="30"/>
      <c r="K80" s="30"/>
      <c r="L80" s="32">
        <v>7.8E-2</v>
      </c>
      <c r="M80" s="31">
        <v>0</v>
      </c>
      <c r="N80" s="31">
        <v>0.436</v>
      </c>
      <c r="O80" s="31">
        <v>356.363</v>
      </c>
      <c r="P80" s="31">
        <v>56.999000000000002</v>
      </c>
      <c r="Q80" s="31">
        <v>1E-3</v>
      </c>
      <c r="R80" s="31">
        <v>8.1679999999999993</v>
      </c>
      <c r="S80" s="31">
        <v>31.882000000000001</v>
      </c>
      <c r="T80" s="31">
        <v>0</v>
      </c>
      <c r="U80" s="31">
        <v>47.472000000000001</v>
      </c>
      <c r="V80" s="31">
        <v>28.678000000000001</v>
      </c>
      <c r="W80" s="31">
        <v>1.367</v>
      </c>
      <c r="X80" s="31">
        <v>0.76700000000000002</v>
      </c>
      <c r="Y80" s="31">
        <v>423.40600000000001</v>
      </c>
      <c r="Z80" s="31">
        <v>1.8029999999999999</v>
      </c>
      <c r="AA80" s="31">
        <v>8.9909999999999997</v>
      </c>
      <c r="AB80" s="31">
        <v>100.303</v>
      </c>
      <c r="AC80" s="31">
        <v>4.2750000000000004</v>
      </c>
      <c r="AD80" s="31">
        <v>3.9E-2</v>
      </c>
      <c r="AE80" s="31">
        <v>890.73400000000004</v>
      </c>
      <c r="AF80" s="31">
        <v>27.576000000000001</v>
      </c>
      <c r="AG80" s="31">
        <v>23.553000000000001</v>
      </c>
      <c r="AH80" s="31">
        <v>89.745999999999995</v>
      </c>
      <c r="AI80" s="31">
        <v>36.682000000000002</v>
      </c>
      <c r="AJ80" s="31">
        <v>65.545000000000002</v>
      </c>
      <c r="AK80" s="31">
        <v>4.4089999999999998</v>
      </c>
      <c r="AL80" s="31">
        <v>173.905</v>
      </c>
      <c r="AM80" s="31">
        <v>29.821000000000002</v>
      </c>
      <c r="AN80" s="31">
        <v>1E-3</v>
      </c>
      <c r="AO80" s="31">
        <v>159.489</v>
      </c>
      <c r="AP80" s="31">
        <v>19.388000000000002</v>
      </c>
      <c r="AQ80" s="31">
        <v>9.4120000000000008</v>
      </c>
      <c r="AR80" s="31">
        <v>4.883</v>
      </c>
      <c r="AS80" s="31">
        <v>1.9279999999999999</v>
      </c>
      <c r="AT80" s="31">
        <v>0</v>
      </c>
      <c r="AU80" s="31">
        <v>0</v>
      </c>
      <c r="AV80" s="31">
        <v>1.9319999999999999</v>
      </c>
      <c r="AW80" s="31">
        <v>38.552999999999997</v>
      </c>
      <c r="AX80" s="31">
        <v>48.746000000000002</v>
      </c>
      <c r="AY80" s="31">
        <v>0.71399999999999997</v>
      </c>
      <c r="AZ80" s="31">
        <v>0.36799999999999999</v>
      </c>
      <c r="BA80" s="31">
        <v>0.92300000000000004</v>
      </c>
      <c r="BB80" s="31">
        <v>2.1920000000000002</v>
      </c>
      <c r="BC80" s="31">
        <v>109.054</v>
      </c>
      <c r="BD80" s="31">
        <v>0.114</v>
      </c>
      <c r="BE80" s="31">
        <v>28.471</v>
      </c>
      <c r="BF80" s="31">
        <v>94.396000000000001</v>
      </c>
      <c r="BG80" s="31">
        <v>0.42399999999999999</v>
      </c>
      <c r="BH80" s="31">
        <v>0</v>
      </c>
      <c r="BI80" s="31">
        <v>12.173999999999999</v>
      </c>
      <c r="BJ80" s="31">
        <v>0</v>
      </c>
      <c r="BK80" s="31">
        <v>0</v>
      </c>
      <c r="BL80" s="73">
        <v>0</v>
      </c>
      <c r="BM80" s="74">
        <f t="shared" si="5"/>
        <v>2946.1609999999996</v>
      </c>
      <c r="BN80" s="33"/>
      <c r="BO80" s="30">
        <v>3.0000000000000001E-3</v>
      </c>
      <c r="BP80" s="75">
        <f t="shared" si="6"/>
        <v>197.727</v>
      </c>
      <c r="BQ80" s="32">
        <f t="shared" si="7"/>
        <v>197.727</v>
      </c>
      <c r="BR80" s="76">
        <v>0</v>
      </c>
      <c r="BS80" s="30">
        <v>197.727</v>
      </c>
      <c r="BT80" s="77">
        <v>0</v>
      </c>
      <c r="BU80" s="77">
        <v>0</v>
      </c>
      <c r="BV80" s="30">
        <v>4693.2309999999998</v>
      </c>
      <c r="BW80" s="78">
        <v>75.736999999999995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2107.3530000000001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95.873999999999995</v>
      </c>
      <c r="Q81" s="31">
        <v>0</v>
      </c>
      <c r="R81" s="31">
        <v>2.42</v>
      </c>
      <c r="S81" s="31">
        <v>39.619</v>
      </c>
      <c r="T81" s="31">
        <v>0</v>
      </c>
      <c r="U81" s="31">
        <v>0.33300000000000002</v>
      </c>
      <c r="V81" s="31">
        <v>0</v>
      </c>
      <c r="W81" s="31">
        <v>0</v>
      </c>
      <c r="X81" s="31">
        <v>9.9000000000000005E-2</v>
      </c>
      <c r="Y81" s="31">
        <v>0</v>
      </c>
      <c r="Z81" s="31">
        <v>123.667</v>
      </c>
      <c r="AA81" s="31">
        <v>9.1549999999999994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65.042000000000002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5.0220000000000002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5.6059999999999999</v>
      </c>
      <c r="BJ81" s="31">
        <v>0</v>
      </c>
      <c r="BK81" s="31">
        <v>0</v>
      </c>
      <c r="BL81" s="73">
        <v>0</v>
      </c>
      <c r="BM81" s="74">
        <f t="shared" si="5"/>
        <v>346.83699999999993</v>
      </c>
      <c r="BN81" s="33"/>
      <c r="BO81" s="30">
        <v>4.3999999999999997E-2</v>
      </c>
      <c r="BP81" s="75">
        <f t="shared" si="6"/>
        <v>1218.8800000000001</v>
      </c>
      <c r="BQ81" s="32">
        <f t="shared" si="7"/>
        <v>1218.8800000000001</v>
      </c>
      <c r="BR81" s="76">
        <v>0</v>
      </c>
      <c r="BS81" s="30">
        <v>1218.8800000000001</v>
      </c>
      <c r="BT81" s="77">
        <v>0</v>
      </c>
      <c r="BU81" s="77">
        <v>0</v>
      </c>
      <c r="BV81" s="30">
        <v>542.476</v>
      </c>
      <c r="BW81" s="78">
        <v>-0.88400000000000001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28030.370000000003</v>
      </c>
      <c r="D82" s="30"/>
      <c r="E82" s="30"/>
      <c r="F82" s="30"/>
      <c r="G82" s="30"/>
      <c r="H82" s="30"/>
      <c r="I82" s="30"/>
      <c r="J82" s="30"/>
      <c r="K82" s="30"/>
      <c r="L82" s="32">
        <v>0.22800000000000001</v>
      </c>
      <c r="M82" s="31">
        <v>1.7470000000000001</v>
      </c>
      <c r="N82" s="31">
        <v>0.98599999999999999</v>
      </c>
      <c r="O82" s="31">
        <v>42.408000000000001</v>
      </c>
      <c r="P82" s="31">
        <v>109.301</v>
      </c>
      <c r="Q82" s="31">
        <v>4.0000000000000001E-3</v>
      </c>
      <c r="R82" s="31">
        <v>2.35</v>
      </c>
      <c r="S82" s="31">
        <v>0.26400000000000001</v>
      </c>
      <c r="T82" s="31">
        <v>0</v>
      </c>
      <c r="U82" s="31">
        <v>17.41</v>
      </c>
      <c r="V82" s="31">
        <v>9.49</v>
      </c>
      <c r="W82" s="31">
        <v>0.53</v>
      </c>
      <c r="X82" s="31">
        <v>2.8010000000000002</v>
      </c>
      <c r="Y82" s="31">
        <v>0.41499999999999998</v>
      </c>
      <c r="Z82" s="31">
        <v>0.21199999999999999</v>
      </c>
      <c r="AA82" s="31">
        <v>43.405999999999999</v>
      </c>
      <c r="AB82" s="31">
        <v>2.5870000000000002</v>
      </c>
      <c r="AC82" s="31">
        <v>461.65600000000001</v>
      </c>
      <c r="AD82" s="31">
        <v>104.98099999999999</v>
      </c>
      <c r="AE82" s="31">
        <v>69.153000000000006</v>
      </c>
      <c r="AF82" s="31">
        <v>32.658999999999999</v>
      </c>
      <c r="AG82" s="31">
        <v>19.565999999999999</v>
      </c>
      <c r="AH82" s="31">
        <v>154.84700000000001</v>
      </c>
      <c r="AI82" s="31">
        <v>77.855999999999995</v>
      </c>
      <c r="AJ82" s="31">
        <v>1682.451</v>
      </c>
      <c r="AK82" s="31">
        <v>9.4269999999999996</v>
      </c>
      <c r="AL82" s="31">
        <v>10.585000000000001</v>
      </c>
      <c r="AM82" s="31">
        <v>60.951999999999998</v>
      </c>
      <c r="AN82" s="31">
        <v>12.11</v>
      </c>
      <c r="AO82" s="31">
        <v>36.853000000000002</v>
      </c>
      <c r="AP82" s="31">
        <v>6.3529999999999998</v>
      </c>
      <c r="AQ82" s="31">
        <v>52.841000000000001</v>
      </c>
      <c r="AR82" s="31">
        <v>324.017</v>
      </c>
      <c r="AS82" s="31">
        <v>365.27499999999998</v>
      </c>
      <c r="AT82" s="31">
        <v>185.46</v>
      </c>
      <c r="AU82" s="31">
        <v>14.945</v>
      </c>
      <c r="AV82" s="31">
        <v>11.595000000000001</v>
      </c>
      <c r="AW82" s="31">
        <v>4.8140000000000001</v>
      </c>
      <c r="AX82" s="31">
        <v>33.335999999999999</v>
      </c>
      <c r="AY82" s="31">
        <v>0.42599999999999999</v>
      </c>
      <c r="AZ82" s="31">
        <v>31.623000000000001</v>
      </c>
      <c r="BA82" s="31">
        <v>15.019</v>
      </c>
      <c r="BB82" s="31">
        <v>7.8049999999999997</v>
      </c>
      <c r="BC82" s="31">
        <v>383.15800000000002</v>
      </c>
      <c r="BD82" s="31">
        <v>5.3719999999999999</v>
      </c>
      <c r="BE82" s="31">
        <v>86.314999999999998</v>
      </c>
      <c r="BF82" s="31">
        <v>267.23</v>
      </c>
      <c r="BG82" s="31">
        <v>1.4350000000000001</v>
      </c>
      <c r="BH82" s="31">
        <v>9.9329999999999998</v>
      </c>
      <c r="BI82" s="31">
        <v>11.786</v>
      </c>
      <c r="BJ82" s="31">
        <v>0</v>
      </c>
      <c r="BK82" s="31">
        <v>0</v>
      </c>
      <c r="BL82" s="73">
        <v>0</v>
      </c>
      <c r="BM82" s="74">
        <f t="shared" si="5"/>
        <v>4785.973</v>
      </c>
      <c r="BN82" s="33"/>
      <c r="BO82" s="30">
        <v>101.574</v>
      </c>
      <c r="BP82" s="75">
        <f t="shared" si="6"/>
        <v>7092.2749999999996</v>
      </c>
      <c r="BQ82" s="32">
        <f t="shared" si="7"/>
        <v>7092.2749999999996</v>
      </c>
      <c r="BR82" s="76">
        <v>0</v>
      </c>
      <c r="BS82" s="30">
        <v>7092.2749999999996</v>
      </c>
      <c r="BT82" s="77">
        <v>0</v>
      </c>
      <c r="BU82" s="77">
        <v>0</v>
      </c>
      <c r="BV82" s="30">
        <v>16049.892</v>
      </c>
      <c r="BW82" s="78">
        <v>0.65600000000000003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1463.7530000000002</v>
      </c>
      <c r="D83" s="30"/>
      <c r="E83" s="30"/>
      <c r="F83" s="30"/>
      <c r="G83" s="30"/>
      <c r="H83" s="30"/>
      <c r="I83" s="30"/>
      <c r="J83" s="30"/>
      <c r="K83" s="30"/>
      <c r="L83" s="32">
        <v>3.25</v>
      </c>
      <c r="M83" s="31">
        <v>71.063999999999993</v>
      </c>
      <c r="N83" s="31">
        <v>17.338000000000001</v>
      </c>
      <c r="O83" s="31">
        <v>51.948999999999998</v>
      </c>
      <c r="P83" s="31">
        <v>1.2310000000000001</v>
      </c>
      <c r="Q83" s="31">
        <v>5.0000000000000001E-3</v>
      </c>
      <c r="R83" s="31">
        <v>1.4590000000000001</v>
      </c>
      <c r="S83" s="31">
        <v>0.61399999999999999</v>
      </c>
      <c r="T83" s="31">
        <v>0</v>
      </c>
      <c r="U83" s="31">
        <v>2.556</v>
      </c>
      <c r="V83" s="31">
        <v>10.987</v>
      </c>
      <c r="W83" s="31">
        <v>1.4079999999999999</v>
      </c>
      <c r="X83" s="31">
        <v>11.115</v>
      </c>
      <c r="Y83" s="31">
        <v>3.1339999999999999</v>
      </c>
      <c r="Z83" s="31">
        <v>0.16200000000000001</v>
      </c>
      <c r="AA83" s="31">
        <v>0</v>
      </c>
      <c r="AB83" s="31">
        <v>0.439</v>
      </c>
      <c r="AC83" s="31">
        <v>105.377</v>
      </c>
      <c r="AD83" s="31">
        <v>12.606</v>
      </c>
      <c r="AE83" s="31">
        <v>4.8150000000000004</v>
      </c>
      <c r="AF83" s="31">
        <v>9.4440000000000008</v>
      </c>
      <c r="AG83" s="31">
        <v>10.388999999999999</v>
      </c>
      <c r="AH83" s="31">
        <v>9.7409999999999997</v>
      </c>
      <c r="AI83" s="31">
        <v>11.04</v>
      </c>
      <c r="AJ83" s="31">
        <v>0</v>
      </c>
      <c r="AK83" s="31">
        <v>415.03300000000002</v>
      </c>
      <c r="AL83" s="31">
        <v>337.60199999999998</v>
      </c>
      <c r="AM83" s="31">
        <v>32.207999999999998</v>
      </c>
      <c r="AN83" s="31">
        <v>0.69199999999999995</v>
      </c>
      <c r="AO83" s="31">
        <v>3.5350000000000001</v>
      </c>
      <c r="AP83" s="31">
        <v>2.3580000000000001</v>
      </c>
      <c r="AQ83" s="31">
        <v>3.581</v>
      </c>
      <c r="AR83" s="31">
        <v>52.043999999999997</v>
      </c>
      <c r="AS83" s="31">
        <v>5.7759999999999998</v>
      </c>
      <c r="AT83" s="31">
        <v>0</v>
      </c>
      <c r="AU83" s="31">
        <v>5.0039999999999996</v>
      </c>
      <c r="AV83" s="31">
        <v>3.528</v>
      </c>
      <c r="AW83" s="31">
        <v>7.883</v>
      </c>
      <c r="AX83" s="31">
        <v>0.72399999999999998</v>
      </c>
      <c r="AY83" s="31">
        <v>0</v>
      </c>
      <c r="AZ83" s="31">
        <v>10.288</v>
      </c>
      <c r="BA83" s="31">
        <v>1.806</v>
      </c>
      <c r="BB83" s="31">
        <v>0.91800000000000004</v>
      </c>
      <c r="BC83" s="31">
        <v>86.228999999999999</v>
      </c>
      <c r="BD83" s="31">
        <v>1.6850000000000001</v>
      </c>
      <c r="BE83" s="31">
        <v>14.726000000000001</v>
      </c>
      <c r="BF83" s="31">
        <v>35.228000000000002</v>
      </c>
      <c r="BG83" s="31">
        <v>0.97899999999999998</v>
      </c>
      <c r="BH83" s="31">
        <v>0</v>
      </c>
      <c r="BI83" s="31">
        <v>4.4119999999999999</v>
      </c>
      <c r="BJ83" s="31">
        <v>0</v>
      </c>
      <c r="BK83" s="31">
        <v>0</v>
      </c>
      <c r="BL83" s="73">
        <v>0</v>
      </c>
      <c r="BM83" s="74">
        <f t="shared" si="5"/>
        <v>1366.3620000000001</v>
      </c>
      <c r="BN83" s="33"/>
      <c r="BO83" s="30">
        <v>97.391000000000005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9473.755000000001</v>
      </c>
      <c r="D84" s="30"/>
      <c r="E84" s="30"/>
      <c r="F84" s="30"/>
      <c r="G84" s="30"/>
      <c r="H84" s="30"/>
      <c r="I84" s="30"/>
      <c r="J84" s="30"/>
      <c r="K84" s="30"/>
      <c r="L84" s="32">
        <v>2.9510000000000001</v>
      </c>
      <c r="M84" s="31">
        <v>160.75899999999999</v>
      </c>
      <c r="N84" s="31">
        <v>54.061999999999998</v>
      </c>
      <c r="O84" s="31">
        <v>75.5</v>
      </c>
      <c r="P84" s="31">
        <v>21.253</v>
      </c>
      <c r="Q84" s="31">
        <v>6.0000000000000001E-3</v>
      </c>
      <c r="R84" s="31">
        <v>10.603999999999999</v>
      </c>
      <c r="S84" s="31">
        <v>4.133</v>
      </c>
      <c r="T84" s="31">
        <v>0</v>
      </c>
      <c r="U84" s="31">
        <v>9.5289999999999999</v>
      </c>
      <c r="V84" s="31">
        <v>25.302</v>
      </c>
      <c r="W84" s="31">
        <v>7.16</v>
      </c>
      <c r="X84" s="31">
        <v>1.6990000000000001</v>
      </c>
      <c r="Y84" s="31">
        <v>1.8839999999999999</v>
      </c>
      <c r="Z84" s="31">
        <v>0.77300000000000002</v>
      </c>
      <c r="AA84" s="31">
        <v>2.6469999999999998</v>
      </c>
      <c r="AB84" s="31">
        <v>12.898</v>
      </c>
      <c r="AC84" s="31">
        <v>805.36</v>
      </c>
      <c r="AD84" s="31">
        <v>27.571999999999999</v>
      </c>
      <c r="AE84" s="31">
        <v>118.99299999999999</v>
      </c>
      <c r="AF84" s="31">
        <v>23.521999999999998</v>
      </c>
      <c r="AG84" s="31">
        <v>47.755000000000003</v>
      </c>
      <c r="AH84" s="31">
        <v>71.343999999999994</v>
      </c>
      <c r="AI84" s="31">
        <v>192.375</v>
      </c>
      <c r="AJ84" s="31">
        <v>48.814999999999998</v>
      </c>
      <c r="AK84" s="31">
        <v>6.056</v>
      </c>
      <c r="AL84" s="31">
        <v>20.588999999999999</v>
      </c>
      <c r="AM84" s="31">
        <v>222.57</v>
      </c>
      <c r="AN84" s="31">
        <v>6.085</v>
      </c>
      <c r="AO84" s="31">
        <v>188.851</v>
      </c>
      <c r="AP84" s="31">
        <v>38.973999999999997</v>
      </c>
      <c r="AQ84" s="31">
        <v>35.017000000000003</v>
      </c>
      <c r="AR84" s="31">
        <v>281.786</v>
      </c>
      <c r="AS84" s="31">
        <v>2.887</v>
      </c>
      <c r="AT84" s="31">
        <v>211.512</v>
      </c>
      <c r="AU84" s="31">
        <v>11.765000000000001</v>
      </c>
      <c r="AV84" s="31">
        <v>8.3320000000000007</v>
      </c>
      <c r="AW84" s="31">
        <v>25.838000000000001</v>
      </c>
      <c r="AX84" s="31">
        <v>5.13</v>
      </c>
      <c r="AY84" s="31">
        <v>0.60599999999999998</v>
      </c>
      <c r="AZ84" s="31">
        <v>0.9</v>
      </c>
      <c r="BA84" s="31">
        <v>1.6539999999999999</v>
      </c>
      <c r="BB84" s="31">
        <v>2.3460000000000001</v>
      </c>
      <c r="BC84" s="31">
        <v>545.84799999999996</v>
      </c>
      <c r="BD84" s="31">
        <v>16.914000000000001</v>
      </c>
      <c r="BE84" s="31">
        <v>71.155000000000001</v>
      </c>
      <c r="BF84" s="31">
        <v>120.209</v>
      </c>
      <c r="BG84" s="31">
        <v>0.93200000000000005</v>
      </c>
      <c r="BH84" s="31">
        <v>8.8010000000000002</v>
      </c>
      <c r="BI84" s="31">
        <v>33.909999999999997</v>
      </c>
      <c r="BJ84" s="31">
        <v>0</v>
      </c>
      <c r="BK84" s="31">
        <v>0</v>
      </c>
      <c r="BL84" s="73">
        <v>0</v>
      </c>
      <c r="BM84" s="74">
        <f t="shared" si="5"/>
        <v>3595.5630000000006</v>
      </c>
      <c r="BN84" s="33"/>
      <c r="BO84" s="30">
        <v>0</v>
      </c>
      <c r="BP84" s="75">
        <f t="shared" si="6"/>
        <v>5878.192</v>
      </c>
      <c r="BQ84" s="32">
        <f t="shared" si="7"/>
        <v>5878.192</v>
      </c>
      <c r="BR84" s="76">
        <v>0</v>
      </c>
      <c r="BS84" s="30">
        <v>5878.192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3078.5839999999998</v>
      </c>
      <c r="D85" s="30"/>
      <c r="E85" s="30"/>
      <c r="F85" s="30"/>
      <c r="G85" s="30"/>
      <c r="H85" s="30"/>
      <c r="I85" s="30"/>
      <c r="J85" s="30"/>
      <c r="K85" s="30"/>
      <c r="L85" s="32">
        <v>123.063</v>
      </c>
      <c r="M85" s="31">
        <v>9.8149999999999995</v>
      </c>
      <c r="N85" s="31">
        <v>0.21199999999999999</v>
      </c>
      <c r="O85" s="31">
        <v>22.652999999999999</v>
      </c>
      <c r="P85" s="31">
        <v>1.0249999999999999</v>
      </c>
      <c r="Q85" s="31">
        <v>1E-3</v>
      </c>
      <c r="R85" s="31">
        <v>0.58299999999999996</v>
      </c>
      <c r="S85" s="31">
        <v>0.86099999999999999</v>
      </c>
      <c r="T85" s="31">
        <v>0</v>
      </c>
      <c r="U85" s="31">
        <v>1.4910000000000001</v>
      </c>
      <c r="V85" s="31">
        <v>0.73199999999999998</v>
      </c>
      <c r="W85" s="31">
        <v>0.24399999999999999</v>
      </c>
      <c r="X85" s="31">
        <v>3.76</v>
      </c>
      <c r="Y85" s="31">
        <v>0.51900000000000002</v>
      </c>
      <c r="Z85" s="31">
        <v>3.9E-2</v>
      </c>
      <c r="AA85" s="31">
        <v>0.81399999999999995</v>
      </c>
      <c r="AB85" s="31">
        <v>2.073</v>
      </c>
      <c r="AC85" s="31">
        <v>16.065999999999999</v>
      </c>
      <c r="AD85" s="31">
        <v>0</v>
      </c>
      <c r="AE85" s="31">
        <v>45.185000000000002</v>
      </c>
      <c r="AF85" s="31">
        <v>16.963000000000001</v>
      </c>
      <c r="AG85" s="31">
        <v>14.555</v>
      </c>
      <c r="AH85" s="31">
        <v>24.373000000000001</v>
      </c>
      <c r="AI85" s="31">
        <v>83.323999999999998</v>
      </c>
      <c r="AJ85" s="31">
        <v>8.44</v>
      </c>
      <c r="AK85" s="31">
        <v>6.7460000000000004</v>
      </c>
      <c r="AL85" s="31">
        <v>3.0760000000000001</v>
      </c>
      <c r="AM85" s="31">
        <v>89.268000000000001</v>
      </c>
      <c r="AN85" s="31">
        <v>1.81</v>
      </c>
      <c r="AO85" s="31">
        <v>100.913</v>
      </c>
      <c r="AP85" s="31">
        <v>12.47</v>
      </c>
      <c r="AQ85" s="31">
        <v>3.9249999999999998</v>
      </c>
      <c r="AR85" s="31">
        <v>6.6150000000000002</v>
      </c>
      <c r="AS85" s="31">
        <v>0.67900000000000005</v>
      </c>
      <c r="AT85" s="31">
        <v>19.3</v>
      </c>
      <c r="AU85" s="31">
        <v>1.0389999999999999</v>
      </c>
      <c r="AV85" s="31">
        <v>0.36799999999999999</v>
      </c>
      <c r="AW85" s="31">
        <v>6.67</v>
      </c>
      <c r="AX85" s="31">
        <v>1.6579999999999999</v>
      </c>
      <c r="AY85" s="31">
        <v>0.113</v>
      </c>
      <c r="AZ85" s="31">
        <v>0.437</v>
      </c>
      <c r="BA85" s="31">
        <v>0.83699999999999997</v>
      </c>
      <c r="BB85" s="31">
        <v>0.72299999999999998</v>
      </c>
      <c r="BC85" s="31">
        <v>164.14099999999999</v>
      </c>
      <c r="BD85" s="31">
        <v>3.1680000000000001</v>
      </c>
      <c r="BE85" s="31">
        <v>33.518000000000001</v>
      </c>
      <c r="BF85" s="31">
        <v>48.829000000000001</v>
      </c>
      <c r="BG85" s="31">
        <v>0.442</v>
      </c>
      <c r="BH85" s="31">
        <v>6.2110000000000003</v>
      </c>
      <c r="BI85" s="31">
        <v>23.064</v>
      </c>
      <c r="BJ85" s="31">
        <v>0</v>
      </c>
      <c r="BK85" s="31">
        <v>0</v>
      </c>
      <c r="BL85" s="73">
        <v>0</v>
      </c>
      <c r="BM85" s="74">
        <f t="shared" si="5"/>
        <v>912.81099999999981</v>
      </c>
      <c r="BN85" s="33"/>
      <c r="BO85" s="30">
        <v>0</v>
      </c>
      <c r="BP85" s="75">
        <f t="shared" si="6"/>
        <v>2135.9960000000001</v>
      </c>
      <c r="BQ85" s="32">
        <f t="shared" si="7"/>
        <v>2135.9960000000001</v>
      </c>
      <c r="BR85" s="76">
        <v>0</v>
      </c>
      <c r="BS85" s="30">
        <v>2135.9960000000001</v>
      </c>
      <c r="BT85" s="77">
        <v>0</v>
      </c>
      <c r="BU85" s="77">
        <v>0</v>
      </c>
      <c r="BV85" s="30">
        <v>0</v>
      </c>
      <c r="BW85" s="78">
        <v>29.777000000000001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30631.412000000004</v>
      </c>
      <c r="D86" s="30"/>
      <c r="E86" s="30"/>
      <c r="F86" s="30"/>
      <c r="G86" s="30"/>
      <c r="H86" s="30"/>
      <c r="I86" s="30"/>
      <c r="J86" s="30"/>
      <c r="K86" s="30"/>
      <c r="L86" s="32">
        <v>0.26100000000000001</v>
      </c>
      <c r="M86" s="31">
        <v>0</v>
      </c>
      <c r="N86" s="31">
        <v>0</v>
      </c>
      <c r="O86" s="31">
        <v>49.828000000000003</v>
      </c>
      <c r="P86" s="31">
        <v>44.256999999999998</v>
      </c>
      <c r="Q86" s="31">
        <v>3.0000000000000001E-3</v>
      </c>
      <c r="R86" s="31">
        <v>2.9889999999999999</v>
      </c>
      <c r="S86" s="31">
        <v>3.5369999999999999</v>
      </c>
      <c r="T86" s="31">
        <v>0</v>
      </c>
      <c r="U86" s="31">
        <v>8.3889999999999993</v>
      </c>
      <c r="V86" s="31">
        <v>14.228</v>
      </c>
      <c r="W86" s="31">
        <v>1.599</v>
      </c>
      <c r="X86" s="31">
        <v>0.66</v>
      </c>
      <c r="Y86" s="31">
        <v>9.7989999999999995</v>
      </c>
      <c r="Z86" s="31">
        <v>1.0960000000000001</v>
      </c>
      <c r="AA86" s="31">
        <v>10.391999999999999</v>
      </c>
      <c r="AB86" s="31">
        <v>27.373999999999999</v>
      </c>
      <c r="AC86" s="31">
        <v>0</v>
      </c>
      <c r="AD86" s="31">
        <v>11.125999999999999</v>
      </c>
      <c r="AE86" s="31">
        <v>6749.8689999999997</v>
      </c>
      <c r="AF86" s="31">
        <v>14.657</v>
      </c>
      <c r="AG86" s="31">
        <v>55.798000000000002</v>
      </c>
      <c r="AH86" s="31">
        <v>162.821</v>
      </c>
      <c r="AI86" s="31">
        <v>133.50700000000001</v>
      </c>
      <c r="AJ86" s="31">
        <v>2.0049999999999999</v>
      </c>
      <c r="AK86" s="31">
        <v>0</v>
      </c>
      <c r="AL86" s="31">
        <v>14.202</v>
      </c>
      <c r="AM86" s="31">
        <v>0.04</v>
      </c>
      <c r="AN86" s="31">
        <v>9.3689999999999998</v>
      </c>
      <c r="AO86" s="31">
        <v>489.01299999999998</v>
      </c>
      <c r="AP86" s="31">
        <v>27.041</v>
      </c>
      <c r="AQ86" s="31">
        <v>40.085000000000001</v>
      </c>
      <c r="AR86" s="31">
        <v>213.863</v>
      </c>
      <c r="AS86" s="31">
        <v>3.7170000000000001</v>
      </c>
      <c r="AT86" s="31">
        <v>0</v>
      </c>
      <c r="AU86" s="31">
        <v>12.241</v>
      </c>
      <c r="AV86" s="31">
        <v>7.0609999999999999</v>
      </c>
      <c r="AW86" s="31">
        <v>608.24300000000005</v>
      </c>
      <c r="AX86" s="31">
        <v>792.86800000000005</v>
      </c>
      <c r="AY86" s="31">
        <v>5.6559999999999997</v>
      </c>
      <c r="AZ86" s="31">
        <v>17.486000000000001</v>
      </c>
      <c r="BA86" s="31">
        <v>33.752000000000002</v>
      </c>
      <c r="BB86" s="31">
        <v>12.455</v>
      </c>
      <c r="BC86" s="31">
        <v>207.26300000000001</v>
      </c>
      <c r="BD86" s="31">
        <v>8.3190000000000008</v>
      </c>
      <c r="BE86" s="31">
        <v>71.786000000000001</v>
      </c>
      <c r="BF86" s="31">
        <v>138.06899999999999</v>
      </c>
      <c r="BG86" s="31">
        <v>6.681</v>
      </c>
      <c r="BH86" s="31">
        <v>112.45099999999999</v>
      </c>
      <c r="BI86" s="31">
        <v>3.3879999999999999</v>
      </c>
      <c r="BJ86" s="31">
        <v>0</v>
      </c>
      <c r="BK86" s="31">
        <v>0</v>
      </c>
      <c r="BL86" s="73">
        <v>0</v>
      </c>
      <c r="BM86" s="74">
        <f t="shared" si="5"/>
        <v>10139.244000000001</v>
      </c>
      <c r="BN86" s="33"/>
      <c r="BO86" s="30">
        <v>822.30499999999995</v>
      </c>
      <c r="BP86" s="75">
        <f t="shared" si="6"/>
        <v>161.78299999999999</v>
      </c>
      <c r="BQ86" s="32">
        <f t="shared" si="7"/>
        <v>161.78299999999999</v>
      </c>
      <c r="BR86" s="76">
        <v>0</v>
      </c>
      <c r="BS86" s="30">
        <v>161.78299999999999</v>
      </c>
      <c r="BT86" s="77">
        <v>0</v>
      </c>
      <c r="BU86" s="77">
        <v>0</v>
      </c>
      <c r="BV86" s="30">
        <v>21937.537</v>
      </c>
      <c r="BW86" s="78">
        <v>-2429.4569999999999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1674.8430000000001</v>
      </c>
      <c r="D87" s="30"/>
      <c r="E87" s="30"/>
      <c r="F87" s="30"/>
      <c r="G87" s="30"/>
      <c r="H87" s="30"/>
      <c r="I87" s="30"/>
      <c r="J87" s="30"/>
      <c r="K87" s="30"/>
      <c r="L87" s="32">
        <v>8.2000000000000003E-2</v>
      </c>
      <c r="M87" s="31">
        <v>0</v>
      </c>
      <c r="N87" s="31">
        <v>6.2409999999999997</v>
      </c>
      <c r="O87" s="31">
        <v>3.3809999999999998</v>
      </c>
      <c r="P87" s="31">
        <v>22.178999999999998</v>
      </c>
      <c r="Q87" s="31">
        <v>3.0000000000000001E-3</v>
      </c>
      <c r="R87" s="31">
        <v>2.9020000000000001</v>
      </c>
      <c r="S87" s="31">
        <v>0.108</v>
      </c>
      <c r="T87" s="31">
        <v>0</v>
      </c>
      <c r="U87" s="31">
        <v>4.2889999999999997</v>
      </c>
      <c r="V87" s="31">
        <v>2.968</v>
      </c>
      <c r="W87" s="31">
        <v>0.41799999999999998</v>
      </c>
      <c r="X87" s="31">
        <v>4.4619999999999997</v>
      </c>
      <c r="Y87" s="31">
        <v>4.09</v>
      </c>
      <c r="Z87" s="31">
        <v>5.2999999999999999E-2</v>
      </c>
      <c r="AA87" s="31">
        <v>0.67500000000000004</v>
      </c>
      <c r="AB87" s="31">
        <v>2.3010000000000002</v>
      </c>
      <c r="AC87" s="31">
        <v>17.052</v>
      </c>
      <c r="AD87" s="31">
        <v>2.8170000000000002</v>
      </c>
      <c r="AE87" s="31">
        <v>10.35</v>
      </c>
      <c r="AF87" s="31">
        <v>56.537999999999997</v>
      </c>
      <c r="AG87" s="31">
        <v>33.526000000000003</v>
      </c>
      <c r="AH87" s="31">
        <v>42.134999999999998</v>
      </c>
      <c r="AI87" s="31">
        <v>46.564999999999998</v>
      </c>
      <c r="AJ87" s="31">
        <v>457.97500000000002</v>
      </c>
      <c r="AK87" s="31">
        <v>0.61899999999999999</v>
      </c>
      <c r="AL87" s="31">
        <v>0</v>
      </c>
      <c r="AM87" s="31">
        <v>24.167000000000002</v>
      </c>
      <c r="AN87" s="31">
        <v>0.65400000000000003</v>
      </c>
      <c r="AO87" s="31">
        <v>6.77</v>
      </c>
      <c r="AP87" s="31">
        <v>4.5999999999999999E-2</v>
      </c>
      <c r="AQ87" s="31">
        <v>4.8710000000000004</v>
      </c>
      <c r="AR87" s="31">
        <v>52.923999999999999</v>
      </c>
      <c r="AS87" s="31">
        <v>3.4049999999999998</v>
      </c>
      <c r="AT87" s="31">
        <v>16.260999999999999</v>
      </c>
      <c r="AU87" s="31">
        <v>5.431</v>
      </c>
      <c r="AV87" s="31">
        <v>4.0579999999999998</v>
      </c>
      <c r="AW87" s="31">
        <v>6.298</v>
      </c>
      <c r="AX87" s="31">
        <v>1.98</v>
      </c>
      <c r="AY87" s="31">
        <v>0</v>
      </c>
      <c r="AZ87" s="31">
        <v>7.3310000000000004</v>
      </c>
      <c r="BA87" s="31">
        <v>5.2060000000000004</v>
      </c>
      <c r="BB87" s="31">
        <v>14.967000000000001</v>
      </c>
      <c r="BC87" s="31">
        <v>76.828999999999994</v>
      </c>
      <c r="BD87" s="31">
        <v>4.5149999999999997</v>
      </c>
      <c r="BE87" s="31">
        <v>13.266999999999999</v>
      </c>
      <c r="BF87" s="31">
        <v>20.806000000000001</v>
      </c>
      <c r="BG87" s="31">
        <v>0.41699999999999998</v>
      </c>
      <c r="BH87" s="31">
        <v>0</v>
      </c>
      <c r="BI87" s="31">
        <v>0.159</v>
      </c>
      <c r="BJ87" s="31">
        <v>0</v>
      </c>
      <c r="BK87" s="31">
        <v>0</v>
      </c>
      <c r="BL87" s="73">
        <v>0</v>
      </c>
      <c r="BM87" s="74">
        <f t="shared" si="5"/>
        <v>992.09100000000012</v>
      </c>
      <c r="BN87" s="33"/>
      <c r="BO87" s="30">
        <v>0</v>
      </c>
      <c r="BP87" s="75">
        <f t="shared" si="6"/>
        <v>682.75199999999995</v>
      </c>
      <c r="BQ87" s="32">
        <f t="shared" si="7"/>
        <v>682.75199999999995</v>
      </c>
      <c r="BR87" s="76">
        <v>0</v>
      </c>
      <c r="BS87" s="30">
        <v>682.75199999999995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14845.342000000001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94.584999999999994</v>
      </c>
      <c r="N91" s="31">
        <v>142.47499999999999</v>
      </c>
      <c r="O91" s="31">
        <v>59.142000000000003</v>
      </c>
      <c r="P91" s="31">
        <v>145.48599999999999</v>
      </c>
      <c r="Q91" s="31">
        <v>8.9999999999999993E-3</v>
      </c>
      <c r="R91" s="31">
        <v>8.8000000000000007</v>
      </c>
      <c r="S91" s="31">
        <v>2.4470000000000001</v>
      </c>
      <c r="T91" s="31">
        <v>0</v>
      </c>
      <c r="U91" s="31">
        <v>23.047000000000001</v>
      </c>
      <c r="V91" s="31">
        <v>5.8540000000000001</v>
      </c>
      <c r="W91" s="31">
        <v>2.6419999999999999</v>
      </c>
      <c r="X91" s="31">
        <v>1.19</v>
      </c>
      <c r="Y91" s="31">
        <v>0.50900000000000001</v>
      </c>
      <c r="Z91" s="31">
        <v>1.516</v>
      </c>
      <c r="AA91" s="31">
        <v>2.8809999999999998</v>
      </c>
      <c r="AB91" s="31">
        <v>1.3129999999999999</v>
      </c>
      <c r="AC91" s="31">
        <v>21.716000000000001</v>
      </c>
      <c r="AD91" s="31">
        <v>9.0579999999999998</v>
      </c>
      <c r="AE91" s="31">
        <v>496.50799999999998</v>
      </c>
      <c r="AF91" s="31">
        <v>20.762</v>
      </c>
      <c r="AG91" s="31">
        <v>64.488</v>
      </c>
      <c r="AH91" s="31">
        <v>377.69900000000001</v>
      </c>
      <c r="AI91" s="31">
        <v>658.37199999999996</v>
      </c>
      <c r="AJ91" s="31">
        <v>12.571</v>
      </c>
      <c r="AK91" s="31">
        <v>4.2130000000000001</v>
      </c>
      <c r="AL91" s="31">
        <v>307.577</v>
      </c>
      <c r="AM91" s="31">
        <v>78.688000000000002</v>
      </c>
      <c r="AN91" s="31">
        <v>11.885999999999999</v>
      </c>
      <c r="AO91" s="31">
        <v>134.85499999999999</v>
      </c>
      <c r="AP91" s="31">
        <v>20.254999999999999</v>
      </c>
      <c r="AQ91" s="31">
        <v>24.905000000000001</v>
      </c>
      <c r="AR91" s="31">
        <v>12.029</v>
      </c>
      <c r="AS91" s="31">
        <v>8.9220000000000006</v>
      </c>
      <c r="AT91" s="31">
        <v>583.72699999999998</v>
      </c>
      <c r="AU91" s="31">
        <v>0.26400000000000001</v>
      </c>
      <c r="AV91" s="31">
        <v>4.2000000000000003E-2</v>
      </c>
      <c r="AW91" s="31">
        <v>15.201000000000001</v>
      </c>
      <c r="AX91" s="31">
        <v>17.844000000000001</v>
      </c>
      <c r="AY91" s="31">
        <v>0</v>
      </c>
      <c r="AZ91" s="31">
        <v>4.5270000000000001</v>
      </c>
      <c r="BA91" s="31">
        <v>47.764000000000003</v>
      </c>
      <c r="BB91" s="31">
        <v>11.819000000000001</v>
      </c>
      <c r="BC91" s="31">
        <v>497.74200000000002</v>
      </c>
      <c r="BD91" s="31">
        <v>9.2949999999999999</v>
      </c>
      <c r="BE91" s="31">
        <v>41.421999999999997</v>
      </c>
      <c r="BF91" s="31">
        <v>76.918000000000006</v>
      </c>
      <c r="BG91" s="31">
        <v>3.8090000000000002</v>
      </c>
      <c r="BH91" s="31">
        <v>0</v>
      </c>
      <c r="BI91" s="31">
        <v>21.684999999999999</v>
      </c>
      <c r="BJ91" s="31">
        <v>0</v>
      </c>
      <c r="BK91" s="31">
        <v>0</v>
      </c>
      <c r="BL91" s="73">
        <v>0</v>
      </c>
      <c r="BM91" s="74">
        <f t="shared" si="5"/>
        <v>4088.4590000000007</v>
      </c>
      <c r="BN91" s="33"/>
      <c r="BO91" s="30">
        <v>0</v>
      </c>
      <c r="BP91" s="75">
        <f t="shared" si="6"/>
        <v>10756.883</v>
      </c>
      <c r="BQ91" s="32">
        <f t="shared" si="7"/>
        <v>10756.883</v>
      </c>
      <c r="BR91" s="76">
        <v>0</v>
      </c>
      <c r="BS91" s="30">
        <v>10756.883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3793.22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13.112</v>
      </c>
      <c r="N92" s="31">
        <v>0</v>
      </c>
      <c r="O92" s="31">
        <v>4.0720000000000001</v>
      </c>
      <c r="P92" s="31">
        <v>133.69</v>
      </c>
      <c r="Q92" s="31">
        <v>8.9999999999999993E-3</v>
      </c>
      <c r="R92" s="31">
        <v>0.379</v>
      </c>
      <c r="S92" s="31">
        <v>0</v>
      </c>
      <c r="T92" s="31">
        <v>0</v>
      </c>
      <c r="U92" s="31">
        <v>0</v>
      </c>
      <c r="V92" s="31">
        <v>1.7669999999999999</v>
      </c>
      <c r="W92" s="31">
        <v>4.992</v>
      </c>
      <c r="X92" s="31">
        <v>1.5920000000000001</v>
      </c>
      <c r="Y92" s="31">
        <v>11.416</v>
      </c>
      <c r="Z92" s="31">
        <v>0</v>
      </c>
      <c r="AA92" s="31">
        <v>0.33100000000000002</v>
      </c>
      <c r="AB92" s="31">
        <v>0.67300000000000004</v>
      </c>
      <c r="AC92" s="31">
        <v>28.419</v>
      </c>
      <c r="AD92" s="31">
        <v>0</v>
      </c>
      <c r="AE92" s="31">
        <v>0.73299999999999998</v>
      </c>
      <c r="AF92" s="31">
        <v>24.753</v>
      </c>
      <c r="AG92" s="31">
        <v>76.882999999999996</v>
      </c>
      <c r="AH92" s="31">
        <v>1309.4570000000001</v>
      </c>
      <c r="AI92" s="31">
        <v>266.45100000000002</v>
      </c>
      <c r="AJ92" s="31">
        <v>0.749</v>
      </c>
      <c r="AK92" s="31">
        <v>109.283</v>
      </c>
      <c r="AL92" s="31">
        <v>11.276</v>
      </c>
      <c r="AM92" s="31">
        <v>4.8579999999999997</v>
      </c>
      <c r="AN92" s="31">
        <v>0.443</v>
      </c>
      <c r="AO92" s="31">
        <v>36.44</v>
      </c>
      <c r="AP92" s="31">
        <v>0</v>
      </c>
      <c r="AQ92" s="31">
        <v>6.1619999999999999</v>
      </c>
      <c r="AR92" s="31">
        <v>25.178999999999998</v>
      </c>
      <c r="AS92" s="31">
        <v>0</v>
      </c>
      <c r="AT92" s="31">
        <v>0</v>
      </c>
      <c r="AU92" s="31">
        <v>0</v>
      </c>
      <c r="AV92" s="31">
        <v>0.27300000000000002</v>
      </c>
      <c r="AW92" s="31">
        <v>2.7E-2</v>
      </c>
      <c r="AX92" s="31">
        <v>20.337</v>
      </c>
      <c r="AY92" s="31">
        <v>0</v>
      </c>
      <c r="AZ92" s="31">
        <v>1.0429999999999999</v>
      </c>
      <c r="BA92" s="31">
        <v>2.0459999999999998</v>
      </c>
      <c r="BB92" s="31">
        <v>7.8140000000000001</v>
      </c>
      <c r="BC92" s="31">
        <v>442.06400000000002</v>
      </c>
      <c r="BD92" s="31">
        <v>0</v>
      </c>
      <c r="BE92" s="31">
        <v>43.405000000000001</v>
      </c>
      <c r="BF92" s="31">
        <v>128.40100000000001</v>
      </c>
      <c r="BG92" s="31">
        <v>6.0000000000000001E-3</v>
      </c>
      <c r="BH92" s="31">
        <v>0</v>
      </c>
      <c r="BI92" s="31">
        <v>0.20699999999999999</v>
      </c>
      <c r="BJ92" s="31">
        <v>0</v>
      </c>
      <c r="BK92" s="31">
        <v>0</v>
      </c>
      <c r="BL92" s="73">
        <v>0</v>
      </c>
      <c r="BM92" s="74">
        <f t="shared" si="5"/>
        <v>2718.7419999999997</v>
      </c>
      <c r="BN92" s="33"/>
      <c r="BO92" s="30">
        <v>0</v>
      </c>
      <c r="BP92" s="75">
        <f t="shared" si="6"/>
        <v>1074.4780000000001</v>
      </c>
      <c r="BQ92" s="32">
        <f t="shared" si="7"/>
        <v>1074.4780000000001</v>
      </c>
      <c r="BR92" s="76">
        <v>0</v>
      </c>
      <c r="BS92" s="30">
        <v>1074.4780000000001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5252.9710000000005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5.899</v>
      </c>
      <c r="N93" s="31">
        <v>0</v>
      </c>
      <c r="O93" s="31">
        <v>12.038</v>
      </c>
      <c r="P93" s="31">
        <v>1.611</v>
      </c>
      <c r="Q93" s="31">
        <v>3.0000000000000001E-3</v>
      </c>
      <c r="R93" s="31">
        <v>1.097</v>
      </c>
      <c r="S93" s="31">
        <v>0.372</v>
      </c>
      <c r="T93" s="31">
        <v>0</v>
      </c>
      <c r="U93" s="31">
        <v>2.5179999999999998</v>
      </c>
      <c r="V93" s="31">
        <v>1.5209999999999999</v>
      </c>
      <c r="W93" s="31">
        <v>0</v>
      </c>
      <c r="X93" s="31">
        <v>0.19700000000000001</v>
      </c>
      <c r="Y93" s="31">
        <v>2.657</v>
      </c>
      <c r="Z93" s="31">
        <v>8.4000000000000005E-2</v>
      </c>
      <c r="AA93" s="31">
        <v>0</v>
      </c>
      <c r="AB93" s="31">
        <v>0.91400000000000003</v>
      </c>
      <c r="AC93" s="31">
        <v>9.7010000000000005</v>
      </c>
      <c r="AD93" s="31">
        <v>4.8689999999999998</v>
      </c>
      <c r="AE93" s="31">
        <v>8.8339999999999996</v>
      </c>
      <c r="AF93" s="31">
        <v>16.099</v>
      </c>
      <c r="AG93" s="31">
        <v>11.07</v>
      </c>
      <c r="AH93" s="31">
        <v>26.131</v>
      </c>
      <c r="AI93" s="31">
        <v>39.783999999999999</v>
      </c>
      <c r="AJ93" s="31">
        <v>3.5880000000000001</v>
      </c>
      <c r="AK93" s="31">
        <v>3.867</v>
      </c>
      <c r="AL93" s="31">
        <v>1110.829</v>
      </c>
      <c r="AM93" s="31">
        <v>35.973999999999997</v>
      </c>
      <c r="AN93" s="31">
        <v>15.852</v>
      </c>
      <c r="AO93" s="31">
        <v>5.7140000000000004</v>
      </c>
      <c r="AP93" s="31">
        <v>1.548</v>
      </c>
      <c r="AQ93" s="31">
        <v>51.692999999999998</v>
      </c>
      <c r="AR93" s="31">
        <v>30.518000000000001</v>
      </c>
      <c r="AS93" s="31">
        <v>15.161</v>
      </c>
      <c r="AT93" s="31">
        <v>53.762</v>
      </c>
      <c r="AU93" s="31">
        <v>3.8759999999999999</v>
      </c>
      <c r="AV93" s="31">
        <v>12.289</v>
      </c>
      <c r="AW93" s="31">
        <v>0.29299999999999998</v>
      </c>
      <c r="AX93" s="31">
        <v>16.765000000000001</v>
      </c>
      <c r="AY93" s="31">
        <v>0</v>
      </c>
      <c r="AZ93" s="31">
        <v>0.53400000000000003</v>
      </c>
      <c r="BA93" s="31">
        <v>79.105000000000004</v>
      </c>
      <c r="BB93" s="31">
        <v>12.753</v>
      </c>
      <c r="BC93" s="31">
        <v>196.60900000000001</v>
      </c>
      <c r="BD93" s="31">
        <v>0</v>
      </c>
      <c r="BE93" s="31">
        <v>16.689</v>
      </c>
      <c r="BF93" s="31">
        <v>59.823999999999998</v>
      </c>
      <c r="BG93" s="31">
        <v>0.92700000000000005</v>
      </c>
      <c r="BH93" s="31">
        <v>0</v>
      </c>
      <c r="BI93" s="31">
        <v>1.8320000000000001</v>
      </c>
      <c r="BJ93" s="31">
        <v>0</v>
      </c>
      <c r="BK93" s="31">
        <v>0</v>
      </c>
      <c r="BL93" s="73">
        <v>0</v>
      </c>
      <c r="BM93" s="74">
        <f t="shared" si="5"/>
        <v>1875.4010000000001</v>
      </c>
      <c r="BN93" s="33"/>
      <c r="BO93" s="30">
        <v>958.08900000000006</v>
      </c>
      <c r="BP93" s="75">
        <f t="shared" si="6"/>
        <v>2419.4810000000002</v>
      </c>
      <c r="BQ93" s="32">
        <f t="shared" si="7"/>
        <v>2419.4810000000002</v>
      </c>
      <c r="BR93" s="76">
        <v>0</v>
      </c>
      <c r="BS93" s="30">
        <v>2419.4810000000002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9628.2069999999985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94.665000000000006</v>
      </c>
      <c r="N94" s="31">
        <v>0</v>
      </c>
      <c r="O94" s="31">
        <v>209.256</v>
      </c>
      <c r="P94" s="31">
        <v>29.870999999999999</v>
      </c>
      <c r="Q94" s="31">
        <v>0</v>
      </c>
      <c r="R94" s="31">
        <v>3.2029999999999998</v>
      </c>
      <c r="S94" s="31">
        <v>0</v>
      </c>
      <c r="T94" s="31">
        <v>0</v>
      </c>
      <c r="U94" s="31">
        <v>1.145</v>
      </c>
      <c r="V94" s="31">
        <v>0</v>
      </c>
      <c r="W94" s="31">
        <v>0</v>
      </c>
      <c r="X94" s="31">
        <v>5.2880000000000003</v>
      </c>
      <c r="Y94" s="31">
        <v>0.52700000000000002</v>
      </c>
      <c r="Z94" s="31">
        <v>0</v>
      </c>
      <c r="AA94" s="31">
        <v>0.186</v>
      </c>
      <c r="AB94" s="31">
        <v>0</v>
      </c>
      <c r="AC94" s="31">
        <v>96.210999999999999</v>
      </c>
      <c r="AD94" s="31">
        <v>32.774000000000001</v>
      </c>
      <c r="AE94" s="31">
        <v>92.566999999999993</v>
      </c>
      <c r="AF94" s="31">
        <v>0</v>
      </c>
      <c r="AG94" s="31">
        <v>33.968000000000004</v>
      </c>
      <c r="AH94" s="31">
        <v>425.84399999999999</v>
      </c>
      <c r="AI94" s="31">
        <v>313.50099999999998</v>
      </c>
      <c r="AJ94" s="31">
        <v>20.475000000000001</v>
      </c>
      <c r="AK94" s="31">
        <v>393.19099999999997</v>
      </c>
      <c r="AL94" s="31">
        <v>1779.7260000000001</v>
      </c>
      <c r="AM94" s="31">
        <v>724.13300000000004</v>
      </c>
      <c r="AN94" s="31">
        <v>0</v>
      </c>
      <c r="AO94" s="31">
        <v>19.196000000000002</v>
      </c>
      <c r="AP94" s="31">
        <v>1.772</v>
      </c>
      <c r="AQ94" s="31">
        <v>0.94199999999999995</v>
      </c>
      <c r="AR94" s="31">
        <v>215.184</v>
      </c>
      <c r="AS94" s="31">
        <v>0</v>
      </c>
      <c r="AT94" s="31">
        <v>72.344999999999999</v>
      </c>
      <c r="AU94" s="31">
        <v>0</v>
      </c>
      <c r="AV94" s="31">
        <v>0.01</v>
      </c>
      <c r="AW94" s="31">
        <v>0.38800000000000001</v>
      </c>
      <c r="AX94" s="31">
        <v>2.3780000000000001</v>
      </c>
      <c r="AY94" s="31">
        <v>0</v>
      </c>
      <c r="AZ94" s="31">
        <v>7.7350000000000003</v>
      </c>
      <c r="BA94" s="31">
        <v>6.8150000000000004</v>
      </c>
      <c r="BB94" s="31">
        <v>0</v>
      </c>
      <c r="BC94" s="31">
        <v>71.257000000000005</v>
      </c>
      <c r="BD94" s="31">
        <v>0</v>
      </c>
      <c r="BE94" s="31">
        <v>12.342000000000001</v>
      </c>
      <c r="BF94" s="31">
        <v>32.027000000000001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4698.9219999999987</v>
      </c>
      <c r="BN94" s="33"/>
      <c r="BO94" s="30">
        <v>4187.8580000000002</v>
      </c>
      <c r="BP94" s="75">
        <f t="shared" si="6"/>
        <v>741.42700000000002</v>
      </c>
      <c r="BQ94" s="32">
        <f t="shared" si="7"/>
        <v>741.42700000000002</v>
      </c>
      <c r="BR94" s="76">
        <v>0</v>
      </c>
      <c r="BS94" s="30">
        <v>741.42700000000002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243.126</v>
      </c>
      <c r="D95" s="30"/>
      <c r="E95" s="30"/>
      <c r="F95" s="30"/>
      <c r="G95" s="30"/>
      <c r="H95" s="30"/>
      <c r="I95" s="30"/>
      <c r="J95" s="30"/>
      <c r="K95" s="30"/>
      <c r="L95" s="32">
        <v>3.0000000000000001E-3</v>
      </c>
      <c r="M95" s="31">
        <v>0</v>
      </c>
      <c r="N95" s="31">
        <v>0</v>
      </c>
      <c r="O95" s="31">
        <v>0.08</v>
      </c>
      <c r="P95" s="31">
        <v>6.5000000000000002E-2</v>
      </c>
      <c r="Q95" s="31">
        <v>1E-3</v>
      </c>
      <c r="R95" s="31">
        <v>3.0000000000000001E-3</v>
      </c>
      <c r="S95" s="31">
        <v>5.0000000000000001E-3</v>
      </c>
      <c r="T95" s="31">
        <v>0</v>
      </c>
      <c r="U95" s="31">
        <v>0.109</v>
      </c>
      <c r="V95" s="31">
        <v>1.2E-2</v>
      </c>
      <c r="W95" s="31">
        <v>0.01</v>
      </c>
      <c r="X95" s="31">
        <v>5.6000000000000001E-2</v>
      </c>
      <c r="Y95" s="31">
        <v>7.0000000000000001E-3</v>
      </c>
      <c r="Z95" s="31">
        <v>2.4E-2</v>
      </c>
      <c r="AA95" s="31">
        <v>1E-3</v>
      </c>
      <c r="AB95" s="31">
        <v>6.0000000000000001E-3</v>
      </c>
      <c r="AC95" s="31">
        <v>0.35399999999999998</v>
      </c>
      <c r="AD95" s="31">
        <v>3.0000000000000001E-3</v>
      </c>
      <c r="AE95" s="31">
        <v>1.3140000000000001</v>
      </c>
      <c r="AF95" s="31">
        <v>0.49099999999999999</v>
      </c>
      <c r="AG95" s="31">
        <v>1.3959999999999999</v>
      </c>
      <c r="AH95" s="31">
        <v>0.69299999999999995</v>
      </c>
      <c r="AI95" s="31">
        <v>0.81299999999999994</v>
      </c>
      <c r="AJ95" s="31">
        <v>3.0000000000000001E-3</v>
      </c>
      <c r="AK95" s="31">
        <v>0</v>
      </c>
      <c r="AL95" s="31">
        <v>0.309</v>
      </c>
      <c r="AM95" s="31">
        <v>0.06</v>
      </c>
      <c r="AN95" s="31">
        <v>3.6150000000000002</v>
      </c>
      <c r="AO95" s="31">
        <v>0.17699999999999999</v>
      </c>
      <c r="AP95" s="31">
        <v>4.7E-2</v>
      </c>
      <c r="AQ95" s="31">
        <v>6.3E-2</v>
      </c>
      <c r="AR95" s="31">
        <v>0.68799999999999994</v>
      </c>
      <c r="AS95" s="31">
        <v>5.3999999999999999E-2</v>
      </c>
      <c r="AT95" s="31">
        <v>0</v>
      </c>
      <c r="AU95" s="31">
        <v>0.245</v>
      </c>
      <c r="AV95" s="31">
        <v>0.443</v>
      </c>
      <c r="AW95" s="31">
        <v>4.1000000000000002E-2</v>
      </c>
      <c r="AX95" s="31">
        <v>4.7E-2</v>
      </c>
      <c r="AY95" s="31">
        <v>0</v>
      </c>
      <c r="AZ95" s="31">
        <v>3.0000000000000001E-3</v>
      </c>
      <c r="BA95" s="31">
        <v>1.2999999999999999E-2</v>
      </c>
      <c r="BB95" s="31">
        <v>2.4E-2</v>
      </c>
      <c r="BC95" s="31">
        <v>86.951999999999998</v>
      </c>
      <c r="BD95" s="31">
        <v>0.84099999999999997</v>
      </c>
      <c r="BE95" s="31">
        <v>8.9019999999999992</v>
      </c>
      <c r="BF95" s="31">
        <v>9.3580000000000005</v>
      </c>
      <c r="BG95" s="31">
        <v>2.5999999999999999E-2</v>
      </c>
      <c r="BH95" s="31">
        <v>0.39800000000000002</v>
      </c>
      <c r="BI95" s="31">
        <v>0.08</v>
      </c>
      <c r="BJ95" s="31">
        <v>0</v>
      </c>
      <c r="BK95" s="31">
        <v>0</v>
      </c>
      <c r="BL95" s="73">
        <v>0</v>
      </c>
      <c r="BM95" s="74">
        <f t="shared" si="5"/>
        <v>117.83499999999999</v>
      </c>
      <c r="BN95" s="33"/>
      <c r="BO95" s="30">
        <v>70.474999999999994</v>
      </c>
      <c r="BP95" s="75">
        <f t="shared" si="6"/>
        <v>54.816000000000003</v>
      </c>
      <c r="BQ95" s="32">
        <f t="shared" si="7"/>
        <v>54.816000000000003</v>
      </c>
      <c r="BR95" s="76">
        <v>0</v>
      </c>
      <c r="BS95" s="30">
        <v>54.816000000000003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9247.744999999999</v>
      </c>
      <c r="D96" s="30"/>
      <c r="E96" s="30"/>
      <c r="F96" s="30"/>
      <c r="G96" s="30"/>
      <c r="H96" s="30"/>
      <c r="I96" s="30"/>
      <c r="J96" s="30"/>
      <c r="K96" s="30"/>
      <c r="L96" s="32">
        <v>0.72699999999999998</v>
      </c>
      <c r="M96" s="31">
        <v>5.0010000000000003</v>
      </c>
      <c r="N96" s="31">
        <v>0.248</v>
      </c>
      <c r="O96" s="31">
        <v>3.4260000000000002</v>
      </c>
      <c r="P96" s="31">
        <v>0.45300000000000001</v>
      </c>
      <c r="Q96" s="31">
        <v>0</v>
      </c>
      <c r="R96" s="31">
        <v>2.0760000000000001</v>
      </c>
      <c r="S96" s="31">
        <v>0</v>
      </c>
      <c r="T96" s="31">
        <v>0</v>
      </c>
      <c r="U96" s="31">
        <v>0.71</v>
      </c>
      <c r="V96" s="31">
        <v>0.42899999999999999</v>
      </c>
      <c r="W96" s="31">
        <v>0</v>
      </c>
      <c r="X96" s="31">
        <v>0.17899999999999999</v>
      </c>
      <c r="Y96" s="31">
        <v>1.048</v>
      </c>
      <c r="Z96" s="31">
        <v>0</v>
      </c>
      <c r="AA96" s="31">
        <v>0</v>
      </c>
      <c r="AB96" s="31">
        <v>0.51600000000000001</v>
      </c>
      <c r="AC96" s="31">
        <v>0.93100000000000005</v>
      </c>
      <c r="AD96" s="31">
        <v>1.3740000000000001</v>
      </c>
      <c r="AE96" s="31">
        <v>11.192</v>
      </c>
      <c r="AF96" s="31">
        <v>7.0759999999999996</v>
      </c>
      <c r="AG96" s="31">
        <v>9.3759999999999994</v>
      </c>
      <c r="AH96" s="31">
        <v>10.167999999999999</v>
      </c>
      <c r="AI96" s="31">
        <v>15.807</v>
      </c>
      <c r="AJ96" s="31">
        <v>0.37</v>
      </c>
      <c r="AK96" s="31">
        <v>1.641</v>
      </c>
      <c r="AL96" s="31">
        <v>4.2439999999999998</v>
      </c>
      <c r="AM96" s="31">
        <v>61.326999999999998</v>
      </c>
      <c r="AN96" s="31">
        <v>0.55000000000000004</v>
      </c>
      <c r="AO96" s="31">
        <v>13.914999999999999</v>
      </c>
      <c r="AP96" s="31">
        <v>1.0249999999999999</v>
      </c>
      <c r="AQ96" s="31">
        <v>7.806</v>
      </c>
      <c r="AR96" s="31">
        <v>13.952</v>
      </c>
      <c r="AS96" s="31">
        <v>8.5239999999999991</v>
      </c>
      <c r="AT96" s="31">
        <v>10.840999999999999</v>
      </c>
      <c r="AU96" s="31">
        <v>1.9379999999999999</v>
      </c>
      <c r="AV96" s="31">
        <v>3.0459999999999998</v>
      </c>
      <c r="AW96" s="31">
        <v>4.8209999999999997</v>
      </c>
      <c r="AX96" s="31">
        <v>4.0860000000000003</v>
      </c>
      <c r="AY96" s="31">
        <v>9.9000000000000005E-2</v>
      </c>
      <c r="AZ96" s="31">
        <v>0.53900000000000003</v>
      </c>
      <c r="BA96" s="31">
        <v>191.92099999999999</v>
      </c>
      <c r="BB96" s="31">
        <v>3.6059999999999999</v>
      </c>
      <c r="BC96" s="31">
        <v>152.22300000000001</v>
      </c>
      <c r="BD96" s="31">
        <v>3.8780000000000001</v>
      </c>
      <c r="BE96" s="31">
        <v>8.298</v>
      </c>
      <c r="BF96" s="31">
        <v>24.427</v>
      </c>
      <c r="BG96" s="31">
        <v>0.185</v>
      </c>
      <c r="BH96" s="31">
        <v>1.8049999999999999</v>
      </c>
      <c r="BI96" s="31">
        <v>0.16500000000000001</v>
      </c>
      <c r="BJ96" s="31">
        <v>0</v>
      </c>
      <c r="BK96" s="31">
        <v>0</v>
      </c>
      <c r="BL96" s="73">
        <v>0</v>
      </c>
      <c r="BM96" s="74">
        <f t="shared" si="5"/>
        <v>595.96899999999994</v>
      </c>
      <c r="BN96" s="33"/>
      <c r="BO96" s="30">
        <v>0</v>
      </c>
      <c r="BP96" s="75">
        <f t="shared" si="6"/>
        <v>8651.7759999999998</v>
      </c>
      <c r="BQ96" s="32">
        <f t="shared" si="7"/>
        <v>8651.7759999999998</v>
      </c>
      <c r="BR96" s="76">
        <v>0.19800000000000001</v>
      </c>
      <c r="BS96" s="30">
        <v>8651.5779999999995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4765.4400000000005</v>
      </c>
      <c r="D97" s="30"/>
      <c r="E97" s="30"/>
      <c r="F97" s="30"/>
      <c r="G97" s="30"/>
      <c r="H97" s="30"/>
      <c r="I97" s="30"/>
      <c r="J97" s="30"/>
      <c r="K97" s="30"/>
      <c r="L97" s="32">
        <v>0.255</v>
      </c>
      <c r="M97" s="31">
        <v>16.387</v>
      </c>
      <c r="N97" s="31">
        <v>0.121</v>
      </c>
      <c r="O97" s="31">
        <v>1.899</v>
      </c>
      <c r="P97" s="31">
        <v>0.106</v>
      </c>
      <c r="Q97" s="31">
        <v>0</v>
      </c>
      <c r="R97" s="31">
        <v>0.30599999999999999</v>
      </c>
      <c r="S97" s="31">
        <v>4.5999999999999999E-2</v>
      </c>
      <c r="T97" s="31">
        <v>0</v>
      </c>
      <c r="U97" s="31">
        <v>0.28000000000000003</v>
      </c>
      <c r="V97" s="31">
        <v>5.8999999999999997E-2</v>
      </c>
      <c r="W97" s="31">
        <v>0</v>
      </c>
      <c r="X97" s="31">
        <v>8.3000000000000004E-2</v>
      </c>
      <c r="Y97" s="31">
        <v>0.53400000000000003</v>
      </c>
      <c r="Z97" s="31">
        <v>5.8000000000000003E-2</v>
      </c>
      <c r="AA97" s="31">
        <v>4.2000000000000003E-2</v>
      </c>
      <c r="AB97" s="31">
        <v>0.309</v>
      </c>
      <c r="AC97" s="31">
        <v>0.86699999999999999</v>
      </c>
      <c r="AD97" s="31">
        <v>0.27300000000000002</v>
      </c>
      <c r="AE97" s="31">
        <v>0.97299999999999998</v>
      </c>
      <c r="AF97" s="31">
        <v>1.629</v>
      </c>
      <c r="AG97" s="31">
        <v>9.9450000000000003</v>
      </c>
      <c r="AH97" s="31">
        <v>2.0249999999999999</v>
      </c>
      <c r="AI97" s="31">
        <v>92.307000000000002</v>
      </c>
      <c r="AJ97" s="31">
        <v>0.17899999999999999</v>
      </c>
      <c r="AK97" s="31">
        <v>4.5990000000000002</v>
      </c>
      <c r="AL97" s="31">
        <v>65.834999999999994</v>
      </c>
      <c r="AM97" s="31">
        <v>8.2349999999999994</v>
      </c>
      <c r="AN97" s="31">
        <v>9.5000000000000001E-2</v>
      </c>
      <c r="AO97" s="31">
        <v>0.34599999999999997</v>
      </c>
      <c r="AP97" s="31">
        <v>5.1890000000000001</v>
      </c>
      <c r="AQ97" s="31">
        <v>1.796</v>
      </c>
      <c r="AR97" s="31">
        <v>1.47</v>
      </c>
      <c r="AS97" s="31">
        <v>1.1020000000000001</v>
      </c>
      <c r="AT97" s="31">
        <v>10.515000000000001</v>
      </c>
      <c r="AU97" s="31">
        <v>1.0309999999999999</v>
      </c>
      <c r="AV97" s="31">
        <v>0.4</v>
      </c>
      <c r="AW97" s="31">
        <v>3.5000000000000003E-2</v>
      </c>
      <c r="AX97" s="31">
        <v>0.99</v>
      </c>
      <c r="AY97" s="31">
        <v>3.1E-2</v>
      </c>
      <c r="AZ97" s="31">
        <v>0.114</v>
      </c>
      <c r="BA97" s="31">
        <v>0.63100000000000001</v>
      </c>
      <c r="BB97" s="31">
        <v>0.28199999999999997</v>
      </c>
      <c r="BC97" s="31">
        <v>72.661000000000001</v>
      </c>
      <c r="BD97" s="31">
        <v>1.4830000000000001</v>
      </c>
      <c r="BE97" s="31">
        <v>4.1070000000000002</v>
      </c>
      <c r="BF97" s="31">
        <v>11.228</v>
      </c>
      <c r="BG97" s="31">
        <v>7.4999999999999997E-2</v>
      </c>
      <c r="BH97" s="31">
        <v>3.512</v>
      </c>
      <c r="BI97" s="31">
        <v>0.21</v>
      </c>
      <c r="BJ97" s="31">
        <v>0</v>
      </c>
      <c r="BK97" s="31">
        <v>0</v>
      </c>
      <c r="BL97" s="73">
        <v>0</v>
      </c>
      <c r="BM97" s="74">
        <f t="shared" si="5"/>
        <v>324.65500000000009</v>
      </c>
      <c r="BN97" s="33"/>
      <c r="BO97" s="30">
        <v>2028.895</v>
      </c>
      <c r="BP97" s="75">
        <f t="shared" si="6"/>
        <v>2411.89</v>
      </c>
      <c r="BQ97" s="32">
        <f t="shared" si="7"/>
        <v>2411.89</v>
      </c>
      <c r="BR97" s="76">
        <v>0</v>
      </c>
      <c r="BS97" s="30">
        <v>2411.89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1359.395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0.01</v>
      </c>
      <c r="O98" s="31">
        <v>1.2869999999999999</v>
      </c>
      <c r="P98" s="31">
        <v>5.5E-2</v>
      </c>
      <c r="Q98" s="31">
        <v>1E-3</v>
      </c>
      <c r="R98" s="31">
        <v>0</v>
      </c>
      <c r="S98" s="31">
        <v>0.185</v>
      </c>
      <c r="T98" s="31">
        <v>0</v>
      </c>
      <c r="U98" s="31">
        <v>1.9E-2</v>
      </c>
      <c r="V98" s="31">
        <v>0.16900000000000001</v>
      </c>
      <c r="W98" s="31">
        <v>1.0999999999999999E-2</v>
      </c>
      <c r="X98" s="31">
        <v>5.0000000000000001E-3</v>
      </c>
      <c r="Y98" s="31">
        <v>5.0000000000000001E-3</v>
      </c>
      <c r="Z98" s="31">
        <v>1E-3</v>
      </c>
      <c r="AA98" s="31">
        <v>1.2E-2</v>
      </c>
      <c r="AB98" s="31">
        <v>2.9000000000000001E-2</v>
      </c>
      <c r="AC98" s="31">
        <v>0.105</v>
      </c>
      <c r="AD98" s="31">
        <v>8.0000000000000002E-3</v>
      </c>
      <c r="AE98" s="31">
        <v>0.38600000000000001</v>
      </c>
      <c r="AF98" s="31">
        <v>0.248</v>
      </c>
      <c r="AG98" s="31">
        <v>0.129</v>
      </c>
      <c r="AH98" s="31">
        <v>1.627</v>
      </c>
      <c r="AI98" s="31">
        <v>0.42499999999999999</v>
      </c>
      <c r="AJ98" s="31">
        <v>5.0000000000000001E-3</v>
      </c>
      <c r="AK98" s="31">
        <v>0.85799999999999998</v>
      </c>
      <c r="AL98" s="31">
        <v>21.606999999999999</v>
      </c>
      <c r="AM98" s="31">
        <v>1.165</v>
      </c>
      <c r="AN98" s="31">
        <v>0</v>
      </c>
      <c r="AO98" s="31">
        <v>0.222</v>
      </c>
      <c r="AP98" s="31">
        <v>0.192</v>
      </c>
      <c r="AQ98" s="31">
        <v>14.048</v>
      </c>
      <c r="AR98" s="31">
        <v>340.29500000000002</v>
      </c>
      <c r="AS98" s="31">
        <v>1.4E-2</v>
      </c>
      <c r="AT98" s="31">
        <v>48.823999999999998</v>
      </c>
      <c r="AU98" s="31">
        <v>0.127</v>
      </c>
      <c r="AV98" s="31">
        <v>0.113</v>
      </c>
      <c r="AW98" s="31">
        <v>1.2E-2</v>
      </c>
      <c r="AX98" s="31">
        <v>0.82099999999999995</v>
      </c>
      <c r="AY98" s="31">
        <v>2.7E-2</v>
      </c>
      <c r="AZ98" s="31">
        <v>0</v>
      </c>
      <c r="BA98" s="31">
        <v>6.0000000000000001E-3</v>
      </c>
      <c r="BB98" s="31">
        <v>0.115</v>
      </c>
      <c r="BC98" s="31">
        <v>4.976</v>
      </c>
      <c r="BD98" s="31">
        <v>0</v>
      </c>
      <c r="BE98" s="31">
        <v>22.591999999999999</v>
      </c>
      <c r="BF98" s="31">
        <v>1.0429999999999999</v>
      </c>
      <c r="BG98" s="31">
        <v>1.0999999999999999E-2</v>
      </c>
      <c r="BH98" s="31">
        <v>1.17</v>
      </c>
      <c r="BI98" s="31">
        <v>5.9829999999999997</v>
      </c>
      <c r="BJ98" s="31">
        <v>0</v>
      </c>
      <c r="BK98" s="31">
        <v>0</v>
      </c>
      <c r="BL98" s="73">
        <v>0</v>
      </c>
      <c r="BM98" s="74">
        <f t="shared" si="5"/>
        <v>468.94500000000005</v>
      </c>
      <c r="BN98" s="33"/>
      <c r="BO98" s="30">
        <v>88.346999999999994</v>
      </c>
      <c r="BP98" s="75">
        <f t="shared" si="6"/>
        <v>802.10300000000007</v>
      </c>
      <c r="BQ98" s="32">
        <f t="shared" si="7"/>
        <v>802.10300000000007</v>
      </c>
      <c r="BR98" s="76">
        <v>64.838999999999999</v>
      </c>
      <c r="BS98" s="30">
        <v>737.26400000000001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9330.2240000000002</v>
      </c>
      <c r="D99" s="30"/>
      <c r="E99" s="30"/>
      <c r="F99" s="30"/>
      <c r="G99" s="30"/>
      <c r="H99" s="30"/>
      <c r="I99" s="30"/>
      <c r="J99" s="30"/>
      <c r="K99" s="30"/>
      <c r="L99" s="32">
        <v>0.18</v>
      </c>
      <c r="M99" s="31">
        <v>80.66</v>
      </c>
      <c r="N99" s="31">
        <v>8.1000000000000003E-2</v>
      </c>
      <c r="O99" s="31">
        <v>9.2390000000000008</v>
      </c>
      <c r="P99" s="31">
        <v>4.883</v>
      </c>
      <c r="Q99" s="31">
        <v>2E-3</v>
      </c>
      <c r="R99" s="31">
        <v>0.90100000000000002</v>
      </c>
      <c r="S99" s="31">
        <v>0.19800000000000001</v>
      </c>
      <c r="T99" s="31">
        <v>0</v>
      </c>
      <c r="U99" s="31">
        <v>0.11</v>
      </c>
      <c r="V99" s="31">
        <v>0.85599999999999998</v>
      </c>
      <c r="W99" s="31">
        <v>0.56799999999999995</v>
      </c>
      <c r="X99" s="31">
        <v>0.68899999999999995</v>
      </c>
      <c r="Y99" s="31">
        <v>1.3320000000000001</v>
      </c>
      <c r="Z99" s="31">
        <v>0.19900000000000001</v>
      </c>
      <c r="AA99" s="31">
        <v>0.625</v>
      </c>
      <c r="AB99" s="31">
        <v>0.45</v>
      </c>
      <c r="AC99" s="31">
        <v>49.012999999999998</v>
      </c>
      <c r="AD99" s="31">
        <v>2.3079999999999998</v>
      </c>
      <c r="AE99" s="31">
        <v>13.391</v>
      </c>
      <c r="AF99" s="31">
        <v>14.932</v>
      </c>
      <c r="AG99" s="31">
        <v>22.437999999999999</v>
      </c>
      <c r="AH99" s="31">
        <v>24.28</v>
      </c>
      <c r="AI99" s="31">
        <v>75.497</v>
      </c>
      <c r="AJ99" s="31">
        <v>50.741999999999997</v>
      </c>
      <c r="AK99" s="31">
        <v>5.851</v>
      </c>
      <c r="AL99" s="31">
        <v>265.60500000000002</v>
      </c>
      <c r="AM99" s="31">
        <v>38.51</v>
      </c>
      <c r="AN99" s="31">
        <v>3.7709999999999999</v>
      </c>
      <c r="AO99" s="31">
        <v>9.6549999999999994</v>
      </c>
      <c r="AP99" s="31">
        <v>3.7639999999999998</v>
      </c>
      <c r="AQ99" s="31">
        <v>24.663</v>
      </c>
      <c r="AR99" s="31">
        <v>1436.1780000000001</v>
      </c>
      <c r="AS99" s="31">
        <v>7.2789999999999999</v>
      </c>
      <c r="AT99" s="31">
        <v>104.782</v>
      </c>
      <c r="AU99" s="31">
        <v>9.1069999999999993</v>
      </c>
      <c r="AV99" s="31">
        <v>16.393999999999998</v>
      </c>
      <c r="AW99" s="31">
        <v>0.93400000000000005</v>
      </c>
      <c r="AX99" s="31">
        <v>40.04</v>
      </c>
      <c r="AY99" s="31">
        <v>0.48399999999999999</v>
      </c>
      <c r="AZ99" s="31">
        <v>0.77600000000000002</v>
      </c>
      <c r="BA99" s="31">
        <v>7.4770000000000003</v>
      </c>
      <c r="BB99" s="31">
        <v>5.5129999999999999</v>
      </c>
      <c r="BC99" s="31">
        <v>124.44499999999999</v>
      </c>
      <c r="BD99" s="31">
        <v>3.5339999999999998</v>
      </c>
      <c r="BE99" s="31">
        <v>21.27</v>
      </c>
      <c r="BF99" s="31">
        <v>25.489000000000001</v>
      </c>
      <c r="BG99" s="31">
        <v>0.253</v>
      </c>
      <c r="BH99" s="31">
        <v>5.4080000000000004</v>
      </c>
      <c r="BI99" s="31">
        <v>4.3209999999999997</v>
      </c>
      <c r="BJ99" s="31">
        <v>0</v>
      </c>
      <c r="BK99" s="31">
        <v>0</v>
      </c>
      <c r="BL99" s="73">
        <v>0</v>
      </c>
      <c r="BM99" s="74">
        <f t="shared" si="5"/>
        <v>2519.0769999999998</v>
      </c>
      <c r="BN99" s="33"/>
      <c r="BO99" s="30">
        <v>544.01099999999997</v>
      </c>
      <c r="BP99" s="75">
        <f t="shared" si="6"/>
        <v>6267.1360000000004</v>
      </c>
      <c r="BQ99" s="32">
        <f t="shared" si="7"/>
        <v>6267.1360000000004</v>
      </c>
      <c r="BR99" s="76">
        <v>0</v>
      </c>
      <c r="BS99" s="30">
        <v>6267.1360000000004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2558.357</v>
      </c>
      <c r="D100" s="30"/>
      <c r="E100" s="30"/>
      <c r="F100" s="30"/>
      <c r="G100" s="30"/>
      <c r="H100" s="30"/>
      <c r="I100" s="30"/>
      <c r="J100" s="30"/>
      <c r="K100" s="30"/>
      <c r="L100" s="32">
        <v>5.0000000000000001E-3</v>
      </c>
      <c r="M100" s="31">
        <v>0</v>
      </c>
      <c r="N100" s="31">
        <v>0.26300000000000001</v>
      </c>
      <c r="O100" s="31">
        <v>1.302</v>
      </c>
      <c r="P100" s="31">
        <v>4.0279999999999996</v>
      </c>
      <c r="Q100" s="31">
        <v>1E-3</v>
      </c>
      <c r="R100" s="31">
        <v>0.64500000000000002</v>
      </c>
      <c r="S100" s="31">
        <v>1.7000000000000001E-2</v>
      </c>
      <c r="T100" s="31">
        <v>0</v>
      </c>
      <c r="U100" s="31">
        <v>1.9239999999999999</v>
      </c>
      <c r="V100" s="31">
        <v>2.3519999999999999</v>
      </c>
      <c r="W100" s="31">
        <v>0.12</v>
      </c>
      <c r="X100" s="31">
        <v>0.52100000000000002</v>
      </c>
      <c r="Y100" s="31">
        <v>0.45300000000000001</v>
      </c>
      <c r="Z100" s="31">
        <v>5.0000000000000001E-3</v>
      </c>
      <c r="AA100" s="31">
        <v>7.6999999999999999E-2</v>
      </c>
      <c r="AB100" s="31">
        <v>0.14199999999999999</v>
      </c>
      <c r="AC100" s="31">
        <v>3.7949999999999999</v>
      </c>
      <c r="AD100" s="31">
        <v>4.84</v>
      </c>
      <c r="AE100" s="31">
        <v>10.882999999999999</v>
      </c>
      <c r="AF100" s="31">
        <v>4.8</v>
      </c>
      <c r="AG100" s="31">
        <v>9.82</v>
      </c>
      <c r="AH100" s="31">
        <v>18.72</v>
      </c>
      <c r="AI100" s="31">
        <v>21.024999999999999</v>
      </c>
      <c r="AJ100" s="31">
        <v>1.4750000000000001</v>
      </c>
      <c r="AK100" s="31">
        <v>5.0789999999999997</v>
      </c>
      <c r="AL100" s="31">
        <v>222.02199999999999</v>
      </c>
      <c r="AM100" s="31">
        <v>50.658000000000001</v>
      </c>
      <c r="AN100" s="31">
        <v>1.5569999999999999</v>
      </c>
      <c r="AO100" s="31">
        <v>5.6040000000000001</v>
      </c>
      <c r="AP100" s="31">
        <v>1.3220000000000001</v>
      </c>
      <c r="AQ100" s="31">
        <v>4.226</v>
      </c>
      <c r="AR100" s="31">
        <v>0.36899999999999999</v>
      </c>
      <c r="AS100" s="31">
        <v>40.956000000000003</v>
      </c>
      <c r="AT100" s="31">
        <v>0</v>
      </c>
      <c r="AU100" s="31">
        <v>0</v>
      </c>
      <c r="AV100" s="31">
        <v>8.9819999999999993</v>
      </c>
      <c r="AW100" s="31">
        <v>0.59599999999999997</v>
      </c>
      <c r="AX100" s="31">
        <v>4.9050000000000002</v>
      </c>
      <c r="AY100" s="31">
        <v>0.34399999999999997</v>
      </c>
      <c r="AZ100" s="31">
        <v>0</v>
      </c>
      <c r="BA100" s="31">
        <v>1.4410000000000001</v>
      </c>
      <c r="BB100" s="31">
        <v>1.7569999999999999</v>
      </c>
      <c r="BC100" s="31">
        <v>123.447</v>
      </c>
      <c r="BD100" s="31">
        <v>0.43099999999999999</v>
      </c>
      <c r="BE100" s="31">
        <v>6.0709999999999997</v>
      </c>
      <c r="BF100" s="31">
        <v>8.1850000000000005</v>
      </c>
      <c r="BG100" s="31">
        <v>0.184</v>
      </c>
      <c r="BH100" s="31">
        <v>0</v>
      </c>
      <c r="BI100" s="31">
        <v>2.9000000000000001E-2</v>
      </c>
      <c r="BJ100" s="31">
        <v>0</v>
      </c>
      <c r="BK100" s="31">
        <v>0</v>
      </c>
      <c r="BL100" s="73">
        <v>0</v>
      </c>
      <c r="BM100" s="74">
        <f t="shared" si="5"/>
        <v>575.37800000000004</v>
      </c>
      <c r="BN100" s="33"/>
      <c r="BO100" s="30">
        <v>276.55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1706.4290000000001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17372.089999999997</v>
      </c>
      <c r="D101" s="30"/>
      <c r="E101" s="30"/>
      <c r="F101" s="30"/>
      <c r="G101" s="30"/>
      <c r="H101" s="30"/>
      <c r="I101" s="30"/>
      <c r="J101" s="30"/>
      <c r="K101" s="30"/>
      <c r="L101" s="32">
        <v>0.623</v>
      </c>
      <c r="M101" s="31">
        <v>9.99</v>
      </c>
      <c r="N101" s="31">
        <v>2.4060000000000001</v>
      </c>
      <c r="O101" s="31">
        <v>40.164000000000001</v>
      </c>
      <c r="P101" s="31">
        <v>37.451999999999998</v>
      </c>
      <c r="Q101" s="31">
        <v>0.03</v>
      </c>
      <c r="R101" s="31">
        <v>2.129</v>
      </c>
      <c r="S101" s="31">
        <v>0.51</v>
      </c>
      <c r="T101" s="31">
        <v>0</v>
      </c>
      <c r="U101" s="31">
        <v>32.313000000000002</v>
      </c>
      <c r="V101" s="31">
        <v>36.082000000000001</v>
      </c>
      <c r="W101" s="31">
        <v>2.7040000000000002</v>
      </c>
      <c r="X101" s="31">
        <v>7.38</v>
      </c>
      <c r="Y101" s="31">
        <v>16.463000000000001</v>
      </c>
      <c r="Z101" s="31">
        <v>1.9E-2</v>
      </c>
      <c r="AA101" s="31">
        <v>2.8250000000000002</v>
      </c>
      <c r="AB101" s="31">
        <v>1.65</v>
      </c>
      <c r="AC101" s="31">
        <v>840.29499999999996</v>
      </c>
      <c r="AD101" s="31">
        <v>55.344000000000001</v>
      </c>
      <c r="AE101" s="31">
        <v>339.44499999999999</v>
      </c>
      <c r="AF101" s="31">
        <v>70.688999999999993</v>
      </c>
      <c r="AG101" s="31">
        <v>146.89599999999999</v>
      </c>
      <c r="AH101" s="31">
        <v>154.74799999999999</v>
      </c>
      <c r="AI101" s="31">
        <v>374.95400000000001</v>
      </c>
      <c r="AJ101" s="31">
        <v>16.585999999999999</v>
      </c>
      <c r="AK101" s="31">
        <v>235.87</v>
      </c>
      <c r="AL101" s="31">
        <v>50.476999999999997</v>
      </c>
      <c r="AM101" s="31">
        <v>319.29700000000003</v>
      </c>
      <c r="AN101" s="31">
        <v>9.3849999999999998</v>
      </c>
      <c r="AO101" s="31">
        <v>107.011</v>
      </c>
      <c r="AP101" s="31">
        <v>24.542999999999999</v>
      </c>
      <c r="AQ101" s="31">
        <v>12.055</v>
      </c>
      <c r="AR101" s="31">
        <v>485.41</v>
      </c>
      <c r="AS101" s="31">
        <v>10.56</v>
      </c>
      <c r="AT101" s="31">
        <v>1155.405</v>
      </c>
      <c r="AU101" s="31">
        <v>32.552999999999997</v>
      </c>
      <c r="AV101" s="31">
        <v>268.012</v>
      </c>
      <c r="AW101" s="31">
        <v>895.81899999999996</v>
      </c>
      <c r="AX101" s="31">
        <v>11.036</v>
      </c>
      <c r="AY101" s="31">
        <v>0.84099999999999997</v>
      </c>
      <c r="AZ101" s="31">
        <v>6.9850000000000003</v>
      </c>
      <c r="BA101" s="31">
        <v>4.5519999999999996</v>
      </c>
      <c r="BB101" s="31">
        <v>14.78</v>
      </c>
      <c r="BC101" s="31">
        <v>1051.421</v>
      </c>
      <c r="BD101" s="31">
        <v>0</v>
      </c>
      <c r="BE101" s="31">
        <v>39.508000000000003</v>
      </c>
      <c r="BF101" s="31">
        <v>6.2539999999999996</v>
      </c>
      <c r="BG101" s="31">
        <v>0.56999999999999995</v>
      </c>
      <c r="BH101" s="31">
        <v>2.7410000000000001</v>
      </c>
      <c r="BI101" s="31">
        <v>5.3070000000000004</v>
      </c>
      <c r="BJ101" s="31">
        <v>0</v>
      </c>
      <c r="BK101" s="31">
        <v>0</v>
      </c>
      <c r="BL101" s="73">
        <v>0</v>
      </c>
      <c r="BM101" s="74">
        <f t="shared" si="5"/>
        <v>6942.0889999999981</v>
      </c>
      <c r="BN101" s="33"/>
      <c r="BO101" s="30">
        <v>4456.2950000000001</v>
      </c>
      <c r="BP101" s="75">
        <f t="shared" si="6"/>
        <v>5973.7060000000001</v>
      </c>
      <c r="BQ101" s="32">
        <f t="shared" si="7"/>
        <v>5424.4790000000003</v>
      </c>
      <c r="BR101" s="76">
        <v>0</v>
      </c>
      <c r="BS101" s="30">
        <v>5424.4790000000003</v>
      </c>
      <c r="BT101" s="77">
        <v>549.22699999999998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3364.2219999999998</v>
      </c>
      <c r="D102" s="30"/>
      <c r="E102" s="30"/>
      <c r="F102" s="30"/>
      <c r="G102" s="30"/>
      <c r="H102" s="30"/>
      <c r="I102" s="30"/>
      <c r="J102" s="30"/>
      <c r="K102" s="30"/>
      <c r="L102" s="32">
        <v>0.437</v>
      </c>
      <c r="M102" s="31">
        <v>52.982999999999997</v>
      </c>
      <c r="N102" s="31">
        <v>1.113</v>
      </c>
      <c r="O102" s="31">
        <v>16.995999999999999</v>
      </c>
      <c r="P102" s="31">
        <v>18.923999999999999</v>
      </c>
      <c r="Q102" s="31">
        <v>6.0000000000000001E-3</v>
      </c>
      <c r="R102" s="31">
        <v>2.359</v>
      </c>
      <c r="S102" s="31">
        <v>5.5190000000000001</v>
      </c>
      <c r="T102" s="31">
        <v>0</v>
      </c>
      <c r="U102" s="31">
        <v>9.81</v>
      </c>
      <c r="V102" s="31">
        <v>3.621</v>
      </c>
      <c r="W102" s="31">
        <v>0.88300000000000001</v>
      </c>
      <c r="X102" s="31">
        <v>3.0009999999999999</v>
      </c>
      <c r="Y102" s="31">
        <v>2.0710000000000002</v>
      </c>
      <c r="Z102" s="31">
        <v>2.4E-2</v>
      </c>
      <c r="AA102" s="31">
        <v>1.26</v>
      </c>
      <c r="AB102" s="31">
        <v>1.08</v>
      </c>
      <c r="AC102" s="31">
        <v>155.875</v>
      </c>
      <c r="AD102" s="31">
        <v>28.167000000000002</v>
      </c>
      <c r="AE102" s="31">
        <v>129.65199999999999</v>
      </c>
      <c r="AF102" s="31">
        <v>31.094999999999999</v>
      </c>
      <c r="AG102" s="31">
        <v>35.26</v>
      </c>
      <c r="AH102" s="31">
        <v>170.03399999999999</v>
      </c>
      <c r="AI102" s="31">
        <v>78.951999999999998</v>
      </c>
      <c r="AJ102" s="31">
        <v>92.855000000000004</v>
      </c>
      <c r="AK102" s="31">
        <v>115.32899999999999</v>
      </c>
      <c r="AL102" s="31">
        <v>261.19799999999998</v>
      </c>
      <c r="AM102" s="31">
        <v>230.96199999999999</v>
      </c>
      <c r="AN102" s="31">
        <v>3.036</v>
      </c>
      <c r="AO102" s="31">
        <v>35.837000000000003</v>
      </c>
      <c r="AP102" s="31">
        <v>2.5990000000000002</v>
      </c>
      <c r="AQ102" s="31">
        <v>15.202</v>
      </c>
      <c r="AR102" s="31">
        <v>53.237000000000002</v>
      </c>
      <c r="AS102" s="31">
        <v>21.044</v>
      </c>
      <c r="AT102" s="31">
        <v>75.866</v>
      </c>
      <c r="AU102" s="31">
        <v>653.59699999999998</v>
      </c>
      <c r="AV102" s="31">
        <v>3.5030000000000001</v>
      </c>
      <c r="AW102" s="31">
        <v>26.286000000000001</v>
      </c>
      <c r="AX102" s="31">
        <v>23.332000000000001</v>
      </c>
      <c r="AY102" s="31">
        <v>1.2E-2</v>
      </c>
      <c r="AZ102" s="31">
        <v>19.643000000000001</v>
      </c>
      <c r="BA102" s="31">
        <v>11.486000000000001</v>
      </c>
      <c r="BB102" s="31">
        <v>7.4210000000000003</v>
      </c>
      <c r="BC102" s="31">
        <v>0.57299999999999995</v>
      </c>
      <c r="BD102" s="31">
        <v>51.633000000000003</v>
      </c>
      <c r="BE102" s="31">
        <v>13.589</v>
      </c>
      <c r="BF102" s="31">
        <v>18.773</v>
      </c>
      <c r="BG102" s="31">
        <v>0.65400000000000003</v>
      </c>
      <c r="BH102" s="31">
        <v>0</v>
      </c>
      <c r="BI102" s="31">
        <v>4.6669999999999998</v>
      </c>
      <c r="BJ102" s="31">
        <v>0</v>
      </c>
      <c r="BK102" s="31">
        <v>0</v>
      </c>
      <c r="BL102" s="73">
        <v>0</v>
      </c>
      <c r="BM102" s="74">
        <f t="shared" si="5"/>
        <v>2491.4559999999997</v>
      </c>
      <c r="BN102" s="33"/>
      <c r="BO102" s="30">
        <v>0</v>
      </c>
      <c r="BP102" s="75">
        <f t="shared" si="6"/>
        <v>872.76599999999996</v>
      </c>
      <c r="BQ102" s="32">
        <f t="shared" si="7"/>
        <v>872.76599999999996</v>
      </c>
      <c r="BR102" s="76">
        <v>0</v>
      </c>
      <c r="BS102" s="30">
        <v>872.76599999999996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1201.8439999999998</v>
      </c>
      <c r="D103" s="30"/>
      <c r="E103" s="30"/>
      <c r="F103" s="30"/>
      <c r="G103" s="30"/>
      <c r="H103" s="30"/>
      <c r="I103" s="30"/>
      <c r="J103" s="30"/>
      <c r="K103" s="30"/>
      <c r="L103" s="32">
        <v>0.57399999999999995</v>
      </c>
      <c r="M103" s="31">
        <v>0</v>
      </c>
      <c r="N103" s="31">
        <v>7.9000000000000001E-2</v>
      </c>
      <c r="O103" s="31">
        <v>0.40100000000000002</v>
      </c>
      <c r="P103" s="31">
        <v>0</v>
      </c>
      <c r="Q103" s="31">
        <v>1E-3</v>
      </c>
      <c r="R103" s="31">
        <v>0</v>
      </c>
      <c r="S103" s="31">
        <v>2.024</v>
      </c>
      <c r="T103" s="31">
        <v>0</v>
      </c>
      <c r="U103" s="31">
        <v>0</v>
      </c>
      <c r="V103" s="31">
        <v>0</v>
      </c>
      <c r="W103" s="31">
        <v>0</v>
      </c>
      <c r="X103" s="31">
        <v>0.52</v>
      </c>
      <c r="Y103" s="31">
        <v>7.3999999999999996E-2</v>
      </c>
      <c r="Z103" s="31">
        <v>0</v>
      </c>
      <c r="AA103" s="31">
        <v>0.23699999999999999</v>
      </c>
      <c r="AB103" s="31">
        <v>2.8000000000000001E-2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32.173999999999999</v>
      </c>
      <c r="AI103" s="31">
        <v>41.545999999999999</v>
      </c>
      <c r="AJ103" s="31">
        <v>0.21299999999999999</v>
      </c>
      <c r="AK103" s="31">
        <v>0</v>
      </c>
      <c r="AL103" s="31">
        <v>21.731000000000002</v>
      </c>
      <c r="AM103" s="31">
        <v>7.2759999999999998</v>
      </c>
      <c r="AN103" s="31">
        <v>0</v>
      </c>
      <c r="AO103" s="31">
        <v>0</v>
      </c>
      <c r="AP103" s="31">
        <v>0</v>
      </c>
      <c r="AQ103" s="31">
        <v>3.1779999999999999</v>
      </c>
      <c r="AR103" s="31">
        <v>3.903</v>
      </c>
      <c r="AS103" s="31">
        <v>0.47299999999999998</v>
      </c>
      <c r="AT103" s="31">
        <v>339.41300000000001</v>
      </c>
      <c r="AU103" s="31">
        <v>37.54</v>
      </c>
      <c r="AV103" s="31">
        <v>-8.8409999999999993</v>
      </c>
      <c r="AW103" s="31">
        <v>0</v>
      </c>
      <c r="AX103" s="31">
        <v>2.653</v>
      </c>
      <c r="AY103" s="31">
        <v>0</v>
      </c>
      <c r="AZ103" s="31">
        <v>0</v>
      </c>
      <c r="BA103" s="31">
        <v>0.308</v>
      </c>
      <c r="BB103" s="31">
        <v>0</v>
      </c>
      <c r="BC103" s="31">
        <v>225.97399999999999</v>
      </c>
      <c r="BD103" s="31">
        <v>11.603999999999999</v>
      </c>
      <c r="BE103" s="31">
        <v>125.48399999999999</v>
      </c>
      <c r="BF103" s="31">
        <v>236.00899999999999</v>
      </c>
      <c r="BG103" s="31">
        <v>3.1E-2</v>
      </c>
      <c r="BH103" s="31">
        <v>0</v>
      </c>
      <c r="BI103" s="31">
        <v>1.264</v>
      </c>
      <c r="BJ103" s="31">
        <v>0</v>
      </c>
      <c r="BK103" s="31">
        <v>0</v>
      </c>
      <c r="BL103" s="73">
        <v>0</v>
      </c>
      <c r="BM103" s="74">
        <f t="shared" si="5"/>
        <v>1085.8709999999999</v>
      </c>
      <c r="BN103" s="33"/>
      <c r="BO103" s="30">
        <v>0</v>
      </c>
      <c r="BP103" s="75">
        <f t="shared" si="6"/>
        <v>115.973</v>
      </c>
      <c r="BQ103" s="32">
        <f t="shared" si="7"/>
        <v>115.973</v>
      </c>
      <c r="BR103" s="76">
        <v>0</v>
      </c>
      <c r="BS103" s="30">
        <v>115.973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18706.743000000002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8.2000000000000003E-2</v>
      </c>
      <c r="N104" s="31">
        <v>1.0069999999999999</v>
      </c>
      <c r="O104" s="31">
        <v>18.271000000000001</v>
      </c>
      <c r="P104" s="31">
        <v>17.341999999999999</v>
      </c>
      <c r="Q104" s="31">
        <v>2E-3</v>
      </c>
      <c r="R104" s="31">
        <v>3.9820000000000002</v>
      </c>
      <c r="S104" s="31">
        <v>0.52600000000000002</v>
      </c>
      <c r="T104" s="31">
        <v>0</v>
      </c>
      <c r="U104" s="31">
        <v>6.0679999999999996</v>
      </c>
      <c r="V104" s="31">
        <v>0</v>
      </c>
      <c r="W104" s="31">
        <v>0</v>
      </c>
      <c r="X104" s="31">
        <v>1.84</v>
      </c>
      <c r="Y104" s="31">
        <v>2.97</v>
      </c>
      <c r="Z104" s="31">
        <v>0.27500000000000002</v>
      </c>
      <c r="AA104" s="31">
        <v>0.47899999999999998</v>
      </c>
      <c r="AB104" s="31">
        <v>0.28499999999999998</v>
      </c>
      <c r="AC104" s="31">
        <v>23.747</v>
      </c>
      <c r="AD104" s="31">
        <v>2.9670000000000001</v>
      </c>
      <c r="AE104" s="31">
        <v>70.536000000000001</v>
      </c>
      <c r="AF104" s="31">
        <v>59.933999999999997</v>
      </c>
      <c r="AG104" s="31">
        <v>96.820999999999998</v>
      </c>
      <c r="AH104" s="31">
        <v>39.646000000000001</v>
      </c>
      <c r="AI104" s="31">
        <v>236.75299999999999</v>
      </c>
      <c r="AJ104" s="31">
        <v>25.678000000000001</v>
      </c>
      <c r="AK104" s="31">
        <v>18.036999999999999</v>
      </c>
      <c r="AL104" s="31">
        <v>28.792999999999999</v>
      </c>
      <c r="AM104" s="31">
        <v>-5.5670000000000002</v>
      </c>
      <c r="AN104" s="31">
        <v>0.95899999999999996</v>
      </c>
      <c r="AO104" s="31">
        <v>85.903000000000006</v>
      </c>
      <c r="AP104" s="31">
        <v>28.175999999999998</v>
      </c>
      <c r="AQ104" s="31">
        <v>15.872</v>
      </c>
      <c r="AR104" s="31">
        <v>67.358999999999995</v>
      </c>
      <c r="AS104" s="31">
        <v>9.8049999999999997</v>
      </c>
      <c r="AT104" s="31">
        <v>168.316</v>
      </c>
      <c r="AU104" s="31">
        <v>4.9139999999999997</v>
      </c>
      <c r="AV104" s="31">
        <v>3.58</v>
      </c>
      <c r="AW104" s="31">
        <v>85.722999999999999</v>
      </c>
      <c r="AX104" s="31">
        <v>8.7789999999999999</v>
      </c>
      <c r="AY104" s="31">
        <v>1.843</v>
      </c>
      <c r="AZ104" s="31">
        <v>2.61</v>
      </c>
      <c r="BA104" s="31">
        <v>6.5750000000000002</v>
      </c>
      <c r="BB104" s="31">
        <v>7.17</v>
      </c>
      <c r="BC104" s="31">
        <v>121.934</v>
      </c>
      <c r="BD104" s="31">
        <v>0.98499999999999999</v>
      </c>
      <c r="BE104" s="31">
        <v>55.738</v>
      </c>
      <c r="BF104" s="31">
        <v>46.332000000000001</v>
      </c>
      <c r="BG104" s="31">
        <v>4.4989999999999997</v>
      </c>
      <c r="BH104" s="31">
        <v>9.9629999999999992</v>
      </c>
      <c r="BI104" s="31">
        <v>32.015999999999998</v>
      </c>
      <c r="BJ104" s="31">
        <v>0</v>
      </c>
      <c r="BK104" s="31">
        <v>0</v>
      </c>
      <c r="BL104" s="73">
        <v>0</v>
      </c>
      <c r="BM104" s="74">
        <f t="shared" si="5"/>
        <v>1419.5250000000001</v>
      </c>
      <c r="BN104" s="33"/>
      <c r="BO104" s="30">
        <v>0</v>
      </c>
      <c r="BP104" s="75">
        <f t="shared" si="6"/>
        <v>17287.218000000001</v>
      </c>
      <c r="BQ104" s="32">
        <f t="shared" si="7"/>
        <v>17287.218000000001</v>
      </c>
      <c r="BR104" s="76">
        <v>14237.699000000001</v>
      </c>
      <c r="BS104" s="30">
        <v>3049.5189999999998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6155.3180000000011</v>
      </c>
      <c r="D105" s="30"/>
      <c r="E105" s="30"/>
      <c r="F105" s="30"/>
      <c r="G105" s="30"/>
      <c r="H105" s="30"/>
      <c r="I105" s="30"/>
      <c r="J105" s="30"/>
      <c r="K105" s="30"/>
      <c r="L105" s="32">
        <v>0.85099999999999998</v>
      </c>
      <c r="M105" s="31">
        <v>5.47</v>
      </c>
      <c r="N105" s="31">
        <v>3.4009999999999998</v>
      </c>
      <c r="O105" s="31">
        <v>16.497</v>
      </c>
      <c r="P105" s="31">
        <v>10.717000000000001</v>
      </c>
      <c r="Q105" s="31">
        <v>3.0000000000000001E-3</v>
      </c>
      <c r="R105" s="31">
        <v>2.702</v>
      </c>
      <c r="S105" s="31">
        <v>0.45</v>
      </c>
      <c r="T105" s="31">
        <v>0</v>
      </c>
      <c r="U105" s="31">
        <v>7.27</v>
      </c>
      <c r="V105" s="31">
        <v>0.88700000000000001</v>
      </c>
      <c r="W105" s="31">
        <v>1.2509999999999999</v>
      </c>
      <c r="X105" s="31">
        <v>2.0699999999999998</v>
      </c>
      <c r="Y105" s="31">
        <v>1.0620000000000001</v>
      </c>
      <c r="Z105" s="31">
        <v>4.9000000000000002E-2</v>
      </c>
      <c r="AA105" s="31">
        <v>1.0289999999999999</v>
      </c>
      <c r="AB105" s="31">
        <v>1.036</v>
      </c>
      <c r="AC105" s="31">
        <v>62.567</v>
      </c>
      <c r="AD105" s="31">
        <v>2.3210000000000002</v>
      </c>
      <c r="AE105" s="31">
        <v>88.352999999999994</v>
      </c>
      <c r="AF105" s="31">
        <v>31.763000000000002</v>
      </c>
      <c r="AG105" s="31">
        <v>64.626999999999995</v>
      </c>
      <c r="AH105" s="31">
        <v>90.915999999999997</v>
      </c>
      <c r="AI105" s="31">
        <v>17.742000000000001</v>
      </c>
      <c r="AJ105" s="31">
        <v>7.39</v>
      </c>
      <c r="AK105" s="31">
        <v>98.438000000000002</v>
      </c>
      <c r="AL105" s="31">
        <v>103.048</v>
      </c>
      <c r="AM105" s="31">
        <v>119.03100000000001</v>
      </c>
      <c r="AN105" s="31">
        <v>7.07</v>
      </c>
      <c r="AO105" s="31">
        <v>24.28</v>
      </c>
      <c r="AP105" s="31">
        <v>3.5979999999999999</v>
      </c>
      <c r="AQ105" s="31">
        <v>70.596999999999994</v>
      </c>
      <c r="AR105" s="31">
        <v>313.69299999999998</v>
      </c>
      <c r="AS105" s="31">
        <v>29.677</v>
      </c>
      <c r="AT105" s="31">
        <v>71.11</v>
      </c>
      <c r="AU105" s="31">
        <v>28.106000000000002</v>
      </c>
      <c r="AV105" s="31">
        <v>21.457999999999998</v>
      </c>
      <c r="AW105" s="31">
        <v>5.28</v>
      </c>
      <c r="AX105" s="31">
        <v>80.364000000000004</v>
      </c>
      <c r="AY105" s="31">
        <v>0.59699999999999998</v>
      </c>
      <c r="AZ105" s="31">
        <v>1.323</v>
      </c>
      <c r="BA105" s="31">
        <v>14.268000000000001</v>
      </c>
      <c r="BB105" s="31">
        <v>7.218</v>
      </c>
      <c r="BC105" s="31">
        <v>775.83</v>
      </c>
      <c r="BD105" s="31">
        <v>19.126999999999999</v>
      </c>
      <c r="BE105" s="31">
        <v>148.13300000000001</v>
      </c>
      <c r="BF105" s="31">
        <v>161.24299999999999</v>
      </c>
      <c r="BG105" s="31">
        <v>0.66300000000000003</v>
      </c>
      <c r="BH105" s="31">
        <v>1.1639999999999999</v>
      </c>
      <c r="BI105" s="31">
        <v>2.347</v>
      </c>
      <c r="BJ105" s="31">
        <v>0</v>
      </c>
      <c r="BK105" s="31">
        <v>0</v>
      </c>
      <c r="BL105" s="73">
        <v>0</v>
      </c>
      <c r="BM105" s="74">
        <f t="shared" si="5"/>
        <v>2528.0870000000004</v>
      </c>
      <c r="BN105" s="33"/>
      <c r="BO105" s="30">
        <v>2346.1350000000002</v>
      </c>
      <c r="BP105" s="75">
        <f t="shared" si="6"/>
        <v>734.55399999999997</v>
      </c>
      <c r="BQ105" s="32">
        <f t="shared" si="7"/>
        <v>734.55399999999997</v>
      </c>
      <c r="BR105" s="76">
        <v>0</v>
      </c>
      <c r="BS105" s="30">
        <v>734.55399999999997</v>
      </c>
      <c r="BT105" s="77">
        <v>0</v>
      </c>
      <c r="BU105" s="77">
        <v>0</v>
      </c>
      <c r="BV105" s="30">
        <v>546.54200000000003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26.241</v>
      </c>
      <c r="D106" s="30"/>
      <c r="E106" s="30"/>
      <c r="F106" s="30"/>
      <c r="G106" s="30"/>
      <c r="H106" s="30"/>
      <c r="I106" s="30"/>
      <c r="J106" s="30"/>
      <c r="K106" s="30"/>
      <c r="L106" s="32">
        <v>20.664000000000001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1.323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21.987000000000002</v>
      </c>
      <c r="BN106" s="33"/>
      <c r="BO106" s="30">
        <v>0</v>
      </c>
      <c r="BP106" s="75">
        <f t="shared" si="6"/>
        <v>4.2539999999999996</v>
      </c>
      <c r="BQ106" s="32">
        <f t="shared" si="7"/>
        <v>4.2539999999999996</v>
      </c>
      <c r="BR106" s="76">
        <v>0</v>
      </c>
      <c r="BS106" s="30">
        <v>4.2539999999999996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3435.8349999999987</v>
      </c>
      <c r="D107" s="30"/>
      <c r="E107" s="30"/>
      <c r="F107" s="30"/>
      <c r="G107" s="30"/>
      <c r="H107" s="30"/>
      <c r="I107" s="30"/>
      <c r="J107" s="30"/>
      <c r="K107" s="30"/>
      <c r="L107" s="32">
        <v>0.47499999999999998</v>
      </c>
      <c r="M107" s="31">
        <v>214.482</v>
      </c>
      <c r="N107" s="31">
        <v>4.4809999999999999</v>
      </c>
      <c r="O107" s="31">
        <v>3.63</v>
      </c>
      <c r="P107" s="31">
        <v>6.3390000000000004</v>
      </c>
      <c r="Q107" s="31">
        <v>0.04</v>
      </c>
      <c r="R107" s="31">
        <v>1.4E-2</v>
      </c>
      <c r="S107" s="31">
        <v>7.4999999999999997E-2</v>
      </c>
      <c r="T107" s="31">
        <v>0</v>
      </c>
      <c r="U107" s="31">
        <v>0.31</v>
      </c>
      <c r="V107" s="31">
        <v>5.0000000000000001E-3</v>
      </c>
      <c r="W107" s="31">
        <v>2.3E-2</v>
      </c>
      <c r="X107" s="31">
        <v>0.83599999999999997</v>
      </c>
      <c r="Y107" s="31">
        <v>0.54500000000000004</v>
      </c>
      <c r="Z107" s="31">
        <v>0.30099999999999999</v>
      </c>
      <c r="AA107" s="31">
        <v>8.0000000000000002E-3</v>
      </c>
      <c r="AB107" s="31">
        <v>0.154</v>
      </c>
      <c r="AC107" s="31">
        <v>21.042000000000002</v>
      </c>
      <c r="AD107" s="31">
        <v>13.061999999999999</v>
      </c>
      <c r="AE107" s="31">
        <v>119.19</v>
      </c>
      <c r="AF107" s="31">
        <v>25.408000000000001</v>
      </c>
      <c r="AG107" s="31">
        <v>3.4729999999999999</v>
      </c>
      <c r="AH107" s="31">
        <v>27.838999999999999</v>
      </c>
      <c r="AI107" s="31">
        <v>110.208</v>
      </c>
      <c r="AJ107" s="31">
        <v>138.13900000000001</v>
      </c>
      <c r="AK107" s="31">
        <v>19.367999999999999</v>
      </c>
      <c r="AL107" s="31">
        <v>1369.652</v>
      </c>
      <c r="AM107" s="31">
        <v>7.9859999999999998</v>
      </c>
      <c r="AN107" s="31">
        <v>0</v>
      </c>
      <c r="AO107" s="31">
        <v>20.545999999999999</v>
      </c>
      <c r="AP107" s="31">
        <v>1.615</v>
      </c>
      <c r="AQ107" s="31">
        <v>5.58</v>
      </c>
      <c r="AR107" s="31">
        <v>15.266999999999999</v>
      </c>
      <c r="AS107" s="31">
        <v>0.85399999999999998</v>
      </c>
      <c r="AT107" s="31">
        <v>0</v>
      </c>
      <c r="AU107" s="31">
        <v>0.34799999999999998</v>
      </c>
      <c r="AV107" s="31">
        <v>1.4E-2</v>
      </c>
      <c r="AW107" s="31">
        <v>8.6609999999999996</v>
      </c>
      <c r="AX107" s="31">
        <v>9.0820000000000007</v>
      </c>
      <c r="AY107" s="31">
        <v>0</v>
      </c>
      <c r="AZ107" s="31">
        <v>1.7669999999999999</v>
      </c>
      <c r="BA107" s="31">
        <v>2.0529999999999999</v>
      </c>
      <c r="BB107" s="31">
        <v>6.3259999999999996</v>
      </c>
      <c r="BC107" s="31">
        <v>110.98099999999999</v>
      </c>
      <c r="BD107" s="31">
        <v>4.7640000000000002</v>
      </c>
      <c r="BE107" s="31">
        <v>6.0679999999999996</v>
      </c>
      <c r="BF107" s="31">
        <v>8.68</v>
      </c>
      <c r="BG107" s="31">
        <v>3.2490000000000001</v>
      </c>
      <c r="BH107" s="31">
        <v>1.002</v>
      </c>
      <c r="BI107" s="31">
        <v>1.417</v>
      </c>
      <c r="BJ107" s="31">
        <v>0</v>
      </c>
      <c r="BK107" s="31">
        <v>0</v>
      </c>
      <c r="BL107" s="73">
        <v>0</v>
      </c>
      <c r="BM107" s="74">
        <f t="shared" si="5"/>
        <v>2295.358999999999</v>
      </c>
      <c r="BN107" s="33"/>
      <c r="BO107" s="30">
        <v>66.010999999999996</v>
      </c>
      <c r="BP107" s="75">
        <f t="shared" si="6"/>
        <v>677.774</v>
      </c>
      <c r="BQ107" s="32">
        <f t="shared" si="7"/>
        <v>677.774</v>
      </c>
      <c r="BR107" s="76">
        <v>0</v>
      </c>
      <c r="BS107" s="30">
        <v>677.774</v>
      </c>
      <c r="BT107" s="77">
        <v>0</v>
      </c>
      <c r="BU107" s="77">
        <v>0</v>
      </c>
      <c r="BV107" s="30">
        <v>396.69099999999997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1088.3130000000001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3.7589999999999999</v>
      </c>
      <c r="AG108" s="31">
        <v>4.109</v>
      </c>
      <c r="AH108" s="31">
        <v>25.161999999999999</v>
      </c>
      <c r="AI108" s="31">
        <v>34.130000000000003</v>
      </c>
      <c r="AJ108" s="31">
        <v>0</v>
      </c>
      <c r="AK108" s="31">
        <v>0</v>
      </c>
      <c r="AL108" s="31">
        <v>100.429</v>
      </c>
      <c r="AM108" s="31">
        <v>0</v>
      </c>
      <c r="AN108" s="31">
        <v>0</v>
      </c>
      <c r="AO108" s="31">
        <v>169.8</v>
      </c>
      <c r="AP108" s="31">
        <v>0</v>
      </c>
      <c r="AQ108" s="31">
        <v>1.399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6.96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345.74799999999999</v>
      </c>
      <c r="BN108" s="33"/>
      <c r="BO108" s="30">
        <v>0</v>
      </c>
      <c r="BP108" s="75">
        <f t="shared" si="6"/>
        <v>742.56500000000005</v>
      </c>
      <c r="BQ108" s="32">
        <f t="shared" si="7"/>
        <v>742.56500000000005</v>
      </c>
      <c r="BR108" s="76">
        <v>0</v>
      </c>
      <c r="BS108" s="30">
        <v>742.56500000000005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2613.9930000000004</v>
      </c>
      <c r="D109" s="30"/>
      <c r="E109" s="30"/>
      <c r="F109" s="30"/>
      <c r="G109" s="30"/>
      <c r="H109" s="30"/>
      <c r="I109" s="30"/>
      <c r="J109" s="30"/>
      <c r="K109" s="30"/>
      <c r="L109" s="32">
        <v>0.24299999999999999</v>
      </c>
      <c r="M109" s="31">
        <v>2.1000000000000001E-2</v>
      </c>
      <c r="N109" s="31">
        <v>0</v>
      </c>
      <c r="O109" s="31">
        <v>11.037000000000001</v>
      </c>
      <c r="P109" s="31">
        <v>15.145</v>
      </c>
      <c r="Q109" s="31">
        <v>6.0000000000000001E-3</v>
      </c>
      <c r="R109" s="31">
        <v>1.2789999999999999</v>
      </c>
      <c r="S109" s="31">
        <v>8.3000000000000004E-2</v>
      </c>
      <c r="T109" s="31">
        <v>0</v>
      </c>
      <c r="U109" s="31">
        <v>11.212999999999999</v>
      </c>
      <c r="V109" s="31">
        <v>6.9109999999999996</v>
      </c>
      <c r="W109" s="31">
        <v>0.14000000000000001</v>
      </c>
      <c r="X109" s="31">
        <v>4.8949999999999996</v>
      </c>
      <c r="Y109" s="31">
        <v>4.2210000000000001</v>
      </c>
      <c r="Z109" s="31">
        <v>5.5E-2</v>
      </c>
      <c r="AA109" s="31">
        <v>0.32</v>
      </c>
      <c r="AB109" s="31">
        <v>0.53600000000000003</v>
      </c>
      <c r="AC109" s="31">
        <v>153.28100000000001</v>
      </c>
      <c r="AD109" s="31">
        <v>8.36</v>
      </c>
      <c r="AE109" s="31">
        <v>281.91399999999999</v>
      </c>
      <c r="AF109" s="31">
        <v>16.013999999999999</v>
      </c>
      <c r="AG109" s="31">
        <v>13.268000000000001</v>
      </c>
      <c r="AH109" s="31">
        <v>117.395</v>
      </c>
      <c r="AI109" s="31">
        <v>105.191</v>
      </c>
      <c r="AJ109" s="31">
        <v>2.7919999999999998</v>
      </c>
      <c r="AK109" s="31">
        <v>41.008000000000003</v>
      </c>
      <c r="AL109" s="31">
        <v>15.007999999999999</v>
      </c>
      <c r="AM109" s="31">
        <v>421.18299999999999</v>
      </c>
      <c r="AN109" s="31">
        <v>8.4160000000000004</v>
      </c>
      <c r="AO109" s="31">
        <v>101.291</v>
      </c>
      <c r="AP109" s="31">
        <v>13.257</v>
      </c>
      <c r="AQ109" s="31">
        <v>16.472000000000001</v>
      </c>
      <c r="AR109" s="31">
        <v>174.07400000000001</v>
      </c>
      <c r="AS109" s="31">
        <v>15.202999999999999</v>
      </c>
      <c r="AT109" s="31">
        <v>128.80099999999999</v>
      </c>
      <c r="AU109" s="31">
        <v>19.646000000000001</v>
      </c>
      <c r="AV109" s="31">
        <v>10.471</v>
      </c>
      <c r="AW109" s="31">
        <v>39.546999999999997</v>
      </c>
      <c r="AX109" s="31">
        <v>25.97</v>
      </c>
      <c r="AY109" s="31">
        <v>0</v>
      </c>
      <c r="AZ109" s="31">
        <v>32.503</v>
      </c>
      <c r="BA109" s="31">
        <v>4.41</v>
      </c>
      <c r="BB109" s="31">
        <v>5.5419999999999998</v>
      </c>
      <c r="BC109" s="31">
        <v>300.21899999999999</v>
      </c>
      <c r="BD109" s="31">
        <v>33.026000000000003</v>
      </c>
      <c r="BE109" s="31">
        <v>80.391000000000005</v>
      </c>
      <c r="BF109" s="31">
        <v>47.33</v>
      </c>
      <c r="BG109" s="31">
        <v>3.9940000000000002</v>
      </c>
      <c r="BH109" s="31">
        <v>13.206</v>
      </c>
      <c r="BI109" s="31">
        <v>3.262</v>
      </c>
      <c r="BJ109" s="31">
        <v>0</v>
      </c>
      <c r="BK109" s="31">
        <v>0</v>
      </c>
      <c r="BL109" s="73">
        <v>0</v>
      </c>
      <c r="BM109" s="74">
        <f t="shared" si="5"/>
        <v>2308.5500000000002</v>
      </c>
      <c r="BN109" s="33"/>
      <c r="BO109" s="30">
        <v>0</v>
      </c>
      <c r="BP109" s="75">
        <f t="shared" si="6"/>
        <v>305.44299999999998</v>
      </c>
      <c r="BQ109" s="32">
        <f t="shared" si="7"/>
        <v>305.44299999999998</v>
      </c>
      <c r="BR109" s="76">
        <v>0</v>
      </c>
      <c r="BS109" s="30">
        <v>305.44299999999998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30123.457000000002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30123.457000000002</v>
      </c>
      <c r="BQ110" s="32">
        <f t="shared" si="7"/>
        <v>2398.326</v>
      </c>
      <c r="BR110" s="76">
        <v>2398.326</v>
      </c>
      <c r="BS110" s="30">
        <v>0</v>
      </c>
      <c r="BT110" s="77">
        <v>27725.131000000001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713.197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713.197</v>
      </c>
      <c r="BQ111" s="32">
        <f t="shared" si="7"/>
        <v>0</v>
      </c>
      <c r="BR111" s="76">
        <v>0</v>
      </c>
      <c r="BS111" s="30">
        <v>0</v>
      </c>
      <c r="BT111" s="77">
        <v>713.197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11008.111000000001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4.2590000000000003</v>
      </c>
      <c r="AV112" s="31">
        <v>0</v>
      </c>
      <c r="AW112" s="31">
        <v>0</v>
      </c>
      <c r="AX112" s="31">
        <v>2.5790000000000002</v>
      </c>
      <c r="AY112" s="31">
        <v>0</v>
      </c>
      <c r="AZ112" s="31">
        <v>0</v>
      </c>
      <c r="BA112" s="31">
        <v>0</v>
      </c>
      <c r="BB112" s="31">
        <v>0</v>
      </c>
      <c r="BC112" s="31">
        <v>82.052000000000007</v>
      </c>
      <c r="BD112" s="31">
        <v>2.4220000000000002</v>
      </c>
      <c r="BE112" s="31">
        <v>5.9329999999999998</v>
      </c>
      <c r="BF112" s="31">
        <v>7.9470000000000001</v>
      </c>
      <c r="BG112" s="31">
        <v>0</v>
      </c>
      <c r="BH112" s="31">
        <v>0</v>
      </c>
      <c r="BI112" s="31">
        <v>4.2000000000000003E-2</v>
      </c>
      <c r="BJ112" s="31">
        <v>0</v>
      </c>
      <c r="BK112" s="31">
        <v>0</v>
      </c>
      <c r="BL112" s="73">
        <v>0</v>
      </c>
      <c r="BM112" s="74">
        <f t="shared" si="5"/>
        <v>105.23400000000001</v>
      </c>
      <c r="BN112" s="33"/>
      <c r="BO112" s="30">
        <v>0</v>
      </c>
      <c r="BP112" s="75">
        <f t="shared" si="6"/>
        <v>10902.877</v>
      </c>
      <c r="BQ112" s="32">
        <f t="shared" si="7"/>
        <v>1007.018</v>
      </c>
      <c r="BR112" s="76">
        <v>1.2529999999999999</v>
      </c>
      <c r="BS112" s="30">
        <v>1005.765</v>
      </c>
      <c r="BT112" s="77">
        <v>9879.6010000000006</v>
      </c>
      <c r="BU112" s="77">
        <v>16.257999999999999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8380.4110000000001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1.012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4.4999999999999998E-2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0.58699999999999997</v>
      </c>
      <c r="AP113" s="31">
        <v>0.92400000000000004</v>
      </c>
      <c r="AQ113" s="31">
        <v>1.1479999999999999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4.0000000000000001E-3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308.43799999999999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312.15800000000002</v>
      </c>
      <c r="BN113" s="33"/>
      <c r="BO113" s="30">
        <v>0</v>
      </c>
      <c r="BP113" s="75">
        <f t="shared" si="6"/>
        <v>8068.2530000000006</v>
      </c>
      <c r="BQ113" s="32">
        <f t="shared" si="7"/>
        <v>1561.837</v>
      </c>
      <c r="BR113" s="76">
        <v>471.59399999999999</v>
      </c>
      <c r="BS113" s="30">
        <v>1090.2429999999999</v>
      </c>
      <c r="BT113" s="77">
        <v>6498.7120000000004</v>
      </c>
      <c r="BU113" s="77">
        <v>7.7039999999999997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872.16700000000003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6.4349999999999996</v>
      </c>
      <c r="AP114" s="31">
        <v>0.72299999999999998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15.425000000000001</v>
      </c>
      <c r="BD114" s="31">
        <v>0</v>
      </c>
      <c r="BE114" s="31">
        <v>5.6429999999999998</v>
      </c>
      <c r="BF114" s="31">
        <v>2.8000000000000001E-2</v>
      </c>
      <c r="BG114" s="31">
        <v>0.74199999999999999</v>
      </c>
      <c r="BH114" s="31">
        <v>0</v>
      </c>
      <c r="BI114" s="31">
        <v>4.2999999999999997E-2</v>
      </c>
      <c r="BJ114" s="31">
        <v>0</v>
      </c>
      <c r="BK114" s="31">
        <v>0</v>
      </c>
      <c r="BL114" s="73">
        <v>0</v>
      </c>
      <c r="BM114" s="74">
        <f t="shared" si="5"/>
        <v>29.038999999999998</v>
      </c>
      <c r="BN114" s="33"/>
      <c r="BO114" s="30">
        <v>0</v>
      </c>
      <c r="BP114" s="75">
        <f t="shared" si="6"/>
        <v>843.12800000000004</v>
      </c>
      <c r="BQ114" s="32">
        <f t="shared" si="7"/>
        <v>682.95100000000002</v>
      </c>
      <c r="BR114" s="76">
        <v>0</v>
      </c>
      <c r="BS114" s="30">
        <v>682.95100000000002</v>
      </c>
      <c r="BT114" s="77">
        <v>0</v>
      </c>
      <c r="BU114" s="77">
        <v>160.17699999999999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747.524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0.48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1.3109999999999999</v>
      </c>
      <c r="AV115" s="31">
        <v>0.13600000000000001</v>
      </c>
      <c r="AW115" s="31">
        <v>0</v>
      </c>
      <c r="AX115" s="31">
        <v>9.7379999999999995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11.664999999999999</v>
      </c>
      <c r="BN115" s="33"/>
      <c r="BO115" s="30">
        <v>0</v>
      </c>
      <c r="BP115" s="75">
        <f t="shared" si="6"/>
        <v>735.85900000000004</v>
      </c>
      <c r="BQ115" s="32">
        <f t="shared" si="7"/>
        <v>213.29400000000001</v>
      </c>
      <c r="BR115" s="76">
        <v>0</v>
      </c>
      <c r="BS115" s="30">
        <v>213.29400000000001</v>
      </c>
      <c r="BT115" s="77">
        <v>0</v>
      </c>
      <c r="BU115" s="77">
        <v>522.56500000000005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1207.277</v>
      </c>
      <c r="D116" s="30"/>
      <c r="E116" s="30"/>
      <c r="F116" s="30"/>
      <c r="G116" s="30"/>
      <c r="H116" s="30"/>
      <c r="I116" s="30"/>
      <c r="J116" s="30"/>
      <c r="K116" s="30"/>
      <c r="L116" s="32">
        <v>0.71099999999999997</v>
      </c>
      <c r="M116" s="31">
        <v>0</v>
      </c>
      <c r="N116" s="31">
        <v>6.5979999999999999</v>
      </c>
      <c r="O116" s="31">
        <v>8.266</v>
      </c>
      <c r="P116" s="31">
        <v>10.61</v>
      </c>
      <c r="Q116" s="31">
        <v>2E-3</v>
      </c>
      <c r="R116" s="31">
        <v>0.66100000000000003</v>
      </c>
      <c r="S116" s="31">
        <v>0.29599999999999999</v>
      </c>
      <c r="T116" s="31">
        <v>0</v>
      </c>
      <c r="U116" s="31">
        <v>0.89700000000000002</v>
      </c>
      <c r="V116" s="31">
        <v>1.2E-2</v>
      </c>
      <c r="W116" s="31">
        <v>0.183</v>
      </c>
      <c r="X116" s="31">
        <v>0.23300000000000001</v>
      </c>
      <c r="Y116" s="31">
        <v>0.27</v>
      </c>
      <c r="Z116" s="31">
        <v>0.438</v>
      </c>
      <c r="AA116" s="31">
        <v>1.603</v>
      </c>
      <c r="AB116" s="31">
        <v>1.08</v>
      </c>
      <c r="AC116" s="31">
        <v>5.5960000000000001</v>
      </c>
      <c r="AD116" s="31">
        <v>7.3209999999999997</v>
      </c>
      <c r="AE116" s="31">
        <v>5.7549999999999999</v>
      </c>
      <c r="AF116" s="31">
        <v>2.4169999999999998</v>
      </c>
      <c r="AG116" s="31">
        <v>8.3559999999999999</v>
      </c>
      <c r="AH116" s="31">
        <v>4.5529999999999999</v>
      </c>
      <c r="AI116" s="31">
        <v>4.9320000000000004</v>
      </c>
      <c r="AJ116" s="31">
        <v>14.766</v>
      </c>
      <c r="AK116" s="31">
        <v>8.6669999999999998</v>
      </c>
      <c r="AL116" s="31">
        <v>25.568999999999999</v>
      </c>
      <c r="AM116" s="31">
        <v>-30.385999999999999</v>
      </c>
      <c r="AN116" s="31">
        <v>2.8330000000000002</v>
      </c>
      <c r="AO116" s="31">
        <v>11.933999999999999</v>
      </c>
      <c r="AP116" s="31">
        <v>4.9560000000000004</v>
      </c>
      <c r="AQ116" s="31">
        <v>6.1559999999999997</v>
      </c>
      <c r="AR116" s="31">
        <v>22.428000000000001</v>
      </c>
      <c r="AS116" s="31">
        <v>3.157</v>
      </c>
      <c r="AT116" s="31">
        <v>25.986000000000001</v>
      </c>
      <c r="AU116" s="31">
        <v>1.236</v>
      </c>
      <c r="AV116" s="31">
        <v>18.759</v>
      </c>
      <c r="AW116" s="31">
        <v>2.2410000000000001</v>
      </c>
      <c r="AX116" s="31">
        <v>4.0629999999999997</v>
      </c>
      <c r="AY116" s="31">
        <v>1.863</v>
      </c>
      <c r="AZ116" s="31">
        <v>1.982</v>
      </c>
      <c r="BA116" s="31">
        <v>0.748</v>
      </c>
      <c r="BB116" s="31">
        <v>10.914</v>
      </c>
      <c r="BC116" s="31">
        <v>0.54100000000000004</v>
      </c>
      <c r="BD116" s="31">
        <v>7.4649999999999999</v>
      </c>
      <c r="BE116" s="31">
        <v>3.5920000000000001</v>
      </c>
      <c r="BF116" s="31">
        <v>22.152000000000001</v>
      </c>
      <c r="BG116" s="31">
        <v>0.36299999999999999</v>
      </c>
      <c r="BH116" s="31">
        <v>7.992</v>
      </c>
      <c r="BI116" s="31">
        <v>9.3390000000000004</v>
      </c>
      <c r="BJ116" s="31">
        <v>0</v>
      </c>
      <c r="BK116" s="31">
        <v>0</v>
      </c>
      <c r="BL116" s="73">
        <v>0</v>
      </c>
      <c r="BM116" s="74">
        <f t="shared" si="5"/>
        <v>260.10599999999999</v>
      </c>
      <c r="BN116" s="33"/>
      <c r="BO116" s="30">
        <v>0</v>
      </c>
      <c r="BP116" s="75">
        <f t="shared" si="6"/>
        <v>947.17100000000005</v>
      </c>
      <c r="BQ116" s="32">
        <f t="shared" si="7"/>
        <v>947.17100000000005</v>
      </c>
      <c r="BR116" s="76">
        <v>0</v>
      </c>
      <c r="BS116" s="30">
        <v>947.17100000000005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1105.875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1105.875</v>
      </c>
      <c r="BQ117" s="32">
        <f t="shared" si="7"/>
        <v>1105.875</v>
      </c>
      <c r="BR117" s="76">
        <v>1105.875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6309.612000000001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18233.63</v>
      </c>
      <c r="BP118" s="75">
        <f t="shared" si="6"/>
        <v>-11924.018</v>
      </c>
      <c r="BQ118" s="32">
        <f t="shared" si="7"/>
        <v>-11924.018</v>
      </c>
      <c r="BR118" s="76">
        <v>0</v>
      </c>
      <c r="BS118" s="30">
        <v>-11924.018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378885.16900000005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4830.7700000000004</v>
      </c>
      <c r="M120" s="40">
        <f t="shared" si="8"/>
        <v>2400.5669999999996</v>
      </c>
      <c r="N120" s="40">
        <f t="shared" si="8"/>
        <v>249.60100000000003</v>
      </c>
      <c r="O120" s="40">
        <f t="shared" si="8"/>
        <v>6921.3450000000012</v>
      </c>
      <c r="P120" s="40">
        <f t="shared" si="8"/>
        <v>2150.0650000000005</v>
      </c>
      <c r="Q120" s="40">
        <f t="shared" si="8"/>
        <v>223.53199999999995</v>
      </c>
      <c r="R120" s="40">
        <f t="shared" si="8"/>
        <v>606.8449999999998</v>
      </c>
      <c r="S120" s="40">
        <f t="shared" si="8"/>
        <v>380.91099999999989</v>
      </c>
      <c r="T120" s="40">
        <f t="shared" si="8"/>
        <v>0</v>
      </c>
      <c r="U120" s="40">
        <f t="shared" si="8"/>
        <v>747.8069999999999</v>
      </c>
      <c r="V120" s="40">
        <f t="shared" si="8"/>
        <v>381.75300000000004</v>
      </c>
      <c r="W120" s="40">
        <f t="shared" si="8"/>
        <v>294.94000000000005</v>
      </c>
      <c r="X120" s="40">
        <f t="shared" si="8"/>
        <v>599.75</v>
      </c>
      <c r="Y120" s="40">
        <f t="shared" si="8"/>
        <v>724.32399999999996</v>
      </c>
      <c r="Z120" s="40">
        <f t="shared" si="8"/>
        <v>264.42099999999994</v>
      </c>
      <c r="AA120" s="40">
        <f t="shared" si="8"/>
        <v>332.87799999999987</v>
      </c>
      <c r="AB120" s="40">
        <f t="shared" si="8"/>
        <v>215.01599999999993</v>
      </c>
      <c r="AC120" s="40">
        <f t="shared" si="8"/>
        <v>6011.2079999999996</v>
      </c>
      <c r="AD120" s="40">
        <f t="shared" si="8"/>
        <v>1382.9519999999993</v>
      </c>
      <c r="AE120" s="40">
        <f t="shared" si="8"/>
        <v>17989.716999999997</v>
      </c>
      <c r="AF120" s="40">
        <f t="shared" si="8"/>
        <v>744.63800000000015</v>
      </c>
      <c r="AG120" s="40">
        <f t="shared" si="8"/>
        <v>846.79</v>
      </c>
      <c r="AH120" s="40">
        <f t="shared" si="8"/>
        <v>3587.8240000000005</v>
      </c>
      <c r="AI120" s="40">
        <f t="shared" si="8"/>
        <v>3897.4349999999999</v>
      </c>
      <c r="AJ120" s="40">
        <f t="shared" si="8"/>
        <v>5453.0349999999999</v>
      </c>
      <c r="AK120" s="40">
        <f t="shared" si="8"/>
        <v>1713.7569999999998</v>
      </c>
      <c r="AL120" s="40">
        <f t="shared" si="8"/>
        <v>7332.2060000000001</v>
      </c>
      <c r="AM120" s="40">
        <f t="shared" si="8"/>
        <v>2796.8269999999998</v>
      </c>
      <c r="AN120" s="40">
        <f t="shared" si="8"/>
        <v>103.4</v>
      </c>
      <c r="AO120" s="40">
        <f t="shared" si="8"/>
        <v>5165.0760000000009</v>
      </c>
      <c r="AP120" s="40">
        <f t="shared" si="8"/>
        <v>2148.241</v>
      </c>
      <c r="AQ120" s="40">
        <f t="shared" si="8"/>
        <v>442.16899999999998</v>
      </c>
      <c r="AR120" s="40">
        <f t="shared" si="8"/>
        <v>4170.7339999999995</v>
      </c>
      <c r="AS120" s="40">
        <f t="shared" si="8"/>
        <v>558.11199999999997</v>
      </c>
      <c r="AT120" s="40">
        <f t="shared" si="8"/>
        <v>3296.7359999999994</v>
      </c>
      <c r="AU120" s="40">
        <f t="shared" si="8"/>
        <v>853.55199999999991</v>
      </c>
      <c r="AV120" s="40">
        <f t="shared" si="8"/>
        <v>398.28400000000005</v>
      </c>
      <c r="AW120" s="40">
        <f t="shared" si="8"/>
        <v>2067.4479999999999</v>
      </c>
      <c r="AX120" s="40">
        <f t="shared" si="8"/>
        <v>1178.3130000000003</v>
      </c>
      <c r="AY120" s="40">
        <f t="shared" si="8"/>
        <v>16.373999999999999</v>
      </c>
      <c r="AZ120" s="40">
        <f t="shared" si="8"/>
        <v>170.96700000000007</v>
      </c>
      <c r="BA120" s="40">
        <f t="shared" si="8"/>
        <v>454.55999999999989</v>
      </c>
      <c r="BB120" s="40">
        <f t="shared" si="8"/>
        <v>534.82100000000003</v>
      </c>
      <c r="BC120" s="40">
        <f t="shared" si="8"/>
        <v>7882.1930000000011</v>
      </c>
      <c r="BD120" s="40">
        <f t="shared" si="8"/>
        <v>202.51500000000004</v>
      </c>
      <c r="BE120" s="40">
        <f t="shared" si="8"/>
        <v>1297.1920000000005</v>
      </c>
      <c r="BF120" s="40">
        <f t="shared" si="8"/>
        <v>3876.0360000000005</v>
      </c>
      <c r="BG120" s="40">
        <f t="shared" si="8"/>
        <v>443.93300000000011</v>
      </c>
      <c r="BH120" s="40">
        <f t="shared" si="8"/>
        <v>296.096</v>
      </c>
      <c r="BI120" s="40">
        <f t="shared" si="8"/>
        <v>301.74599999999992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108939.412</v>
      </c>
      <c r="BN120" s="79">
        <f t="shared" si="8"/>
        <v>0</v>
      </c>
      <c r="BO120" s="80">
        <f t="shared" si="8"/>
        <v>44597.22</v>
      </c>
      <c r="BP120" s="80">
        <f t="shared" si="8"/>
        <v>174282.93199999997</v>
      </c>
      <c r="BQ120" s="40">
        <f t="shared" si="8"/>
        <v>128210.36000000003</v>
      </c>
      <c r="BR120" s="40">
        <f t="shared" si="8"/>
        <v>19676.226000000002</v>
      </c>
      <c r="BS120" s="81">
        <f t="shared" ref="BS120:BX120" si="9">SUM(BS67:BS119)</f>
        <v>108534.13400000001</v>
      </c>
      <c r="BT120" s="81">
        <f t="shared" si="9"/>
        <v>45365.868000000002</v>
      </c>
      <c r="BU120" s="81">
        <f t="shared" si="9"/>
        <v>706.70400000000006</v>
      </c>
      <c r="BV120" s="40">
        <f t="shared" si="9"/>
        <v>51210.151000000005</v>
      </c>
      <c r="BW120" s="40">
        <f t="shared" si="9"/>
        <v>-144.54600000000028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12589.049000000001</v>
      </c>
      <c r="G121" s="85">
        <f>G61</f>
        <v>-18.52</v>
      </c>
      <c r="H121" s="85">
        <f>H61</f>
        <v>1662.4219999999998</v>
      </c>
      <c r="I121" s="85">
        <f>I61</f>
        <v>0</v>
      </c>
      <c r="J121" s="85">
        <f>J61</f>
        <v>8933.0429999999997</v>
      </c>
      <c r="K121" s="85"/>
      <c r="L121" s="84">
        <v>7632.7510000000002</v>
      </c>
      <c r="M121" s="86">
        <v>3283.7849999999999</v>
      </c>
      <c r="N121" s="86">
        <v>566.20600000000002</v>
      </c>
      <c r="O121" s="86">
        <v>3963.5859999999998</v>
      </c>
      <c r="P121" s="86">
        <v>1451.1179999999999</v>
      </c>
      <c r="Q121" s="86">
        <v>432.46100000000001</v>
      </c>
      <c r="R121" s="86">
        <v>448.18200000000002</v>
      </c>
      <c r="S121" s="86">
        <v>245.19499999999999</v>
      </c>
      <c r="T121" s="86">
        <v>0</v>
      </c>
      <c r="U121" s="86">
        <v>468.40300000000002</v>
      </c>
      <c r="V121" s="86">
        <v>254.19399999999999</v>
      </c>
      <c r="W121" s="86">
        <v>91.608999999999995</v>
      </c>
      <c r="X121" s="86">
        <v>237.66200000000001</v>
      </c>
      <c r="Y121" s="86">
        <v>305.73700000000002</v>
      </c>
      <c r="Z121" s="86">
        <v>221.68600000000001</v>
      </c>
      <c r="AA121" s="86">
        <v>488.61399999999998</v>
      </c>
      <c r="AB121" s="86">
        <v>533.774</v>
      </c>
      <c r="AC121" s="86">
        <v>3464.9679999999998</v>
      </c>
      <c r="AD121" s="86">
        <v>471.72800000000001</v>
      </c>
      <c r="AE121" s="86">
        <v>12250.317999999999</v>
      </c>
      <c r="AF121" s="86">
        <v>2265.4639999999999</v>
      </c>
      <c r="AG121" s="86">
        <v>1173.5909999999999</v>
      </c>
      <c r="AH121" s="86">
        <v>3390.9</v>
      </c>
      <c r="AI121" s="86">
        <v>10913.894</v>
      </c>
      <c r="AJ121" s="86">
        <v>9643.6059999999998</v>
      </c>
      <c r="AK121" s="86">
        <v>1773.143</v>
      </c>
      <c r="AL121" s="86">
        <v>-4407.1189999999997</v>
      </c>
      <c r="AM121" s="86">
        <v>5583.2479999999996</v>
      </c>
      <c r="AN121" s="86">
        <v>271.59699999999998</v>
      </c>
      <c r="AO121" s="86">
        <v>3249.7939999999999</v>
      </c>
      <c r="AP121" s="86">
        <v>1720.9549999999999</v>
      </c>
      <c r="AQ121" s="86">
        <v>559.9</v>
      </c>
      <c r="AR121" s="86">
        <v>4209.4319999999998</v>
      </c>
      <c r="AS121" s="86">
        <v>447.53300000000002</v>
      </c>
      <c r="AT121" s="86">
        <v>12966.013000000001</v>
      </c>
      <c r="AU121" s="86">
        <v>873.19399999999996</v>
      </c>
      <c r="AV121" s="86">
        <v>789.94899999999996</v>
      </c>
      <c r="AW121" s="86">
        <v>16507.781999999999</v>
      </c>
      <c r="AX121" s="86">
        <v>1739.201</v>
      </c>
      <c r="AY121" s="86">
        <v>7.85</v>
      </c>
      <c r="AZ121" s="86">
        <v>215.363</v>
      </c>
      <c r="BA121" s="86">
        <v>556.13900000000001</v>
      </c>
      <c r="BB121" s="86">
        <v>1898.0170000000001</v>
      </c>
      <c r="BC121" s="86">
        <v>22683.917000000001</v>
      </c>
      <c r="BD121" s="86">
        <v>515.23</v>
      </c>
      <c r="BE121" s="86">
        <v>9681.6990000000005</v>
      </c>
      <c r="BF121" s="86">
        <v>4528.634</v>
      </c>
      <c r="BG121" s="86">
        <v>452.75599999999997</v>
      </c>
      <c r="BH121" s="86">
        <v>448.70600000000002</v>
      </c>
      <c r="BI121" s="86">
        <v>575.56299999999999</v>
      </c>
      <c r="BJ121" s="86">
        <v>1105.875</v>
      </c>
      <c r="BK121" s="86">
        <v>0</v>
      </c>
      <c r="BL121" s="86">
        <v>0</v>
      </c>
      <c r="BM121" s="87">
        <f>SUM(L121:BL121)</f>
        <v>153153.80299999996</v>
      </c>
      <c r="BN121" s="87">
        <f>SUM(C121:BL121)</f>
        <v>176319.79699999996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1092.431</v>
      </c>
      <c r="M122" s="31">
        <v>339.03800000000001</v>
      </c>
      <c r="N122" s="31">
        <v>82.844999999999999</v>
      </c>
      <c r="O122" s="31">
        <v>1482.01</v>
      </c>
      <c r="P122" s="31">
        <v>647.54700000000003</v>
      </c>
      <c r="Q122" s="31">
        <v>65.676000000000002</v>
      </c>
      <c r="R122" s="31">
        <v>222.53100000000001</v>
      </c>
      <c r="S122" s="31">
        <v>113.77</v>
      </c>
      <c r="T122" s="31">
        <v>0</v>
      </c>
      <c r="U122" s="31">
        <v>202.52799999999999</v>
      </c>
      <c r="V122" s="31">
        <v>99.331000000000003</v>
      </c>
      <c r="W122" s="31">
        <v>48.747</v>
      </c>
      <c r="X122" s="31">
        <v>160.72</v>
      </c>
      <c r="Y122" s="31">
        <v>241.59100000000001</v>
      </c>
      <c r="Z122" s="31">
        <v>71.631</v>
      </c>
      <c r="AA122" s="31">
        <v>179.38499999999999</v>
      </c>
      <c r="AB122" s="31">
        <v>424.76299999999998</v>
      </c>
      <c r="AC122" s="31">
        <v>1261.2660000000001</v>
      </c>
      <c r="AD122" s="31">
        <v>524.74699999999996</v>
      </c>
      <c r="AE122" s="31">
        <v>4244.6289999999999</v>
      </c>
      <c r="AF122" s="31">
        <v>658.72900000000004</v>
      </c>
      <c r="AG122" s="31">
        <v>651.03700000000003</v>
      </c>
      <c r="AH122" s="31">
        <v>1421.6489999999999</v>
      </c>
      <c r="AI122" s="31">
        <v>3303.886</v>
      </c>
      <c r="AJ122" s="31">
        <v>1159.191</v>
      </c>
      <c r="AK122" s="31">
        <v>737.22</v>
      </c>
      <c r="AL122" s="31">
        <v>1091.1880000000001</v>
      </c>
      <c r="AM122" s="31">
        <v>3773.8270000000002</v>
      </c>
      <c r="AN122" s="31">
        <v>238.50399999999999</v>
      </c>
      <c r="AO122" s="31">
        <v>2581.2629999999999</v>
      </c>
      <c r="AP122" s="31">
        <v>1048.1389999999999</v>
      </c>
      <c r="AQ122" s="31">
        <v>459.93299999999999</v>
      </c>
      <c r="AR122" s="31">
        <v>1727.0830000000001</v>
      </c>
      <c r="AS122" s="31">
        <v>487.42899999999997</v>
      </c>
      <c r="AT122" s="31">
        <v>4011.6640000000002</v>
      </c>
      <c r="AU122" s="31">
        <v>392.048</v>
      </c>
      <c r="AV122" s="31">
        <v>206.14099999999999</v>
      </c>
      <c r="AW122" s="31">
        <v>721.88</v>
      </c>
      <c r="AX122" s="31">
        <v>1318.761</v>
      </c>
      <c r="AY122" s="31">
        <v>8.0289999999999999</v>
      </c>
      <c r="AZ122" s="31">
        <v>108.57899999999999</v>
      </c>
      <c r="BA122" s="31">
        <v>345.79700000000003</v>
      </c>
      <c r="BB122" s="31">
        <v>1755.6949999999999</v>
      </c>
      <c r="BC122" s="31">
        <v>19053.981</v>
      </c>
      <c r="BD122" s="31">
        <v>416.83800000000002</v>
      </c>
      <c r="BE122" s="31">
        <v>8210.732</v>
      </c>
      <c r="BF122" s="31">
        <v>3672.83</v>
      </c>
      <c r="BG122" s="31">
        <v>300.178</v>
      </c>
      <c r="BH122" s="31">
        <v>448.70600000000002</v>
      </c>
      <c r="BI122" s="31">
        <v>180.41800000000001</v>
      </c>
      <c r="BJ122" s="31">
        <v>1105.875</v>
      </c>
      <c r="BK122" s="31">
        <v>0</v>
      </c>
      <c r="BL122" s="31">
        <v>0</v>
      </c>
      <c r="BM122" s="33">
        <f t="shared" ref="BM122:BM129" si="10">SUM(L122:BL122)</f>
        <v>73102.416000000012</v>
      </c>
      <c r="BN122" s="33">
        <f t="shared" ref="BN122:BN129" si="11">SUM(C122:BL122)</f>
        <v>73102.416000000012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1080.8579999999999</v>
      </c>
      <c r="M123" s="31">
        <v>317.88799999999998</v>
      </c>
      <c r="N123" s="31">
        <v>78.176000000000002</v>
      </c>
      <c r="O123" s="31">
        <v>1297.164</v>
      </c>
      <c r="P123" s="31">
        <v>582.55700000000002</v>
      </c>
      <c r="Q123" s="31">
        <v>57.901000000000003</v>
      </c>
      <c r="R123" s="31">
        <v>199.863</v>
      </c>
      <c r="S123" s="31">
        <v>106.02500000000001</v>
      </c>
      <c r="T123" s="31">
        <v>0</v>
      </c>
      <c r="U123" s="31">
        <v>179.88300000000001</v>
      </c>
      <c r="V123" s="31">
        <v>87.26</v>
      </c>
      <c r="W123" s="31">
        <v>43.863999999999997</v>
      </c>
      <c r="X123" s="31">
        <v>143.24600000000001</v>
      </c>
      <c r="Y123" s="31">
        <v>214.828</v>
      </c>
      <c r="Z123" s="31">
        <v>66.525999999999996</v>
      </c>
      <c r="AA123" s="31">
        <v>160.702</v>
      </c>
      <c r="AB123" s="31">
        <v>376.76499999999999</v>
      </c>
      <c r="AC123" s="31">
        <v>1089.326</v>
      </c>
      <c r="AD123" s="31">
        <v>461.85199999999998</v>
      </c>
      <c r="AE123" s="31">
        <v>3936.0630000000001</v>
      </c>
      <c r="AF123" s="31">
        <v>609.37199999999996</v>
      </c>
      <c r="AG123" s="31">
        <v>585.24</v>
      </c>
      <c r="AH123" s="31">
        <v>1282.3309999999999</v>
      </c>
      <c r="AI123" s="31">
        <v>2994.96</v>
      </c>
      <c r="AJ123" s="31">
        <v>1051.68</v>
      </c>
      <c r="AK123" s="31">
        <v>654.62900000000002</v>
      </c>
      <c r="AL123" s="31">
        <v>963.09</v>
      </c>
      <c r="AM123" s="31">
        <v>3423.625</v>
      </c>
      <c r="AN123" s="31">
        <v>214.374</v>
      </c>
      <c r="AO123" s="31">
        <v>2351.8440000000001</v>
      </c>
      <c r="AP123" s="31">
        <v>992.803</v>
      </c>
      <c r="AQ123" s="31">
        <v>407.37099999999998</v>
      </c>
      <c r="AR123" s="31">
        <v>1528.9179999999999</v>
      </c>
      <c r="AS123" s="31">
        <v>427.4</v>
      </c>
      <c r="AT123" s="31">
        <v>3353.326</v>
      </c>
      <c r="AU123" s="31">
        <v>339.70699999999999</v>
      </c>
      <c r="AV123" s="31">
        <v>187.392</v>
      </c>
      <c r="AW123" s="31">
        <v>667.47900000000004</v>
      </c>
      <c r="AX123" s="31">
        <v>1170.674</v>
      </c>
      <c r="AY123" s="31">
        <v>7.5609999999999999</v>
      </c>
      <c r="AZ123" s="31">
        <v>99.052000000000007</v>
      </c>
      <c r="BA123" s="31">
        <v>321.89100000000002</v>
      </c>
      <c r="BB123" s="31">
        <v>1548.307</v>
      </c>
      <c r="BC123" s="31">
        <v>11917.93</v>
      </c>
      <c r="BD123" s="31">
        <v>357.19</v>
      </c>
      <c r="BE123" s="31">
        <v>8111.55</v>
      </c>
      <c r="BF123" s="31">
        <v>3547.482</v>
      </c>
      <c r="BG123" s="31">
        <v>258.11200000000002</v>
      </c>
      <c r="BH123" s="31">
        <v>389.43200000000002</v>
      </c>
      <c r="BI123" s="31">
        <v>170.541</v>
      </c>
      <c r="BJ123" s="31">
        <v>1038.8440000000001</v>
      </c>
      <c r="BK123" s="31">
        <v>0</v>
      </c>
      <c r="BL123" s="31">
        <v>0</v>
      </c>
      <c r="BM123" s="33">
        <f t="shared" si="10"/>
        <v>61454.854000000014</v>
      </c>
      <c r="BN123" s="33">
        <f t="shared" si="11"/>
        <v>61454.854000000014</v>
      </c>
      <c r="BP123" s="88" t="s">
        <v>105</v>
      </c>
      <c r="BQ123" s="89"/>
      <c r="BR123" s="89"/>
      <c r="BS123" s="89"/>
      <c r="BT123" s="90">
        <f>BM121</f>
        <v>153153.80299999996</v>
      </c>
      <c r="BV123" s="88" t="s">
        <v>110</v>
      </c>
      <c r="BW123" s="89"/>
      <c r="BX123" s="89"/>
      <c r="BY123" s="89"/>
      <c r="BZ123" s="90">
        <f>BP120</f>
        <v>174282.93199999997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10.571</v>
      </c>
      <c r="M124" s="31">
        <v>19.082000000000001</v>
      </c>
      <c r="N124" s="31">
        <v>4.3520000000000003</v>
      </c>
      <c r="O124" s="31">
        <v>165.624</v>
      </c>
      <c r="P124" s="31">
        <v>62.588999999999999</v>
      </c>
      <c r="Q124" s="31">
        <v>7.5460000000000003</v>
      </c>
      <c r="R124" s="31">
        <v>19.219000000000001</v>
      </c>
      <c r="S124" s="31">
        <v>7.2629999999999999</v>
      </c>
      <c r="T124" s="31">
        <v>0</v>
      </c>
      <c r="U124" s="31">
        <v>21.439</v>
      </c>
      <c r="V124" s="31">
        <v>10.362</v>
      </c>
      <c r="W124" s="31">
        <v>4.2910000000000004</v>
      </c>
      <c r="X124" s="31">
        <v>16.196000000000002</v>
      </c>
      <c r="Y124" s="31">
        <v>24.93</v>
      </c>
      <c r="Z124" s="31">
        <v>4.8689999999999998</v>
      </c>
      <c r="AA124" s="31">
        <v>17.981000000000002</v>
      </c>
      <c r="AB124" s="31">
        <v>44.786999999999999</v>
      </c>
      <c r="AC124" s="31">
        <v>166.21</v>
      </c>
      <c r="AD124" s="31">
        <v>60.054000000000002</v>
      </c>
      <c r="AE124" s="31">
        <v>285.02199999999999</v>
      </c>
      <c r="AF124" s="31">
        <v>47.082999999999998</v>
      </c>
      <c r="AG124" s="31">
        <v>62.261000000000003</v>
      </c>
      <c r="AH124" s="31">
        <v>132.47999999999999</v>
      </c>
      <c r="AI124" s="31">
        <v>294.14800000000002</v>
      </c>
      <c r="AJ124" s="31">
        <v>104.73</v>
      </c>
      <c r="AK124" s="31">
        <v>75.915999999999997</v>
      </c>
      <c r="AL124" s="31">
        <v>101.285</v>
      </c>
      <c r="AM124" s="31">
        <v>339.709</v>
      </c>
      <c r="AN124" s="31">
        <v>23.661999999999999</v>
      </c>
      <c r="AO124" s="31">
        <v>221.90899999999999</v>
      </c>
      <c r="AP124" s="31">
        <v>53.040999999999997</v>
      </c>
      <c r="AQ124" s="31">
        <v>51.542000000000002</v>
      </c>
      <c r="AR124" s="31">
        <v>195.18</v>
      </c>
      <c r="AS124" s="31">
        <v>59.63</v>
      </c>
      <c r="AT124" s="31">
        <v>650.197</v>
      </c>
      <c r="AU124" s="31">
        <v>45.082999999999998</v>
      </c>
      <c r="AV124" s="31">
        <v>18.748999999999999</v>
      </c>
      <c r="AW124" s="31">
        <v>53.021000000000001</v>
      </c>
      <c r="AX124" s="31">
        <v>144.726</v>
      </c>
      <c r="AY124" s="31">
        <v>0.46800000000000003</v>
      </c>
      <c r="AZ124" s="31">
        <v>8.9730000000000008</v>
      </c>
      <c r="BA124" s="31">
        <v>21.428000000000001</v>
      </c>
      <c r="BB124" s="31">
        <v>187.46899999999999</v>
      </c>
      <c r="BC124" s="31">
        <v>1686.076</v>
      </c>
      <c r="BD124" s="31">
        <v>59.648000000000003</v>
      </c>
      <c r="BE124" s="31">
        <v>90.876999999999995</v>
      </c>
      <c r="BF124" s="31">
        <v>111.592</v>
      </c>
      <c r="BG124" s="31">
        <v>39.447000000000003</v>
      </c>
      <c r="BH124" s="31">
        <v>59.23</v>
      </c>
      <c r="BI124" s="31">
        <v>9.3390000000000004</v>
      </c>
      <c r="BJ124" s="31">
        <v>48.615000000000002</v>
      </c>
      <c r="BK124" s="31">
        <v>0</v>
      </c>
      <c r="BL124" s="31">
        <v>0</v>
      </c>
      <c r="BM124" s="33">
        <f t="shared" si="10"/>
        <v>5949.9009999999998</v>
      </c>
      <c r="BN124" s="33">
        <f t="shared" si="11"/>
        <v>5949.9009999999998</v>
      </c>
      <c r="BP124" s="53" t="s">
        <v>109</v>
      </c>
      <c r="BT124" s="75">
        <f>J121</f>
        <v>8933.0429999999997</v>
      </c>
      <c r="BV124" s="53" t="s">
        <v>76</v>
      </c>
      <c r="BZ124" s="75">
        <f>BV120</f>
        <v>51210.151000000005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1.002</v>
      </c>
      <c r="M125" s="93">
        <v>2.0680000000000001</v>
      </c>
      <c r="N125" s="93">
        <v>0.317</v>
      </c>
      <c r="O125" s="93">
        <v>19.222000000000001</v>
      </c>
      <c r="P125" s="93">
        <v>2.4009999999999998</v>
      </c>
      <c r="Q125" s="93">
        <v>0.22900000000000001</v>
      </c>
      <c r="R125" s="93">
        <v>3.4489999999999998</v>
      </c>
      <c r="S125" s="93">
        <v>0.48199999999999998</v>
      </c>
      <c r="T125" s="93">
        <v>0</v>
      </c>
      <c r="U125" s="93">
        <v>1.206</v>
      </c>
      <c r="V125" s="93">
        <v>1.7090000000000001</v>
      </c>
      <c r="W125" s="93">
        <v>0.59199999999999997</v>
      </c>
      <c r="X125" s="93">
        <v>1.278</v>
      </c>
      <c r="Y125" s="93">
        <v>1.833</v>
      </c>
      <c r="Z125" s="93">
        <v>0.23599999999999999</v>
      </c>
      <c r="AA125" s="93">
        <v>0.70199999999999996</v>
      </c>
      <c r="AB125" s="93">
        <v>3.2109999999999999</v>
      </c>
      <c r="AC125" s="93">
        <v>5.73</v>
      </c>
      <c r="AD125" s="93">
        <v>2.8410000000000002</v>
      </c>
      <c r="AE125" s="93">
        <v>23.544</v>
      </c>
      <c r="AF125" s="93">
        <v>2.274</v>
      </c>
      <c r="AG125" s="93">
        <v>3.536</v>
      </c>
      <c r="AH125" s="93">
        <v>6.8380000000000001</v>
      </c>
      <c r="AI125" s="93">
        <v>14.778</v>
      </c>
      <c r="AJ125" s="93">
        <v>2.7810000000000001</v>
      </c>
      <c r="AK125" s="93">
        <v>6.6749999999999998</v>
      </c>
      <c r="AL125" s="93">
        <v>26.812999999999999</v>
      </c>
      <c r="AM125" s="93">
        <v>10.493</v>
      </c>
      <c r="AN125" s="93">
        <v>0.46800000000000003</v>
      </c>
      <c r="AO125" s="93">
        <v>7.51</v>
      </c>
      <c r="AP125" s="93">
        <v>2.2949999999999999</v>
      </c>
      <c r="AQ125" s="93">
        <v>1.02</v>
      </c>
      <c r="AR125" s="93">
        <v>2.9849999999999999</v>
      </c>
      <c r="AS125" s="93">
        <v>0.39900000000000002</v>
      </c>
      <c r="AT125" s="93">
        <v>8.141</v>
      </c>
      <c r="AU125" s="93">
        <v>7.258</v>
      </c>
      <c r="AV125" s="93">
        <v>0</v>
      </c>
      <c r="AW125" s="93">
        <v>1.38</v>
      </c>
      <c r="AX125" s="93">
        <v>3.3610000000000002</v>
      </c>
      <c r="AY125" s="93">
        <v>0</v>
      </c>
      <c r="AZ125" s="93">
        <v>0.55400000000000005</v>
      </c>
      <c r="BA125" s="93">
        <v>2.4780000000000002</v>
      </c>
      <c r="BB125" s="93">
        <v>19.919</v>
      </c>
      <c r="BC125" s="93">
        <v>5449.9750000000004</v>
      </c>
      <c r="BD125" s="93">
        <v>0</v>
      </c>
      <c r="BE125" s="93">
        <v>8.3049999999999997</v>
      </c>
      <c r="BF125" s="93">
        <v>13.756</v>
      </c>
      <c r="BG125" s="93">
        <v>2.6190000000000002</v>
      </c>
      <c r="BH125" s="93">
        <v>4.3999999999999997E-2</v>
      </c>
      <c r="BI125" s="93">
        <v>0.53800000000000003</v>
      </c>
      <c r="BJ125" s="93">
        <v>18.416</v>
      </c>
      <c r="BK125" s="93">
        <v>0</v>
      </c>
      <c r="BL125" s="93">
        <v>0</v>
      </c>
      <c r="BM125" s="33">
        <f t="shared" si="10"/>
        <v>5697.6610000000001</v>
      </c>
      <c r="BN125" s="33">
        <f t="shared" si="11"/>
        <v>5697.6610000000001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-144.54600000000028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4.5149999999999997</v>
      </c>
      <c r="M126" s="31">
        <v>1.962</v>
      </c>
      <c r="N126" s="31">
        <v>6.3250000000000002</v>
      </c>
      <c r="O126" s="31">
        <v>35.078000000000003</v>
      </c>
      <c r="P126" s="31">
        <v>19.047000000000001</v>
      </c>
      <c r="Q126" s="31">
        <v>38.427</v>
      </c>
      <c r="R126" s="31">
        <v>9.9420000000000002</v>
      </c>
      <c r="S126" s="31">
        <v>0.63200000000000001</v>
      </c>
      <c r="T126" s="31">
        <v>0</v>
      </c>
      <c r="U126" s="31">
        <v>6.2489999999999997</v>
      </c>
      <c r="V126" s="31">
        <v>4.5549999999999997</v>
      </c>
      <c r="W126" s="31">
        <v>0.56799999999999995</v>
      </c>
      <c r="X126" s="31">
        <v>6.3339999999999996</v>
      </c>
      <c r="Y126" s="31">
        <v>4.3929999999999998</v>
      </c>
      <c r="Z126" s="31">
        <v>0.47599999999999998</v>
      </c>
      <c r="AA126" s="31">
        <v>6.8280000000000003</v>
      </c>
      <c r="AB126" s="31">
        <v>3.1640000000000001</v>
      </c>
      <c r="AC126" s="31">
        <v>50.953000000000003</v>
      </c>
      <c r="AD126" s="31">
        <v>13.88</v>
      </c>
      <c r="AE126" s="31">
        <v>302.21600000000001</v>
      </c>
      <c r="AF126" s="31">
        <v>18.774999999999999</v>
      </c>
      <c r="AG126" s="31">
        <v>18.062000000000001</v>
      </c>
      <c r="AH126" s="31">
        <v>75.367000000000004</v>
      </c>
      <c r="AI126" s="31">
        <v>430.93</v>
      </c>
      <c r="AJ126" s="31">
        <v>4.1890000000000001</v>
      </c>
      <c r="AK126" s="31">
        <v>9.952</v>
      </c>
      <c r="AL126" s="31">
        <v>54.682000000000002</v>
      </c>
      <c r="AM126" s="31">
        <v>93.361000000000004</v>
      </c>
      <c r="AN126" s="31">
        <v>2.9609999999999999</v>
      </c>
      <c r="AO126" s="31">
        <v>221.43299999999999</v>
      </c>
      <c r="AP126" s="31">
        <v>16.184000000000001</v>
      </c>
      <c r="AQ126" s="31">
        <v>4.6349999999999998</v>
      </c>
      <c r="AR126" s="31">
        <v>22.545000000000002</v>
      </c>
      <c r="AS126" s="31">
        <v>1.994</v>
      </c>
      <c r="AT126" s="31">
        <v>20.960999999999999</v>
      </c>
      <c r="AU126" s="31">
        <v>7.2839999999999998</v>
      </c>
      <c r="AV126" s="31">
        <v>0.159</v>
      </c>
      <c r="AW126" s="31">
        <v>61.624000000000002</v>
      </c>
      <c r="AX126" s="31">
        <v>20.768000000000001</v>
      </c>
      <c r="AY126" s="31">
        <v>0.17100000000000001</v>
      </c>
      <c r="AZ126" s="31">
        <v>1.889</v>
      </c>
      <c r="BA126" s="31">
        <v>5.1280000000000001</v>
      </c>
      <c r="BB126" s="31">
        <v>2.4169999999999998</v>
      </c>
      <c r="BC126" s="31">
        <v>0</v>
      </c>
      <c r="BD126" s="31">
        <v>0</v>
      </c>
      <c r="BE126" s="31">
        <v>4.242</v>
      </c>
      <c r="BF126" s="31">
        <v>4.5510000000000002</v>
      </c>
      <c r="BG126" s="31">
        <v>4.4930000000000003</v>
      </c>
      <c r="BH126" s="31">
        <v>0</v>
      </c>
      <c r="BI126" s="31">
        <v>4.1539999999999999</v>
      </c>
      <c r="BJ126" s="31">
        <v>0</v>
      </c>
      <c r="BK126" s="31">
        <v>0</v>
      </c>
      <c r="BL126" s="31">
        <v>0</v>
      </c>
      <c r="BM126" s="33">
        <f t="shared" si="10"/>
        <v>1628.4549999999999</v>
      </c>
      <c r="BN126" s="33">
        <f t="shared" si="11"/>
        <v>1628.4549999999999</v>
      </c>
      <c r="BP126" s="53" t="s">
        <v>107</v>
      </c>
      <c r="BT126" s="75">
        <f>H121+F121</f>
        <v>14251.471000000001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-0.99399999999999999</v>
      </c>
      <c r="AH127" s="31">
        <v>0</v>
      </c>
      <c r="AI127" s="31">
        <v>-5.0410000000000004</v>
      </c>
      <c r="AJ127" s="31">
        <v>0</v>
      </c>
      <c r="AK127" s="31">
        <v>-505.005</v>
      </c>
      <c r="AL127" s="31">
        <v>0</v>
      </c>
      <c r="AM127" s="31">
        <v>0</v>
      </c>
      <c r="AN127" s="31">
        <v>0</v>
      </c>
      <c r="AO127" s="31">
        <v>-4.7320000000000002</v>
      </c>
      <c r="AP127" s="31">
        <v>0</v>
      </c>
      <c r="AQ127" s="31">
        <v>-56.76</v>
      </c>
      <c r="AR127" s="31">
        <v>0</v>
      </c>
      <c r="AS127" s="31">
        <v>-60.598999999999997</v>
      </c>
      <c r="AT127" s="31">
        <v>0</v>
      </c>
      <c r="AU127" s="31">
        <v>0</v>
      </c>
      <c r="AV127" s="31">
        <v>0</v>
      </c>
      <c r="AW127" s="31">
        <v>0</v>
      </c>
      <c r="AX127" s="31">
        <v>-7.492</v>
      </c>
      <c r="AY127" s="31">
        <v>0</v>
      </c>
      <c r="AZ127" s="31">
        <v>0</v>
      </c>
      <c r="BA127" s="31">
        <v>-1.952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-0.19900000000000001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-642.774</v>
      </c>
      <c r="BN127" s="33">
        <f t="shared" si="11"/>
        <v>-642.774</v>
      </c>
      <c r="BP127" s="53" t="s">
        <v>108</v>
      </c>
      <c r="BT127" s="75">
        <f>G121</f>
        <v>-18.52</v>
      </c>
      <c r="BV127" s="53" t="s">
        <v>209</v>
      </c>
      <c r="BZ127" s="75">
        <f>BO120</f>
        <v>44597.22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6535.8050000000003</v>
      </c>
      <c r="M128" s="97">
        <v>2942.7849999999999</v>
      </c>
      <c r="N128" s="97">
        <v>477.036</v>
      </c>
      <c r="O128" s="97">
        <v>2446.498</v>
      </c>
      <c r="P128" s="97">
        <v>784.524</v>
      </c>
      <c r="Q128" s="97">
        <v>328.358</v>
      </c>
      <c r="R128" s="97">
        <v>215.709</v>
      </c>
      <c r="S128" s="97">
        <v>130.79300000000001</v>
      </c>
      <c r="T128" s="97">
        <v>0</v>
      </c>
      <c r="U128" s="97">
        <v>259.62599999999998</v>
      </c>
      <c r="V128" s="97">
        <v>150.30799999999999</v>
      </c>
      <c r="W128" s="97">
        <v>42.293999999999997</v>
      </c>
      <c r="X128" s="97">
        <v>70.608000000000004</v>
      </c>
      <c r="Y128" s="97">
        <v>59.753</v>
      </c>
      <c r="Z128" s="97">
        <v>149.57900000000001</v>
      </c>
      <c r="AA128" s="97">
        <v>302.40100000000001</v>
      </c>
      <c r="AB128" s="97">
        <v>105.84699999999999</v>
      </c>
      <c r="AC128" s="97">
        <v>2152.7489999999998</v>
      </c>
      <c r="AD128" s="97">
        <v>-66.899000000000001</v>
      </c>
      <c r="AE128" s="97">
        <v>7703.473</v>
      </c>
      <c r="AF128" s="97">
        <v>1587.96</v>
      </c>
      <c r="AG128" s="97">
        <v>505.48599999999999</v>
      </c>
      <c r="AH128" s="97">
        <v>1893.884</v>
      </c>
      <c r="AI128" s="97">
        <v>7184.1189999999997</v>
      </c>
      <c r="AJ128" s="97">
        <v>8480.2260000000006</v>
      </c>
      <c r="AK128" s="97">
        <v>1530.9760000000001</v>
      </c>
      <c r="AL128" s="97">
        <v>-5552.9889999999996</v>
      </c>
      <c r="AM128" s="97">
        <v>1716.06</v>
      </c>
      <c r="AN128" s="97">
        <v>30.132000000000001</v>
      </c>
      <c r="AO128" s="97">
        <v>451.83</v>
      </c>
      <c r="AP128" s="97">
        <v>656.63199999999995</v>
      </c>
      <c r="AQ128" s="97">
        <v>152.09200000000001</v>
      </c>
      <c r="AR128" s="97">
        <v>2459.8040000000001</v>
      </c>
      <c r="AS128" s="97">
        <v>18.709</v>
      </c>
      <c r="AT128" s="97">
        <v>8933.3880000000008</v>
      </c>
      <c r="AU128" s="97">
        <v>473.86200000000002</v>
      </c>
      <c r="AV128" s="97">
        <v>583.649</v>
      </c>
      <c r="AW128" s="97">
        <v>15724.278</v>
      </c>
      <c r="AX128" s="97">
        <v>407.16399999999999</v>
      </c>
      <c r="AY128" s="97">
        <v>-0.35</v>
      </c>
      <c r="AZ128" s="97">
        <v>104.895</v>
      </c>
      <c r="BA128" s="97">
        <v>207.166</v>
      </c>
      <c r="BB128" s="97">
        <v>139.905</v>
      </c>
      <c r="BC128" s="97">
        <v>3629.9360000000001</v>
      </c>
      <c r="BD128" s="97">
        <v>98.391999999999996</v>
      </c>
      <c r="BE128" s="97">
        <v>1466.7249999999999</v>
      </c>
      <c r="BF128" s="97">
        <v>851.25300000000004</v>
      </c>
      <c r="BG128" s="97">
        <v>148.28399999999999</v>
      </c>
      <c r="BH128" s="97">
        <v>0</v>
      </c>
      <c r="BI128" s="97">
        <v>390.99099999999999</v>
      </c>
      <c r="BJ128" s="97">
        <v>0</v>
      </c>
      <c r="BK128" s="97">
        <v>0</v>
      </c>
      <c r="BL128" s="97">
        <v>0</v>
      </c>
      <c r="BM128" s="98">
        <f t="shared" si="10"/>
        <v>79065.705999999991</v>
      </c>
      <c r="BN128" s="98">
        <f t="shared" si="11"/>
        <v>79065.705999999991</v>
      </c>
      <c r="BP128" s="53"/>
      <c r="BT128" s="75"/>
      <c r="BV128" s="53" t="s">
        <v>210</v>
      </c>
      <c r="BZ128" s="75">
        <f>BO61</f>
        <v>93625.959999999992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21986</v>
      </c>
      <c r="M129" s="102">
        <v>4128</v>
      </c>
      <c r="N129" s="102">
        <v>1300</v>
      </c>
      <c r="O129" s="102">
        <v>6978</v>
      </c>
      <c r="P129" s="102">
        <v>750</v>
      </c>
      <c r="Q129" s="102">
        <v>44</v>
      </c>
      <c r="R129" s="102">
        <v>1385</v>
      </c>
      <c r="S129" s="102">
        <v>1128</v>
      </c>
      <c r="T129" s="102">
        <v>0</v>
      </c>
      <c r="U129" s="102">
        <v>239</v>
      </c>
      <c r="V129" s="102">
        <v>64</v>
      </c>
      <c r="W129" s="102">
        <v>122</v>
      </c>
      <c r="X129" s="102">
        <v>393</v>
      </c>
      <c r="Y129" s="102">
        <v>1611</v>
      </c>
      <c r="Z129" s="102">
        <v>1325</v>
      </c>
      <c r="AA129" s="102">
        <v>381</v>
      </c>
      <c r="AB129" s="102">
        <v>609</v>
      </c>
      <c r="AC129" s="102">
        <v>1017</v>
      </c>
      <c r="AD129" s="102">
        <v>742</v>
      </c>
      <c r="AE129" s="102">
        <v>19643</v>
      </c>
      <c r="AF129" s="102">
        <v>3694</v>
      </c>
      <c r="AG129" s="102">
        <v>1322</v>
      </c>
      <c r="AH129" s="102">
        <v>1540</v>
      </c>
      <c r="AI129" s="102">
        <v>22861</v>
      </c>
      <c r="AJ129" s="102">
        <v>5403</v>
      </c>
      <c r="AK129" s="102">
        <v>352</v>
      </c>
      <c r="AL129" s="102">
        <v>481</v>
      </c>
      <c r="AM129" s="102">
        <v>3046</v>
      </c>
      <c r="AN129" s="102">
        <v>242</v>
      </c>
      <c r="AO129" s="102">
        <v>8284</v>
      </c>
      <c r="AP129" s="102">
        <v>6833</v>
      </c>
      <c r="AQ129" s="102">
        <v>535</v>
      </c>
      <c r="AR129" s="102">
        <v>1191</v>
      </c>
      <c r="AS129" s="102">
        <v>519</v>
      </c>
      <c r="AT129" s="102">
        <v>1656</v>
      </c>
      <c r="AU129" s="102">
        <v>195</v>
      </c>
      <c r="AV129" s="102">
        <v>117</v>
      </c>
      <c r="AW129" s="102">
        <v>780</v>
      </c>
      <c r="AX129" s="102">
        <v>1786</v>
      </c>
      <c r="AY129" s="102">
        <v>17</v>
      </c>
      <c r="AZ129" s="102">
        <v>284</v>
      </c>
      <c r="BA129" s="102">
        <v>787</v>
      </c>
      <c r="BB129" s="102">
        <v>5562</v>
      </c>
      <c r="BC129" s="102">
        <v>20097</v>
      </c>
      <c r="BD129" s="102">
        <v>226</v>
      </c>
      <c r="BE129" s="102">
        <v>13338</v>
      </c>
      <c r="BF129" s="102">
        <v>5247</v>
      </c>
      <c r="BG129" s="102">
        <v>1002</v>
      </c>
      <c r="BH129" s="102">
        <v>1508</v>
      </c>
      <c r="BI129" s="102">
        <v>2418</v>
      </c>
      <c r="BJ129" s="102">
        <v>10972</v>
      </c>
      <c r="BK129" s="102">
        <v>0</v>
      </c>
      <c r="BL129" s="102">
        <v>0</v>
      </c>
      <c r="BM129" s="82">
        <f t="shared" si="10"/>
        <v>186140</v>
      </c>
      <c r="BN129" s="103">
        <f t="shared" si="11"/>
        <v>186140</v>
      </c>
      <c r="BP129" s="7" t="s">
        <v>77</v>
      </c>
      <c r="BQ129" s="8"/>
      <c r="BR129" s="8"/>
      <c r="BS129" s="8"/>
      <c r="BT129" s="103">
        <f>BT123+BT124+BT125+BT126+BT127</f>
        <v>176319.79699999996</v>
      </c>
      <c r="BV129" s="7" t="s">
        <v>77</v>
      </c>
      <c r="BW129" s="8"/>
      <c r="BX129" s="8"/>
      <c r="BY129" s="8"/>
      <c r="BZ129" s="103">
        <f>BZ123+BZ124+BZ125+BZ126+BZ127-BZ128</f>
        <v>176319.79699999999</v>
      </c>
      <c r="CA129" s="5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A130"/>
  <sheetViews>
    <sheetView showGridLines="0" zoomScale="115" zoomScaleNormal="115" workbookViewId="0">
      <selection activeCell="C1" sqref="C1"/>
    </sheetView>
  </sheetViews>
  <sheetFormatPr defaultColWidth="11.42578125" defaultRowHeight="12.75"/>
  <cols>
    <col min="1" max="1" width="9.140625" style="2" customWidth="1"/>
    <col min="2" max="2" width="43.5703125" style="2" customWidth="1"/>
    <col min="3" max="3" width="10.85546875" style="2" customWidth="1"/>
    <col min="4" max="5" width="9.7109375" style="2" customWidth="1"/>
    <col min="6" max="6" width="11.85546875" style="2" customWidth="1"/>
    <col min="7" max="8" width="9.7109375" style="2" customWidth="1"/>
    <col min="9" max="9" width="11" style="2" customWidth="1"/>
    <col min="10" max="10" width="11.28515625" style="2" customWidth="1"/>
    <col min="11" max="11" width="13.7109375" style="2" customWidth="1"/>
    <col min="12" max="66" width="12.7109375" style="2" customWidth="1"/>
    <col min="67" max="67" width="11.5703125" style="2" customWidth="1"/>
    <col min="68" max="71" width="9.7109375" style="2" customWidth="1"/>
    <col min="72" max="72" width="11.5703125" style="2" customWidth="1"/>
    <col min="73" max="75" width="9.7109375" style="2" customWidth="1"/>
    <col min="76" max="76" width="10.42578125" style="2" customWidth="1"/>
    <col min="77" max="77" width="14.7109375" style="2" customWidth="1"/>
    <col min="78" max="78" width="11.7109375" style="5" customWidth="1"/>
    <col min="79" max="256" width="11.42578125" style="2"/>
    <col min="257" max="257" width="9.140625" style="2" customWidth="1"/>
    <col min="258" max="258" width="43.5703125" style="2" customWidth="1"/>
    <col min="259" max="259" width="10.85546875" style="2" customWidth="1"/>
    <col min="260" max="261" width="9.7109375" style="2" customWidth="1"/>
    <col min="262" max="262" width="11.85546875" style="2" customWidth="1"/>
    <col min="263" max="266" width="9.7109375" style="2" customWidth="1"/>
    <col min="267" max="267" width="13.7109375" style="2" customWidth="1"/>
    <col min="268" max="322" width="12.7109375" style="2" customWidth="1"/>
    <col min="323" max="327" width="9.7109375" style="2" customWidth="1"/>
    <col min="328" max="328" width="11.5703125" style="2" customWidth="1"/>
    <col min="329" max="331" width="9.7109375" style="2" customWidth="1"/>
    <col min="332" max="332" width="10.42578125" style="2" customWidth="1"/>
    <col min="333" max="333" width="14.7109375" style="2" customWidth="1"/>
    <col min="334" max="334" width="11.7109375" style="2" customWidth="1"/>
    <col min="335" max="512" width="11.42578125" style="2"/>
    <col min="513" max="513" width="9.140625" style="2" customWidth="1"/>
    <col min="514" max="514" width="43.5703125" style="2" customWidth="1"/>
    <col min="515" max="515" width="10.85546875" style="2" customWidth="1"/>
    <col min="516" max="517" width="9.7109375" style="2" customWidth="1"/>
    <col min="518" max="518" width="11.85546875" style="2" customWidth="1"/>
    <col min="519" max="522" width="9.7109375" style="2" customWidth="1"/>
    <col min="523" max="523" width="13.7109375" style="2" customWidth="1"/>
    <col min="524" max="578" width="12.7109375" style="2" customWidth="1"/>
    <col min="579" max="583" width="9.7109375" style="2" customWidth="1"/>
    <col min="584" max="584" width="11.5703125" style="2" customWidth="1"/>
    <col min="585" max="587" width="9.7109375" style="2" customWidth="1"/>
    <col min="588" max="588" width="10.42578125" style="2" customWidth="1"/>
    <col min="589" max="589" width="14.7109375" style="2" customWidth="1"/>
    <col min="590" max="590" width="11.7109375" style="2" customWidth="1"/>
    <col min="591" max="768" width="11.42578125" style="2"/>
    <col min="769" max="769" width="9.140625" style="2" customWidth="1"/>
    <col min="770" max="770" width="43.5703125" style="2" customWidth="1"/>
    <col min="771" max="771" width="10.85546875" style="2" customWidth="1"/>
    <col min="772" max="773" width="9.7109375" style="2" customWidth="1"/>
    <col min="774" max="774" width="11.85546875" style="2" customWidth="1"/>
    <col min="775" max="778" width="9.7109375" style="2" customWidth="1"/>
    <col min="779" max="779" width="13.7109375" style="2" customWidth="1"/>
    <col min="780" max="834" width="12.7109375" style="2" customWidth="1"/>
    <col min="835" max="839" width="9.7109375" style="2" customWidth="1"/>
    <col min="840" max="840" width="11.5703125" style="2" customWidth="1"/>
    <col min="841" max="843" width="9.7109375" style="2" customWidth="1"/>
    <col min="844" max="844" width="10.42578125" style="2" customWidth="1"/>
    <col min="845" max="845" width="14.7109375" style="2" customWidth="1"/>
    <col min="846" max="846" width="11.7109375" style="2" customWidth="1"/>
    <col min="847" max="1024" width="11.42578125" style="2"/>
    <col min="1025" max="1025" width="9.140625" style="2" customWidth="1"/>
    <col min="1026" max="1026" width="43.5703125" style="2" customWidth="1"/>
    <col min="1027" max="1027" width="10.85546875" style="2" customWidth="1"/>
    <col min="1028" max="1029" width="9.7109375" style="2" customWidth="1"/>
    <col min="1030" max="1030" width="11.85546875" style="2" customWidth="1"/>
    <col min="1031" max="1034" width="9.7109375" style="2" customWidth="1"/>
    <col min="1035" max="1035" width="13.7109375" style="2" customWidth="1"/>
    <col min="1036" max="1090" width="12.7109375" style="2" customWidth="1"/>
    <col min="1091" max="1095" width="9.7109375" style="2" customWidth="1"/>
    <col min="1096" max="1096" width="11.5703125" style="2" customWidth="1"/>
    <col min="1097" max="1099" width="9.7109375" style="2" customWidth="1"/>
    <col min="1100" max="1100" width="10.42578125" style="2" customWidth="1"/>
    <col min="1101" max="1101" width="14.7109375" style="2" customWidth="1"/>
    <col min="1102" max="1102" width="11.7109375" style="2" customWidth="1"/>
    <col min="1103" max="1280" width="11.42578125" style="2"/>
    <col min="1281" max="1281" width="9.140625" style="2" customWidth="1"/>
    <col min="1282" max="1282" width="43.5703125" style="2" customWidth="1"/>
    <col min="1283" max="1283" width="10.85546875" style="2" customWidth="1"/>
    <col min="1284" max="1285" width="9.7109375" style="2" customWidth="1"/>
    <col min="1286" max="1286" width="11.85546875" style="2" customWidth="1"/>
    <col min="1287" max="1290" width="9.7109375" style="2" customWidth="1"/>
    <col min="1291" max="1291" width="13.7109375" style="2" customWidth="1"/>
    <col min="1292" max="1346" width="12.7109375" style="2" customWidth="1"/>
    <col min="1347" max="1351" width="9.7109375" style="2" customWidth="1"/>
    <col min="1352" max="1352" width="11.5703125" style="2" customWidth="1"/>
    <col min="1353" max="1355" width="9.7109375" style="2" customWidth="1"/>
    <col min="1356" max="1356" width="10.42578125" style="2" customWidth="1"/>
    <col min="1357" max="1357" width="14.7109375" style="2" customWidth="1"/>
    <col min="1358" max="1358" width="11.7109375" style="2" customWidth="1"/>
    <col min="1359" max="1536" width="11.42578125" style="2"/>
    <col min="1537" max="1537" width="9.140625" style="2" customWidth="1"/>
    <col min="1538" max="1538" width="43.5703125" style="2" customWidth="1"/>
    <col min="1539" max="1539" width="10.85546875" style="2" customWidth="1"/>
    <col min="1540" max="1541" width="9.7109375" style="2" customWidth="1"/>
    <col min="1542" max="1542" width="11.85546875" style="2" customWidth="1"/>
    <col min="1543" max="1546" width="9.7109375" style="2" customWidth="1"/>
    <col min="1547" max="1547" width="13.7109375" style="2" customWidth="1"/>
    <col min="1548" max="1602" width="12.7109375" style="2" customWidth="1"/>
    <col min="1603" max="1607" width="9.7109375" style="2" customWidth="1"/>
    <col min="1608" max="1608" width="11.5703125" style="2" customWidth="1"/>
    <col min="1609" max="1611" width="9.7109375" style="2" customWidth="1"/>
    <col min="1612" max="1612" width="10.42578125" style="2" customWidth="1"/>
    <col min="1613" max="1613" width="14.7109375" style="2" customWidth="1"/>
    <col min="1614" max="1614" width="11.7109375" style="2" customWidth="1"/>
    <col min="1615" max="1792" width="11.42578125" style="2"/>
    <col min="1793" max="1793" width="9.140625" style="2" customWidth="1"/>
    <col min="1794" max="1794" width="43.5703125" style="2" customWidth="1"/>
    <col min="1795" max="1795" width="10.85546875" style="2" customWidth="1"/>
    <col min="1796" max="1797" width="9.7109375" style="2" customWidth="1"/>
    <col min="1798" max="1798" width="11.85546875" style="2" customWidth="1"/>
    <col min="1799" max="1802" width="9.7109375" style="2" customWidth="1"/>
    <col min="1803" max="1803" width="13.7109375" style="2" customWidth="1"/>
    <col min="1804" max="1858" width="12.7109375" style="2" customWidth="1"/>
    <col min="1859" max="1863" width="9.7109375" style="2" customWidth="1"/>
    <col min="1864" max="1864" width="11.5703125" style="2" customWidth="1"/>
    <col min="1865" max="1867" width="9.7109375" style="2" customWidth="1"/>
    <col min="1868" max="1868" width="10.42578125" style="2" customWidth="1"/>
    <col min="1869" max="1869" width="14.7109375" style="2" customWidth="1"/>
    <col min="1870" max="1870" width="11.7109375" style="2" customWidth="1"/>
    <col min="1871" max="2048" width="11.42578125" style="2"/>
    <col min="2049" max="2049" width="9.140625" style="2" customWidth="1"/>
    <col min="2050" max="2050" width="43.5703125" style="2" customWidth="1"/>
    <col min="2051" max="2051" width="10.85546875" style="2" customWidth="1"/>
    <col min="2052" max="2053" width="9.7109375" style="2" customWidth="1"/>
    <col min="2054" max="2054" width="11.85546875" style="2" customWidth="1"/>
    <col min="2055" max="2058" width="9.7109375" style="2" customWidth="1"/>
    <col min="2059" max="2059" width="13.7109375" style="2" customWidth="1"/>
    <col min="2060" max="2114" width="12.7109375" style="2" customWidth="1"/>
    <col min="2115" max="2119" width="9.7109375" style="2" customWidth="1"/>
    <col min="2120" max="2120" width="11.5703125" style="2" customWidth="1"/>
    <col min="2121" max="2123" width="9.7109375" style="2" customWidth="1"/>
    <col min="2124" max="2124" width="10.42578125" style="2" customWidth="1"/>
    <col min="2125" max="2125" width="14.7109375" style="2" customWidth="1"/>
    <col min="2126" max="2126" width="11.7109375" style="2" customWidth="1"/>
    <col min="2127" max="2304" width="11.42578125" style="2"/>
    <col min="2305" max="2305" width="9.140625" style="2" customWidth="1"/>
    <col min="2306" max="2306" width="43.5703125" style="2" customWidth="1"/>
    <col min="2307" max="2307" width="10.85546875" style="2" customWidth="1"/>
    <col min="2308" max="2309" width="9.7109375" style="2" customWidth="1"/>
    <col min="2310" max="2310" width="11.85546875" style="2" customWidth="1"/>
    <col min="2311" max="2314" width="9.7109375" style="2" customWidth="1"/>
    <col min="2315" max="2315" width="13.7109375" style="2" customWidth="1"/>
    <col min="2316" max="2370" width="12.7109375" style="2" customWidth="1"/>
    <col min="2371" max="2375" width="9.7109375" style="2" customWidth="1"/>
    <col min="2376" max="2376" width="11.5703125" style="2" customWidth="1"/>
    <col min="2377" max="2379" width="9.7109375" style="2" customWidth="1"/>
    <col min="2380" max="2380" width="10.42578125" style="2" customWidth="1"/>
    <col min="2381" max="2381" width="14.7109375" style="2" customWidth="1"/>
    <col min="2382" max="2382" width="11.7109375" style="2" customWidth="1"/>
    <col min="2383" max="2560" width="11.42578125" style="2"/>
    <col min="2561" max="2561" width="9.140625" style="2" customWidth="1"/>
    <col min="2562" max="2562" width="43.5703125" style="2" customWidth="1"/>
    <col min="2563" max="2563" width="10.85546875" style="2" customWidth="1"/>
    <col min="2564" max="2565" width="9.7109375" style="2" customWidth="1"/>
    <col min="2566" max="2566" width="11.85546875" style="2" customWidth="1"/>
    <col min="2567" max="2570" width="9.7109375" style="2" customWidth="1"/>
    <col min="2571" max="2571" width="13.7109375" style="2" customWidth="1"/>
    <col min="2572" max="2626" width="12.7109375" style="2" customWidth="1"/>
    <col min="2627" max="2631" width="9.7109375" style="2" customWidth="1"/>
    <col min="2632" max="2632" width="11.5703125" style="2" customWidth="1"/>
    <col min="2633" max="2635" width="9.7109375" style="2" customWidth="1"/>
    <col min="2636" max="2636" width="10.42578125" style="2" customWidth="1"/>
    <col min="2637" max="2637" width="14.7109375" style="2" customWidth="1"/>
    <col min="2638" max="2638" width="11.7109375" style="2" customWidth="1"/>
    <col min="2639" max="2816" width="11.42578125" style="2"/>
    <col min="2817" max="2817" width="9.140625" style="2" customWidth="1"/>
    <col min="2818" max="2818" width="43.5703125" style="2" customWidth="1"/>
    <col min="2819" max="2819" width="10.85546875" style="2" customWidth="1"/>
    <col min="2820" max="2821" width="9.7109375" style="2" customWidth="1"/>
    <col min="2822" max="2822" width="11.85546875" style="2" customWidth="1"/>
    <col min="2823" max="2826" width="9.7109375" style="2" customWidth="1"/>
    <col min="2827" max="2827" width="13.7109375" style="2" customWidth="1"/>
    <col min="2828" max="2882" width="12.7109375" style="2" customWidth="1"/>
    <col min="2883" max="2887" width="9.7109375" style="2" customWidth="1"/>
    <col min="2888" max="2888" width="11.5703125" style="2" customWidth="1"/>
    <col min="2889" max="2891" width="9.7109375" style="2" customWidth="1"/>
    <col min="2892" max="2892" width="10.42578125" style="2" customWidth="1"/>
    <col min="2893" max="2893" width="14.7109375" style="2" customWidth="1"/>
    <col min="2894" max="2894" width="11.7109375" style="2" customWidth="1"/>
    <col min="2895" max="3072" width="11.42578125" style="2"/>
    <col min="3073" max="3073" width="9.140625" style="2" customWidth="1"/>
    <col min="3074" max="3074" width="43.5703125" style="2" customWidth="1"/>
    <col min="3075" max="3075" width="10.85546875" style="2" customWidth="1"/>
    <col min="3076" max="3077" width="9.7109375" style="2" customWidth="1"/>
    <col min="3078" max="3078" width="11.85546875" style="2" customWidth="1"/>
    <col min="3079" max="3082" width="9.7109375" style="2" customWidth="1"/>
    <col min="3083" max="3083" width="13.7109375" style="2" customWidth="1"/>
    <col min="3084" max="3138" width="12.7109375" style="2" customWidth="1"/>
    <col min="3139" max="3143" width="9.7109375" style="2" customWidth="1"/>
    <col min="3144" max="3144" width="11.5703125" style="2" customWidth="1"/>
    <col min="3145" max="3147" width="9.7109375" style="2" customWidth="1"/>
    <col min="3148" max="3148" width="10.42578125" style="2" customWidth="1"/>
    <col min="3149" max="3149" width="14.7109375" style="2" customWidth="1"/>
    <col min="3150" max="3150" width="11.7109375" style="2" customWidth="1"/>
    <col min="3151" max="3328" width="11.42578125" style="2"/>
    <col min="3329" max="3329" width="9.140625" style="2" customWidth="1"/>
    <col min="3330" max="3330" width="43.5703125" style="2" customWidth="1"/>
    <col min="3331" max="3331" width="10.85546875" style="2" customWidth="1"/>
    <col min="3332" max="3333" width="9.7109375" style="2" customWidth="1"/>
    <col min="3334" max="3334" width="11.85546875" style="2" customWidth="1"/>
    <col min="3335" max="3338" width="9.7109375" style="2" customWidth="1"/>
    <col min="3339" max="3339" width="13.7109375" style="2" customWidth="1"/>
    <col min="3340" max="3394" width="12.7109375" style="2" customWidth="1"/>
    <col min="3395" max="3399" width="9.7109375" style="2" customWidth="1"/>
    <col min="3400" max="3400" width="11.5703125" style="2" customWidth="1"/>
    <col min="3401" max="3403" width="9.7109375" style="2" customWidth="1"/>
    <col min="3404" max="3404" width="10.42578125" style="2" customWidth="1"/>
    <col min="3405" max="3405" width="14.7109375" style="2" customWidth="1"/>
    <col min="3406" max="3406" width="11.7109375" style="2" customWidth="1"/>
    <col min="3407" max="3584" width="11.42578125" style="2"/>
    <col min="3585" max="3585" width="9.140625" style="2" customWidth="1"/>
    <col min="3586" max="3586" width="43.5703125" style="2" customWidth="1"/>
    <col min="3587" max="3587" width="10.85546875" style="2" customWidth="1"/>
    <col min="3588" max="3589" width="9.7109375" style="2" customWidth="1"/>
    <col min="3590" max="3590" width="11.85546875" style="2" customWidth="1"/>
    <col min="3591" max="3594" width="9.7109375" style="2" customWidth="1"/>
    <col min="3595" max="3595" width="13.7109375" style="2" customWidth="1"/>
    <col min="3596" max="3650" width="12.7109375" style="2" customWidth="1"/>
    <col min="3651" max="3655" width="9.7109375" style="2" customWidth="1"/>
    <col min="3656" max="3656" width="11.5703125" style="2" customWidth="1"/>
    <col min="3657" max="3659" width="9.7109375" style="2" customWidth="1"/>
    <col min="3660" max="3660" width="10.42578125" style="2" customWidth="1"/>
    <col min="3661" max="3661" width="14.7109375" style="2" customWidth="1"/>
    <col min="3662" max="3662" width="11.7109375" style="2" customWidth="1"/>
    <col min="3663" max="3840" width="11.42578125" style="2"/>
    <col min="3841" max="3841" width="9.140625" style="2" customWidth="1"/>
    <col min="3842" max="3842" width="43.5703125" style="2" customWidth="1"/>
    <col min="3843" max="3843" width="10.85546875" style="2" customWidth="1"/>
    <col min="3844" max="3845" width="9.7109375" style="2" customWidth="1"/>
    <col min="3846" max="3846" width="11.85546875" style="2" customWidth="1"/>
    <col min="3847" max="3850" width="9.7109375" style="2" customWidth="1"/>
    <col min="3851" max="3851" width="13.7109375" style="2" customWidth="1"/>
    <col min="3852" max="3906" width="12.7109375" style="2" customWidth="1"/>
    <col min="3907" max="3911" width="9.7109375" style="2" customWidth="1"/>
    <col min="3912" max="3912" width="11.5703125" style="2" customWidth="1"/>
    <col min="3913" max="3915" width="9.7109375" style="2" customWidth="1"/>
    <col min="3916" max="3916" width="10.42578125" style="2" customWidth="1"/>
    <col min="3917" max="3917" width="14.7109375" style="2" customWidth="1"/>
    <col min="3918" max="3918" width="11.7109375" style="2" customWidth="1"/>
    <col min="3919" max="4096" width="11.42578125" style="2"/>
    <col min="4097" max="4097" width="9.140625" style="2" customWidth="1"/>
    <col min="4098" max="4098" width="43.5703125" style="2" customWidth="1"/>
    <col min="4099" max="4099" width="10.85546875" style="2" customWidth="1"/>
    <col min="4100" max="4101" width="9.7109375" style="2" customWidth="1"/>
    <col min="4102" max="4102" width="11.85546875" style="2" customWidth="1"/>
    <col min="4103" max="4106" width="9.7109375" style="2" customWidth="1"/>
    <col min="4107" max="4107" width="13.7109375" style="2" customWidth="1"/>
    <col min="4108" max="4162" width="12.7109375" style="2" customWidth="1"/>
    <col min="4163" max="4167" width="9.7109375" style="2" customWidth="1"/>
    <col min="4168" max="4168" width="11.5703125" style="2" customWidth="1"/>
    <col min="4169" max="4171" width="9.7109375" style="2" customWidth="1"/>
    <col min="4172" max="4172" width="10.42578125" style="2" customWidth="1"/>
    <col min="4173" max="4173" width="14.7109375" style="2" customWidth="1"/>
    <col min="4174" max="4174" width="11.7109375" style="2" customWidth="1"/>
    <col min="4175" max="4352" width="11.42578125" style="2"/>
    <col min="4353" max="4353" width="9.140625" style="2" customWidth="1"/>
    <col min="4354" max="4354" width="43.5703125" style="2" customWidth="1"/>
    <col min="4355" max="4355" width="10.85546875" style="2" customWidth="1"/>
    <col min="4356" max="4357" width="9.7109375" style="2" customWidth="1"/>
    <col min="4358" max="4358" width="11.85546875" style="2" customWidth="1"/>
    <col min="4359" max="4362" width="9.7109375" style="2" customWidth="1"/>
    <col min="4363" max="4363" width="13.7109375" style="2" customWidth="1"/>
    <col min="4364" max="4418" width="12.7109375" style="2" customWidth="1"/>
    <col min="4419" max="4423" width="9.7109375" style="2" customWidth="1"/>
    <col min="4424" max="4424" width="11.5703125" style="2" customWidth="1"/>
    <col min="4425" max="4427" width="9.7109375" style="2" customWidth="1"/>
    <col min="4428" max="4428" width="10.42578125" style="2" customWidth="1"/>
    <col min="4429" max="4429" width="14.7109375" style="2" customWidth="1"/>
    <col min="4430" max="4430" width="11.7109375" style="2" customWidth="1"/>
    <col min="4431" max="4608" width="11.42578125" style="2"/>
    <col min="4609" max="4609" width="9.140625" style="2" customWidth="1"/>
    <col min="4610" max="4610" width="43.5703125" style="2" customWidth="1"/>
    <col min="4611" max="4611" width="10.85546875" style="2" customWidth="1"/>
    <col min="4612" max="4613" width="9.7109375" style="2" customWidth="1"/>
    <col min="4614" max="4614" width="11.85546875" style="2" customWidth="1"/>
    <col min="4615" max="4618" width="9.7109375" style="2" customWidth="1"/>
    <col min="4619" max="4619" width="13.7109375" style="2" customWidth="1"/>
    <col min="4620" max="4674" width="12.7109375" style="2" customWidth="1"/>
    <col min="4675" max="4679" width="9.7109375" style="2" customWidth="1"/>
    <col min="4680" max="4680" width="11.5703125" style="2" customWidth="1"/>
    <col min="4681" max="4683" width="9.7109375" style="2" customWidth="1"/>
    <col min="4684" max="4684" width="10.42578125" style="2" customWidth="1"/>
    <col min="4685" max="4685" width="14.7109375" style="2" customWidth="1"/>
    <col min="4686" max="4686" width="11.7109375" style="2" customWidth="1"/>
    <col min="4687" max="4864" width="11.42578125" style="2"/>
    <col min="4865" max="4865" width="9.140625" style="2" customWidth="1"/>
    <col min="4866" max="4866" width="43.5703125" style="2" customWidth="1"/>
    <col min="4867" max="4867" width="10.85546875" style="2" customWidth="1"/>
    <col min="4868" max="4869" width="9.7109375" style="2" customWidth="1"/>
    <col min="4870" max="4870" width="11.85546875" style="2" customWidth="1"/>
    <col min="4871" max="4874" width="9.7109375" style="2" customWidth="1"/>
    <col min="4875" max="4875" width="13.7109375" style="2" customWidth="1"/>
    <col min="4876" max="4930" width="12.7109375" style="2" customWidth="1"/>
    <col min="4931" max="4935" width="9.7109375" style="2" customWidth="1"/>
    <col min="4936" max="4936" width="11.5703125" style="2" customWidth="1"/>
    <col min="4937" max="4939" width="9.7109375" style="2" customWidth="1"/>
    <col min="4940" max="4940" width="10.42578125" style="2" customWidth="1"/>
    <col min="4941" max="4941" width="14.7109375" style="2" customWidth="1"/>
    <col min="4942" max="4942" width="11.7109375" style="2" customWidth="1"/>
    <col min="4943" max="5120" width="11.42578125" style="2"/>
    <col min="5121" max="5121" width="9.140625" style="2" customWidth="1"/>
    <col min="5122" max="5122" width="43.5703125" style="2" customWidth="1"/>
    <col min="5123" max="5123" width="10.85546875" style="2" customWidth="1"/>
    <col min="5124" max="5125" width="9.7109375" style="2" customWidth="1"/>
    <col min="5126" max="5126" width="11.85546875" style="2" customWidth="1"/>
    <col min="5127" max="5130" width="9.7109375" style="2" customWidth="1"/>
    <col min="5131" max="5131" width="13.7109375" style="2" customWidth="1"/>
    <col min="5132" max="5186" width="12.7109375" style="2" customWidth="1"/>
    <col min="5187" max="5191" width="9.7109375" style="2" customWidth="1"/>
    <col min="5192" max="5192" width="11.5703125" style="2" customWidth="1"/>
    <col min="5193" max="5195" width="9.7109375" style="2" customWidth="1"/>
    <col min="5196" max="5196" width="10.42578125" style="2" customWidth="1"/>
    <col min="5197" max="5197" width="14.7109375" style="2" customWidth="1"/>
    <col min="5198" max="5198" width="11.7109375" style="2" customWidth="1"/>
    <col min="5199" max="5376" width="11.42578125" style="2"/>
    <col min="5377" max="5377" width="9.140625" style="2" customWidth="1"/>
    <col min="5378" max="5378" width="43.5703125" style="2" customWidth="1"/>
    <col min="5379" max="5379" width="10.85546875" style="2" customWidth="1"/>
    <col min="5380" max="5381" width="9.7109375" style="2" customWidth="1"/>
    <col min="5382" max="5382" width="11.85546875" style="2" customWidth="1"/>
    <col min="5383" max="5386" width="9.7109375" style="2" customWidth="1"/>
    <col min="5387" max="5387" width="13.7109375" style="2" customWidth="1"/>
    <col min="5388" max="5442" width="12.7109375" style="2" customWidth="1"/>
    <col min="5443" max="5447" width="9.7109375" style="2" customWidth="1"/>
    <col min="5448" max="5448" width="11.5703125" style="2" customWidth="1"/>
    <col min="5449" max="5451" width="9.7109375" style="2" customWidth="1"/>
    <col min="5452" max="5452" width="10.42578125" style="2" customWidth="1"/>
    <col min="5453" max="5453" width="14.7109375" style="2" customWidth="1"/>
    <col min="5454" max="5454" width="11.7109375" style="2" customWidth="1"/>
    <col min="5455" max="5632" width="11.42578125" style="2"/>
    <col min="5633" max="5633" width="9.140625" style="2" customWidth="1"/>
    <col min="5634" max="5634" width="43.5703125" style="2" customWidth="1"/>
    <col min="5635" max="5635" width="10.85546875" style="2" customWidth="1"/>
    <col min="5636" max="5637" width="9.7109375" style="2" customWidth="1"/>
    <col min="5638" max="5638" width="11.85546875" style="2" customWidth="1"/>
    <col min="5639" max="5642" width="9.7109375" style="2" customWidth="1"/>
    <col min="5643" max="5643" width="13.7109375" style="2" customWidth="1"/>
    <col min="5644" max="5698" width="12.7109375" style="2" customWidth="1"/>
    <col min="5699" max="5703" width="9.7109375" style="2" customWidth="1"/>
    <col min="5704" max="5704" width="11.5703125" style="2" customWidth="1"/>
    <col min="5705" max="5707" width="9.7109375" style="2" customWidth="1"/>
    <col min="5708" max="5708" width="10.42578125" style="2" customWidth="1"/>
    <col min="5709" max="5709" width="14.7109375" style="2" customWidth="1"/>
    <col min="5710" max="5710" width="11.7109375" style="2" customWidth="1"/>
    <col min="5711" max="5888" width="11.42578125" style="2"/>
    <col min="5889" max="5889" width="9.140625" style="2" customWidth="1"/>
    <col min="5890" max="5890" width="43.5703125" style="2" customWidth="1"/>
    <col min="5891" max="5891" width="10.85546875" style="2" customWidth="1"/>
    <col min="5892" max="5893" width="9.7109375" style="2" customWidth="1"/>
    <col min="5894" max="5894" width="11.85546875" style="2" customWidth="1"/>
    <col min="5895" max="5898" width="9.7109375" style="2" customWidth="1"/>
    <col min="5899" max="5899" width="13.7109375" style="2" customWidth="1"/>
    <col min="5900" max="5954" width="12.7109375" style="2" customWidth="1"/>
    <col min="5955" max="5959" width="9.7109375" style="2" customWidth="1"/>
    <col min="5960" max="5960" width="11.5703125" style="2" customWidth="1"/>
    <col min="5961" max="5963" width="9.7109375" style="2" customWidth="1"/>
    <col min="5964" max="5964" width="10.42578125" style="2" customWidth="1"/>
    <col min="5965" max="5965" width="14.7109375" style="2" customWidth="1"/>
    <col min="5966" max="5966" width="11.7109375" style="2" customWidth="1"/>
    <col min="5967" max="6144" width="11.42578125" style="2"/>
    <col min="6145" max="6145" width="9.140625" style="2" customWidth="1"/>
    <col min="6146" max="6146" width="43.5703125" style="2" customWidth="1"/>
    <col min="6147" max="6147" width="10.85546875" style="2" customWidth="1"/>
    <col min="6148" max="6149" width="9.7109375" style="2" customWidth="1"/>
    <col min="6150" max="6150" width="11.85546875" style="2" customWidth="1"/>
    <col min="6151" max="6154" width="9.7109375" style="2" customWidth="1"/>
    <col min="6155" max="6155" width="13.7109375" style="2" customWidth="1"/>
    <col min="6156" max="6210" width="12.7109375" style="2" customWidth="1"/>
    <col min="6211" max="6215" width="9.7109375" style="2" customWidth="1"/>
    <col min="6216" max="6216" width="11.5703125" style="2" customWidth="1"/>
    <col min="6217" max="6219" width="9.7109375" style="2" customWidth="1"/>
    <col min="6220" max="6220" width="10.42578125" style="2" customWidth="1"/>
    <col min="6221" max="6221" width="14.7109375" style="2" customWidth="1"/>
    <col min="6222" max="6222" width="11.7109375" style="2" customWidth="1"/>
    <col min="6223" max="6400" width="11.42578125" style="2"/>
    <col min="6401" max="6401" width="9.140625" style="2" customWidth="1"/>
    <col min="6402" max="6402" width="43.5703125" style="2" customWidth="1"/>
    <col min="6403" max="6403" width="10.85546875" style="2" customWidth="1"/>
    <col min="6404" max="6405" width="9.7109375" style="2" customWidth="1"/>
    <col min="6406" max="6406" width="11.85546875" style="2" customWidth="1"/>
    <col min="6407" max="6410" width="9.7109375" style="2" customWidth="1"/>
    <col min="6411" max="6411" width="13.7109375" style="2" customWidth="1"/>
    <col min="6412" max="6466" width="12.7109375" style="2" customWidth="1"/>
    <col min="6467" max="6471" width="9.7109375" style="2" customWidth="1"/>
    <col min="6472" max="6472" width="11.5703125" style="2" customWidth="1"/>
    <col min="6473" max="6475" width="9.7109375" style="2" customWidth="1"/>
    <col min="6476" max="6476" width="10.42578125" style="2" customWidth="1"/>
    <col min="6477" max="6477" width="14.7109375" style="2" customWidth="1"/>
    <col min="6478" max="6478" width="11.7109375" style="2" customWidth="1"/>
    <col min="6479" max="6656" width="11.42578125" style="2"/>
    <col min="6657" max="6657" width="9.140625" style="2" customWidth="1"/>
    <col min="6658" max="6658" width="43.5703125" style="2" customWidth="1"/>
    <col min="6659" max="6659" width="10.85546875" style="2" customWidth="1"/>
    <col min="6660" max="6661" width="9.7109375" style="2" customWidth="1"/>
    <col min="6662" max="6662" width="11.85546875" style="2" customWidth="1"/>
    <col min="6663" max="6666" width="9.7109375" style="2" customWidth="1"/>
    <col min="6667" max="6667" width="13.7109375" style="2" customWidth="1"/>
    <col min="6668" max="6722" width="12.7109375" style="2" customWidth="1"/>
    <col min="6723" max="6727" width="9.7109375" style="2" customWidth="1"/>
    <col min="6728" max="6728" width="11.5703125" style="2" customWidth="1"/>
    <col min="6729" max="6731" width="9.7109375" style="2" customWidth="1"/>
    <col min="6732" max="6732" width="10.42578125" style="2" customWidth="1"/>
    <col min="6733" max="6733" width="14.7109375" style="2" customWidth="1"/>
    <col min="6734" max="6734" width="11.7109375" style="2" customWidth="1"/>
    <col min="6735" max="6912" width="11.42578125" style="2"/>
    <col min="6913" max="6913" width="9.140625" style="2" customWidth="1"/>
    <col min="6914" max="6914" width="43.5703125" style="2" customWidth="1"/>
    <col min="6915" max="6915" width="10.85546875" style="2" customWidth="1"/>
    <col min="6916" max="6917" width="9.7109375" style="2" customWidth="1"/>
    <col min="6918" max="6918" width="11.85546875" style="2" customWidth="1"/>
    <col min="6919" max="6922" width="9.7109375" style="2" customWidth="1"/>
    <col min="6923" max="6923" width="13.7109375" style="2" customWidth="1"/>
    <col min="6924" max="6978" width="12.7109375" style="2" customWidth="1"/>
    <col min="6979" max="6983" width="9.7109375" style="2" customWidth="1"/>
    <col min="6984" max="6984" width="11.5703125" style="2" customWidth="1"/>
    <col min="6985" max="6987" width="9.7109375" style="2" customWidth="1"/>
    <col min="6988" max="6988" width="10.42578125" style="2" customWidth="1"/>
    <col min="6989" max="6989" width="14.7109375" style="2" customWidth="1"/>
    <col min="6990" max="6990" width="11.7109375" style="2" customWidth="1"/>
    <col min="6991" max="7168" width="11.42578125" style="2"/>
    <col min="7169" max="7169" width="9.140625" style="2" customWidth="1"/>
    <col min="7170" max="7170" width="43.5703125" style="2" customWidth="1"/>
    <col min="7171" max="7171" width="10.85546875" style="2" customWidth="1"/>
    <col min="7172" max="7173" width="9.7109375" style="2" customWidth="1"/>
    <col min="7174" max="7174" width="11.85546875" style="2" customWidth="1"/>
    <col min="7175" max="7178" width="9.7109375" style="2" customWidth="1"/>
    <col min="7179" max="7179" width="13.7109375" style="2" customWidth="1"/>
    <col min="7180" max="7234" width="12.7109375" style="2" customWidth="1"/>
    <col min="7235" max="7239" width="9.7109375" style="2" customWidth="1"/>
    <col min="7240" max="7240" width="11.5703125" style="2" customWidth="1"/>
    <col min="7241" max="7243" width="9.7109375" style="2" customWidth="1"/>
    <col min="7244" max="7244" width="10.42578125" style="2" customWidth="1"/>
    <col min="7245" max="7245" width="14.7109375" style="2" customWidth="1"/>
    <col min="7246" max="7246" width="11.7109375" style="2" customWidth="1"/>
    <col min="7247" max="7424" width="11.42578125" style="2"/>
    <col min="7425" max="7425" width="9.140625" style="2" customWidth="1"/>
    <col min="7426" max="7426" width="43.5703125" style="2" customWidth="1"/>
    <col min="7427" max="7427" width="10.85546875" style="2" customWidth="1"/>
    <col min="7428" max="7429" width="9.7109375" style="2" customWidth="1"/>
    <col min="7430" max="7430" width="11.85546875" style="2" customWidth="1"/>
    <col min="7431" max="7434" width="9.7109375" style="2" customWidth="1"/>
    <col min="7435" max="7435" width="13.7109375" style="2" customWidth="1"/>
    <col min="7436" max="7490" width="12.7109375" style="2" customWidth="1"/>
    <col min="7491" max="7495" width="9.7109375" style="2" customWidth="1"/>
    <col min="7496" max="7496" width="11.5703125" style="2" customWidth="1"/>
    <col min="7497" max="7499" width="9.7109375" style="2" customWidth="1"/>
    <col min="7500" max="7500" width="10.42578125" style="2" customWidth="1"/>
    <col min="7501" max="7501" width="14.7109375" style="2" customWidth="1"/>
    <col min="7502" max="7502" width="11.7109375" style="2" customWidth="1"/>
    <col min="7503" max="7680" width="11.42578125" style="2"/>
    <col min="7681" max="7681" width="9.140625" style="2" customWidth="1"/>
    <col min="7682" max="7682" width="43.5703125" style="2" customWidth="1"/>
    <col min="7683" max="7683" width="10.85546875" style="2" customWidth="1"/>
    <col min="7684" max="7685" width="9.7109375" style="2" customWidth="1"/>
    <col min="7686" max="7686" width="11.85546875" style="2" customWidth="1"/>
    <col min="7687" max="7690" width="9.7109375" style="2" customWidth="1"/>
    <col min="7691" max="7691" width="13.7109375" style="2" customWidth="1"/>
    <col min="7692" max="7746" width="12.7109375" style="2" customWidth="1"/>
    <col min="7747" max="7751" width="9.7109375" style="2" customWidth="1"/>
    <col min="7752" max="7752" width="11.5703125" style="2" customWidth="1"/>
    <col min="7753" max="7755" width="9.7109375" style="2" customWidth="1"/>
    <col min="7756" max="7756" width="10.42578125" style="2" customWidth="1"/>
    <col min="7757" max="7757" width="14.7109375" style="2" customWidth="1"/>
    <col min="7758" max="7758" width="11.7109375" style="2" customWidth="1"/>
    <col min="7759" max="7936" width="11.42578125" style="2"/>
    <col min="7937" max="7937" width="9.140625" style="2" customWidth="1"/>
    <col min="7938" max="7938" width="43.5703125" style="2" customWidth="1"/>
    <col min="7939" max="7939" width="10.85546875" style="2" customWidth="1"/>
    <col min="7940" max="7941" width="9.7109375" style="2" customWidth="1"/>
    <col min="7942" max="7942" width="11.85546875" style="2" customWidth="1"/>
    <col min="7943" max="7946" width="9.7109375" style="2" customWidth="1"/>
    <col min="7947" max="7947" width="13.7109375" style="2" customWidth="1"/>
    <col min="7948" max="8002" width="12.7109375" style="2" customWidth="1"/>
    <col min="8003" max="8007" width="9.7109375" style="2" customWidth="1"/>
    <col min="8008" max="8008" width="11.5703125" style="2" customWidth="1"/>
    <col min="8009" max="8011" width="9.7109375" style="2" customWidth="1"/>
    <col min="8012" max="8012" width="10.42578125" style="2" customWidth="1"/>
    <col min="8013" max="8013" width="14.7109375" style="2" customWidth="1"/>
    <col min="8014" max="8014" width="11.7109375" style="2" customWidth="1"/>
    <col min="8015" max="8192" width="11.42578125" style="2"/>
    <col min="8193" max="8193" width="9.140625" style="2" customWidth="1"/>
    <col min="8194" max="8194" width="43.5703125" style="2" customWidth="1"/>
    <col min="8195" max="8195" width="10.85546875" style="2" customWidth="1"/>
    <col min="8196" max="8197" width="9.7109375" style="2" customWidth="1"/>
    <col min="8198" max="8198" width="11.85546875" style="2" customWidth="1"/>
    <col min="8199" max="8202" width="9.7109375" style="2" customWidth="1"/>
    <col min="8203" max="8203" width="13.7109375" style="2" customWidth="1"/>
    <col min="8204" max="8258" width="12.7109375" style="2" customWidth="1"/>
    <col min="8259" max="8263" width="9.7109375" style="2" customWidth="1"/>
    <col min="8264" max="8264" width="11.5703125" style="2" customWidth="1"/>
    <col min="8265" max="8267" width="9.7109375" style="2" customWidth="1"/>
    <col min="8268" max="8268" width="10.42578125" style="2" customWidth="1"/>
    <col min="8269" max="8269" width="14.7109375" style="2" customWidth="1"/>
    <col min="8270" max="8270" width="11.7109375" style="2" customWidth="1"/>
    <col min="8271" max="8448" width="11.42578125" style="2"/>
    <col min="8449" max="8449" width="9.140625" style="2" customWidth="1"/>
    <col min="8450" max="8450" width="43.5703125" style="2" customWidth="1"/>
    <col min="8451" max="8451" width="10.85546875" style="2" customWidth="1"/>
    <col min="8452" max="8453" width="9.7109375" style="2" customWidth="1"/>
    <col min="8454" max="8454" width="11.85546875" style="2" customWidth="1"/>
    <col min="8455" max="8458" width="9.7109375" style="2" customWidth="1"/>
    <col min="8459" max="8459" width="13.7109375" style="2" customWidth="1"/>
    <col min="8460" max="8514" width="12.7109375" style="2" customWidth="1"/>
    <col min="8515" max="8519" width="9.7109375" style="2" customWidth="1"/>
    <col min="8520" max="8520" width="11.5703125" style="2" customWidth="1"/>
    <col min="8521" max="8523" width="9.7109375" style="2" customWidth="1"/>
    <col min="8524" max="8524" width="10.42578125" style="2" customWidth="1"/>
    <col min="8525" max="8525" width="14.7109375" style="2" customWidth="1"/>
    <col min="8526" max="8526" width="11.7109375" style="2" customWidth="1"/>
    <col min="8527" max="8704" width="11.42578125" style="2"/>
    <col min="8705" max="8705" width="9.140625" style="2" customWidth="1"/>
    <col min="8706" max="8706" width="43.5703125" style="2" customWidth="1"/>
    <col min="8707" max="8707" width="10.85546875" style="2" customWidth="1"/>
    <col min="8708" max="8709" width="9.7109375" style="2" customWidth="1"/>
    <col min="8710" max="8710" width="11.85546875" style="2" customWidth="1"/>
    <col min="8711" max="8714" width="9.7109375" style="2" customWidth="1"/>
    <col min="8715" max="8715" width="13.7109375" style="2" customWidth="1"/>
    <col min="8716" max="8770" width="12.7109375" style="2" customWidth="1"/>
    <col min="8771" max="8775" width="9.7109375" style="2" customWidth="1"/>
    <col min="8776" max="8776" width="11.5703125" style="2" customWidth="1"/>
    <col min="8777" max="8779" width="9.7109375" style="2" customWidth="1"/>
    <col min="8780" max="8780" width="10.42578125" style="2" customWidth="1"/>
    <col min="8781" max="8781" width="14.7109375" style="2" customWidth="1"/>
    <col min="8782" max="8782" width="11.7109375" style="2" customWidth="1"/>
    <col min="8783" max="8960" width="11.42578125" style="2"/>
    <col min="8961" max="8961" width="9.140625" style="2" customWidth="1"/>
    <col min="8962" max="8962" width="43.5703125" style="2" customWidth="1"/>
    <col min="8963" max="8963" width="10.85546875" style="2" customWidth="1"/>
    <col min="8964" max="8965" width="9.7109375" style="2" customWidth="1"/>
    <col min="8966" max="8966" width="11.85546875" style="2" customWidth="1"/>
    <col min="8967" max="8970" width="9.7109375" style="2" customWidth="1"/>
    <col min="8971" max="8971" width="13.7109375" style="2" customWidth="1"/>
    <col min="8972" max="9026" width="12.7109375" style="2" customWidth="1"/>
    <col min="9027" max="9031" width="9.7109375" style="2" customWidth="1"/>
    <col min="9032" max="9032" width="11.5703125" style="2" customWidth="1"/>
    <col min="9033" max="9035" width="9.7109375" style="2" customWidth="1"/>
    <col min="9036" max="9036" width="10.42578125" style="2" customWidth="1"/>
    <col min="9037" max="9037" width="14.7109375" style="2" customWidth="1"/>
    <col min="9038" max="9038" width="11.7109375" style="2" customWidth="1"/>
    <col min="9039" max="9216" width="11.42578125" style="2"/>
    <col min="9217" max="9217" width="9.140625" style="2" customWidth="1"/>
    <col min="9218" max="9218" width="43.5703125" style="2" customWidth="1"/>
    <col min="9219" max="9219" width="10.85546875" style="2" customWidth="1"/>
    <col min="9220" max="9221" width="9.7109375" style="2" customWidth="1"/>
    <col min="9222" max="9222" width="11.85546875" style="2" customWidth="1"/>
    <col min="9223" max="9226" width="9.7109375" style="2" customWidth="1"/>
    <col min="9227" max="9227" width="13.7109375" style="2" customWidth="1"/>
    <col min="9228" max="9282" width="12.7109375" style="2" customWidth="1"/>
    <col min="9283" max="9287" width="9.7109375" style="2" customWidth="1"/>
    <col min="9288" max="9288" width="11.5703125" style="2" customWidth="1"/>
    <col min="9289" max="9291" width="9.7109375" style="2" customWidth="1"/>
    <col min="9292" max="9292" width="10.42578125" style="2" customWidth="1"/>
    <col min="9293" max="9293" width="14.7109375" style="2" customWidth="1"/>
    <col min="9294" max="9294" width="11.7109375" style="2" customWidth="1"/>
    <col min="9295" max="9472" width="11.42578125" style="2"/>
    <col min="9473" max="9473" width="9.140625" style="2" customWidth="1"/>
    <col min="9474" max="9474" width="43.5703125" style="2" customWidth="1"/>
    <col min="9475" max="9475" width="10.85546875" style="2" customWidth="1"/>
    <col min="9476" max="9477" width="9.7109375" style="2" customWidth="1"/>
    <col min="9478" max="9478" width="11.85546875" style="2" customWidth="1"/>
    <col min="9479" max="9482" width="9.7109375" style="2" customWidth="1"/>
    <col min="9483" max="9483" width="13.7109375" style="2" customWidth="1"/>
    <col min="9484" max="9538" width="12.7109375" style="2" customWidth="1"/>
    <col min="9539" max="9543" width="9.7109375" style="2" customWidth="1"/>
    <col min="9544" max="9544" width="11.5703125" style="2" customWidth="1"/>
    <col min="9545" max="9547" width="9.7109375" style="2" customWidth="1"/>
    <col min="9548" max="9548" width="10.42578125" style="2" customWidth="1"/>
    <col min="9549" max="9549" width="14.7109375" style="2" customWidth="1"/>
    <col min="9550" max="9550" width="11.7109375" style="2" customWidth="1"/>
    <col min="9551" max="9728" width="11.42578125" style="2"/>
    <col min="9729" max="9729" width="9.140625" style="2" customWidth="1"/>
    <col min="9730" max="9730" width="43.5703125" style="2" customWidth="1"/>
    <col min="9731" max="9731" width="10.85546875" style="2" customWidth="1"/>
    <col min="9732" max="9733" width="9.7109375" style="2" customWidth="1"/>
    <col min="9734" max="9734" width="11.85546875" style="2" customWidth="1"/>
    <col min="9735" max="9738" width="9.7109375" style="2" customWidth="1"/>
    <col min="9739" max="9739" width="13.7109375" style="2" customWidth="1"/>
    <col min="9740" max="9794" width="12.7109375" style="2" customWidth="1"/>
    <col min="9795" max="9799" width="9.7109375" style="2" customWidth="1"/>
    <col min="9800" max="9800" width="11.5703125" style="2" customWidth="1"/>
    <col min="9801" max="9803" width="9.7109375" style="2" customWidth="1"/>
    <col min="9804" max="9804" width="10.42578125" style="2" customWidth="1"/>
    <col min="9805" max="9805" width="14.7109375" style="2" customWidth="1"/>
    <col min="9806" max="9806" width="11.7109375" style="2" customWidth="1"/>
    <col min="9807" max="9984" width="11.42578125" style="2"/>
    <col min="9985" max="9985" width="9.140625" style="2" customWidth="1"/>
    <col min="9986" max="9986" width="43.5703125" style="2" customWidth="1"/>
    <col min="9987" max="9987" width="10.85546875" style="2" customWidth="1"/>
    <col min="9988" max="9989" width="9.7109375" style="2" customWidth="1"/>
    <col min="9990" max="9990" width="11.85546875" style="2" customWidth="1"/>
    <col min="9991" max="9994" width="9.7109375" style="2" customWidth="1"/>
    <col min="9995" max="9995" width="13.7109375" style="2" customWidth="1"/>
    <col min="9996" max="10050" width="12.7109375" style="2" customWidth="1"/>
    <col min="10051" max="10055" width="9.7109375" style="2" customWidth="1"/>
    <col min="10056" max="10056" width="11.5703125" style="2" customWidth="1"/>
    <col min="10057" max="10059" width="9.7109375" style="2" customWidth="1"/>
    <col min="10060" max="10060" width="10.42578125" style="2" customWidth="1"/>
    <col min="10061" max="10061" width="14.7109375" style="2" customWidth="1"/>
    <col min="10062" max="10062" width="11.7109375" style="2" customWidth="1"/>
    <col min="10063" max="10240" width="11.42578125" style="2"/>
    <col min="10241" max="10241" width="9.140625" style="2" customWidth="1"/>
    <col min="10242" max="10242" width="43.5703125" style="2" customWidth="1"/>
    <col min="10243" max="10243" width="10.85546875" style="2" customWidth="1"/>
    <col min="10244" max="10245" width="9.7109375" style="2" customWidth="1"/>
    <col min="10246" max="10246" width="11.85546875" style="2" customWidth="1"/>
    <col min="10247" max="10250" width="9.7109375" style="2" customWidth="1"/>
    <col min="10251" max="10251" width="13.7109375" style="2" customWidth="1"/>
    <col min="10252" max="10306" width="12.7109375" style="2" customWidth="1"/>
    <col min="10307" max="10311" width="9.7109375" style="2" customWidth="1"/>
    <col min="10312" max="10312" width="11.5703125" style="2" customWidth="1"/>
    <col min="10313" max="10315" width="9.7109375" style="2" customWidth="1"/>
    <col min="10316" max="10316" width="10.42578125" style="2" customWidth="1"/>
    <col min="10317" max="10317" width="14.7109375" style="2" customWidth="1"/>
    <col min="10318" max="10318" width="11.7109375" style="2" customWidth="1"/>
    <col min="10319" max="10496" width="11.42578125" style="2"/>
    <col min="10497" max="10497" width="9.140625" style="2" customWidth="1"/>
    <col min="10498" max="10498" width="43.5703125" style="2" customWidth="1"/>
    <col min="10499" max="10499" width="10.85546875" style="2" customWidth="1"/>
    <col min="10500" max="10501" width="9.7109375" style="2" customWidth="1"/>
    <col min="10502" max="10502" width="11.85546875" style="2" customWidth="1"/>
    <col min="10503" max="10506" width="9.7109375" style="2" customWidth="1"/>
    <col min="10507" max="10507" width="13.7109375" style="2" customWidth="1"/>
    <col min="10508" max="10562" width="12.7109375" style="2" customWidth="1"/>
    <col min="10563" max="10567" width="9.7109375" style="2" customWidth="1"/>
    <col min="10568" max="10568" width="11.5703125" style="2" customWidth="1"/>
    <col min="10569" max="10571" width="9.7109375" style="2" customWidth="1"/>
    <col min="10572" max="10572" width="10.42578125" style="2" customWidth="1"/>
    <col min="10573" max="10573" width="14.7109375" style="2" customWidth="1"/>
    <col min="10574" max="10574" width="11.7109375" style="2" customWidth="1"/>
    <col min="10575" max="10752" width="11.42578125" style="2"/>
    <col min="10753" max="10753" width="9.140625" style="2" customWidth="1"/>
    <col min="10754" max="10754" width="43.5703125" style="2" customWidth="1"/>
    <col min="10755" max="10755" width="10.85546875" style="2" customWidth="1"/>
    <col min="10756" max="10757" width="9.7109375" style="2" customWidth="1"/>
    <col min="10758" max="10758" width="11.85546875" style="2" customWidth="1"/>
    <col min="10759" max="10762" width="9.7109375" style="2" customWidth="1"/>
    <col min="10763" max="10763" width="13.7109375" style="2" customWidth="1"/>
    <col min="10764" max="10818" width="12.7109375" style="2" customWidth="1"/>
    <col min="10819" max="10823" width="9.7109375" style="2" customWidth="1"/>
    <col min="10824" max="10824" width="11.5703125" style="2" customWidth="1"/>
    <col min="10825" max="10827" width="9.7109375" style="2" customWidth="1"/>
    <col min="10828" max="10828" width="10.42578125" style="2" customWidth="1"/>
    <col min="10829" max="10829" width="14.7109375" style="2" customWidth="1"/>
    <col min="10830" max="10830" width="11.7109375" style="2" customWidth="1"/>
    <col min="10831" max="11008" width="11.42578125" style="2"/>
    <col min="11009" max="11009" width="9.140625" style="2" customWidth="1"/>
    <col min="11010" max="11010" width="43.5703125" style="2" customWidth="1"/>
    <col min="11011" max="11011" width="10.85546875" style="2" customWidth="1"/>
    <col min="11012" max="11013" width="9.7109375" style="2" customWidth="1"/>
    <col min="11014" max="11014" width="11.85546875" style="2" customWidth="1"/>
    <col min="11015" max="11018" width="9.7109375" style="2" customWidth="1"/>
    <col min="11019" max="11019" width="13.7109375" style="2" customWidth="1"/>
    <col min="11020" max="11074" width="12.7109375" style="2" customWidth="1"/>
    <col min="11075" max="11079" width="9.7109375" style="2" customWidth="1"/>
    <col min="11080" max="11080" width="11.5703125" style="2" customWidth="1"/>
    <col min="11081" max="11083" width="9.7109375" style="2" customWidth="1"/>
    <col min="11084" max="11084" width="10.42578125" style="2" customWidth="1"/>
    <col min="11085" max="11085" width="14.7109375" style="2" customWidth="1"/>
    <col min="11086" max="11086" width="11.7109375" style="2" customWidth="1"/>
    <col min="11087" max="11264" width="11.42578125" style="2"/>
    <col min="11265" max="11265" width="9.140625" style="2" customWidth="1"/>
    <col min="11266" max="11266" width="43.5703125" style="2" customWidth="1"/>
    <col min="11267" max="11267" width="10.85546875" style="2" customWidth="1"/>
    <col min="11268" max="11269" width="9.7109375" style="2" customWidth="1"/>
    <col min="11270" max="11270" width="11.85546875" style="2" customWidth="1"/>
    <col min="11271" max="11274" width="9.7109375" style="2" customWidth="1"/>
    <col min="11275" max="11275" width="13.7109375" style="2" customWidth="1"/>
    <col min="11276" max="11330" width="12.7109375" style="2" customWidth="1"/>
    <col min="11331" max="11335" width="9.7109375" style="2" customWidth="1"/>
    <col min="11336" max="11336" width="11.5703125" style="2" customWidth="1"/>
    <col min="11337" max="11339" width="9.7109375" style="2" customWidth="1"/>
    <col min="11340" max="11340" width="10.42578125" style="2" customWidth="1"/>
    <col min="11341" max="11341" width="14.7109375" style="2" customWidth="1"/>
    <col min="11342" max="11342" width="11.7109375" style="2" customWidth="1"/>
    <col min="11343" max="11520" width="11.42578125" style="2"/>
    <col min="11521" max="11521" width="9.140625" style="2" customWidth="1"/>
    <col min="11522" max="11522" width="43.5703125" style="2" customWidth="1"/>
    <col min="11523" max="11523" width="10.85546875" style="2" customWidth="1"/>
    <col min="11524" max="11525" width="9.7109375" style="2" customWidth="1"/>
    <col min="11526" max="11526" width="11.85546875" style="2" customWidth="1"/>
    <col min="11527" max="11530" width="9.7109375" style="2" customWidth="1"/>
    <col min="11531" max="11531" width="13.7109375" style="2" customWidth="1"/>
    <col min="11532" max="11586" width="12.7109375" style="2" customWidth="1"/>
    <col min="11587" max="11591" width="9.7109375" style="2" customWidth="1"/>
    <col min="11592" max="11592" width="11.5703125" style="2" customWidth="1"/>
    <col min="11593" max="11595" width="9.7109375" style="2" customWidth="1"/>
    <col min="11596" max="11596" width="10.42578125" style="2" customWidth="1"/>
    <col min="11597" max="11597" width="14.7109375" style="2" customWidth="1"/>
    <col min="11598" max="11598" width="11.7109375" style="2" customWidth="1"/>
    <col min="11599" max="11776" width="11.42578125" style="2"/>
    <col min="11777" max="11777" width="9.140625" style="2" customWidth="1"/>
    <col min="11778" max="11778" width="43.5703125" style="2" customWidth="1"/>
    <col min="11779" max="11779" width="10.85546875" style="2" customWidth="1"/>
    <col min="11780" max="11781" width="9.7109375" style="2" customWidth="1"/>
    <col min="11782" max="11782" width="11.85546875" style="2" customWidth="1"/>
    <col min="11783" max="11786" width="9.7109375" style="2" customWidth="1"/>
    <col min="11787" max="11787" width="13.7109375" style="2" customWidth="1"/>
    <col min="11788" max="11842" width="12.7109375" style="2" customWidth="1"/>
    <col min="11843" max="11847" width="9.7109375" style="2" customWidth="1"/>
    <col min="11848" max="11848" width="11.5703125" style="2" customWidth="1"/>
    <col min="11849" max="11851" width="9.7109375" style="2" customWidth="1"/>
    <col min="11852" max="11852" width="10.42578125" style="2" customWidth="1"/>
    <col min="11853" max="11853" width="14.7109375" style="2" customWidth="1"/>
    <col min="11854" max="11854" width="11.7109375" style="2" customWidth="1"/>
    <col min="11855" max="12032" width="11.42578125" style="2"/>
    <col min="12033" max="12033" width="9.140625" style="2" customWidth="1"/>
    <col min="12034" max="12034" width="43.5703125" style="2" customWidth="1"/>
    <col min="12035" max="12035" width="10.85546875" style="2" customWidth="1"/>
    <col min="12036" max="12037" width="9.7109375" style="2" customWidth="1"/>
    <col min="12038" max="12038" width="11.85546875" style="2" customWidth="1"/>
    <col min="12039" max="12042" width="9.7109375" style="2" customWidth="1"/>
    <col min="12043" max="12043" width="13.7109375" style="2" customWidth="1"/>
    <col min="12044" max="12098" width="12.7109375" style="2" customWidth="1"/>
    <col min="12099" max="12103" width="9.7109375" style="2" customWidth="1"/>
    <col min="12104" max="12104" width="11.5703125" style="2" customWidth="1"/>
    <col min="12105" max="12107" width="9.7109375" style="2" customWidth="1"/>
    <col min="12108" max="12108" width="10.42578125" style="2" customWidth="1"/>
    <col min="12109" max="12109" width="14.7109375" style="2" customWidth="1"/>
    <col min="12110" max="12110" width="11.7109375" style="2" customWidth="1"/>
    <col min="12111" max="12288" width="11.42578125" style="2"/>
    <col min="12289" max="12289" width="9.140625" style="2" customWidth="1"/>
    <col min="12290" max="12290" width="43.5703125" style="2" customWidth="1"/>
    <col min="12291" max="12291" width="10.85546875" style="2" customWidth="1"/>
    <col min="12292" max="12293" width="9.7109375" style="2" customWidth="1"/>
    <col min="12294" max="12294" width="11.85546875" style="2" customWidth="1"/>
    <col min="12295" max="12298" width="9.7109375" style="2" customWidth="1"/>
    <col min="12299" max="12299" width="13.7109375" style="2" customWidth="1"/>
    <col min="12300" max="12354" width="12.7109375" style="2" customWidth="1"/>
    <col min="12355" max="12359" width="9.7109375" style="2" customWidth="1"/>
    <col min="12360" max="12360" width="11.5703125" style="2" customWidth="1"/>
    <col min="12361" max="12363" width="9.7109375" style="2" customWidth="1"/>
    <col min="12364" max="12364" width="10.42578125" style="2" customWidth="1"/>
    <col min="12365" max="12365" width="14.7109375" style="2" customWidth="1"/>
    <col min="12366" max="12366" width="11.7109375" style="2" customWidth="1"/>
    <col min="12367" max="12544" width="11.42578125" style="2"/>
    <col min="12545" max="12545" width="9.140625" style="2" customWidth="1"/>
    <col min="12546" max="12546" width="43.5703125" style="2" customWidth="1"/>
    <col min="12547" max="12547" width="10.85546875" style="2" customWidth="1"/>
    <col min="12548" max="12549" width="9.7109375" style="2" customWidth="1"/>
    <col min="12550" max="12550" width="11.85546875" style="2" customWidth="1"/>
    <col min="12551" max="12554" width="9.7109375" style="2" customWidth="1"/>
    <col min="12555" max="12555" width="13.7109375" style="2" customWidth="1"/>
    <col min="12556" max="12610" width="12.7109375" style="2" customWidth="1"/>
    <col min="12611" max="12615" width="9.7109375" style="2" customWidth="1"/>
    <col min="12616" max="12616" width="11.5703125" style="2" customWidth="1"/>
    <col min="12617" max="12619" width="9.7109375" style="2" customWidth="1"/>
    <col min="12620" max="12620" width="10.42578125" style="2" customWidth="1"/>
    <col min="12621" max="12621" width="14.7109375" style="2" customWidth="1"/>
    <col min="12622" max="12622" width="11.7109375" style="2" customWidth="1"/>
    <col min="12623" max="12800" width="11.42578125" style="2"/>
    <col min="12801" max="12801" width="9.140625" style="2" customWidth="1"/>
    <col min="12802" max="12802" width="43.5703125" style="2" customWidth="1"/>
    <col min="12803" max="12803" width="10.85546875" style="2" customWidth="1"/>
    <col min="12804" max="12805" width="9.7109375" style="2" customWidth="1"/>
    <col min="12806" max="12806" width="11.85546875" style="2" customWidth="1"/>
    <col min="12807" max="12810" width="9.7109375" style="2" customWidth="1"/>
    <col min="12811" max="12811" width="13.7109375" style="2" customWidth="1"/>
    <col min="12812" max="12866" width="12.7109375" style="2" customWidth="1"/>
    <col min="12867" max="12871" width="9.7109375" style="2" customWidth="1"/>
    <col min="12872" max="12872" width="11.5703125" style="2" customWidth="1"/>
    <col min="12873" max="12875" width="9.7109375" style="2" customWidth="1"/>
    <col min="12876" max="12876" width="10.42578125" style="2" customWidth="1"/>
    <col min="12877" max="12877" width="14.7109375" style="2" customWidth="1"/>
    <col min="12878" max="12878" width="11.7109375" style="2" customWidth="1"/>
    <col min="12879" max="13056" width="11.42578125" style="2"/>
    <col min="13057" max="13057" width="9.140625" style="2" customWidth="1"/>
    <col min="13058" max="13058" width="43.5703125" style="2" customWidth="1"/>
    <col min="13059" max="13059" width="10.85546875" style="2" customWidth="1"/>
    <col min="13060" max="13061" width="9.7109375" style="2" customWidth="1"/>
    <col min="13062" max="13062" width="11.85546875" style="2" customWidth="1"/>
    <col min="13063" max="13066" width="9.7109375" style="2" customWidth="1"/>
    <col min="13067" max="13067" width="13.7109375" style="2" customWidth="1"/>
    <col min="13068" max="13122" width="12.7109375" style="2" customWidth="1"/>
    <col min="13123" max="13127" width="9.7109375" style="2" customWidth="1"/>
    <col min="13128" max="13128" width="11.5703125" style="2" customWidth="1"/>
    <col min="13129" max="13131" width="9.7109375" style="2" customWidth="1"/>
    <col min="13132" max="13132" width="10.42578125" style="2" customWidth="1"/>
    <col min="13133" max="13133" width="14.7109375" style="2" customWidth="1"/>
    <col min="13134" max="13134" width="11.7109375" style="2" customWidth="1"/>
    <col min="13135" max="13312" width="11.42578125" style="2"/>
    <col min="13313" max="13313" width="9.140625" style="2" customWidth="1"/>
    <col min="13314" max="13314" width="43.5703125" style="2" customWidth="1"/>
    <col min="13315" max="13315" width="10.85546875" style="2" customWidth="1"/>
    <col min="13316" max="13317" width="9.7109375" style="2" customWidth="1"/>
    <col min="13318" max="13318" width="11.85546875" style="2" customWidth="1"/>
    <col min="13319" max="13322" width="9.7109375" style="2" customWidth="1"/>
    <col min="13323" max="13323" width="13.7109375" style="2" customWidth="1"/>
    <col min="13324" max="13378" width="12.7109375" style="2" customWidth="1"/>
    <col min="13379" max="13383" width="9.7109375" style="2" customWidth="1"/>
    <col min="13384" max="13384" width="11.5703125" style="2" customWidth="1"/>
    <col min="13385" max="13387" width="9.7109375" style="2" customWidth="1"/>
    <col min="13388" max="13388" width="10.42578125" style="2" customWidth="1"/>
    <col min="13389" max="13389" width="14.7109375" style="2" customWidth="1"/>
    <col min="13390" max="13390" width="11.7109375" style="2" customWidth="1"/>
    <col min="13391" max="13568" width="11.42578125" style="2"/>
    <col min="13569" max="13569" width="9.140625" style="2" customWidth="1"/>
    <col min="13570" max="13570" width="43.5703125" style="2" customWidth="1"/>
    <col min="13571" max="13571" width="10.85546875" style="2" customWidth="1"/>
    <col min="13572" max="13573" width="9.7109375" style="2" customWidth="1"/>
    <col min="13574" max="13574" width="11.85546875" style="2" customWidth="1"/>
    <col min="13575" max="13578" width="9.7109375" style="2" customWidth="1"/>
    <col min="13579" max="13579" width="13.7109375" style="2" customWidth="1"/>
    <col min="13580" max="13634" width="12.7109375" style="2" customWidth="1"/>
    <col min="13635" max="13639" width="9.7109375" style="2" customWidth="1"/>
    <col min="13640" max="13640" width="11.5703125" style="2" customWidth="1"/>
    <col min="13641" max="13643" width="9.7109375" style="2" customWidth="1"/>
    <col min="13644" max="13644" width="10.42578125" style="2" customWidth="1"/>
    <col min="13645" max="13645" width="14.7109375" style="2" customWidth="1"/>
    <col min="13646" max="13646" width="11.7109375" style="2" customWidth="1"/>
    <col min="13647" max="13824" width="11.42578125" style="2"/>
    <col min="13825" max="13825" width="9.140625" style="2" customWidth="1"/>
    <col min="13826" max="13826" width="43.5703125" style="2" customWidth="1"/>
    <col min="13827" max="13827" width="10.85546875" style="2" customWidth="1"/>
    <col min="13828" max="13829" width="9.7109375" style="2" customWidth="1"/>
    <col min="13830" max="13830" width="11.85546875" style="2" customWidth="1"/>
    <col min="13831" max="13834" width="9.7109375" style="2" customWidth="1"/>
    <col min="13835" max="13835" width="13.7109375" style="2" customWidth="1"/>
    <col min="13836" max="13890" width="12.7109375" style="2" customWidth="1"/>
    <col min="13891" max="13895" width="9.7109375" style="2" customWidth="1"/>
    <col min="13896" max="13896" width="11.5703125" style="2" customWidth="1"/>
    <col min="13897" max="13899" width="9.7109375" style="2" customWidth="1"/>
    <col min="13900" max="13900" width="10.42578125" style="2" customWidth="1"/>
    <col min="13901" max="13901" width="14.7109375" style="2" customWidth="1"/>
    <col min="13902" max="13902" width="11.7109375" style="2" customWidth="1"/>
    <col min="13903" max="14080" width="11.42578125" style="2"/>
    <col min="14081" max="14081" width="9.140625" style="2" customWidth="1"/>
    <col min="14082" max="14082" width="43.5703125" style="2" customWidth="1"/>
    <col min="14083" max="14083" width="10.85546875" style="2" customWidth="1"/>
    <col min="14084" max="14085" width="9.7109375" style="2" customWidth="1"/>
    <col min="14086" max="14086" width="11.85546875" style="2" customWidth="1"/>
    <col min="14087" max="14090" width="9.7109375" style="2" customWidth="1"/>
    <col min="14091" max="14091" width="13.7109375" style="2" customWidth="1"/>
    <col min="14092" max="14146" width="12.7109375" style="2" customWidth="1"/>
    <col min="14147" max="14151" width="9.7109375" style="2" customWidth="1"/>
    <col min="14152" max="14152" width="11.5703125" style="2" customWidth="1"/>
    <col min="14153" max="14155" width="9.7109375" style="2" customWidth="1"/>
    <col min="14156" max="14156" width="10.42578125" style="2" customWidth="1"/>
    <col min="14157" max="14157" width="14.7109375" style="2" customWidth="1"/>
    <col min="14158" max="14158" width="11.7109375" style="2" customWidth="1"/>
    <col min="14159" max="14336" width="11.42578125" style="2"/>
    <col min="14337" max="14337" width="9.140625" style="2" customWidth="1"/>
    <col min="14338" max="14338" width="43.5703125" style="2" customWidth="1"/>
    <col min="14339" max="14339" width="10.85546875" style="2" customWidth="1"/>
    <col min="14340" max="14341" width="9.7109375" style="2" customWidth="1"/>
    <col min="14342" max="14342" width="11.85546875" style="2" customWidth="1"/>
    <col min="14343" max="14346" width="9.7109375" style="2" customWidth="1"/>
    <col min="14347" max="14347" width="13.7109375" style="2" customWidth="1"/>
    <col min="14348" max="14402" width="12.7109375" style="2" customWidth="1"/>
    <col min="14403" max="14407" width="9.7109375" style="2" customWidth="1"/>
    <col min="14408" max="14408" width="11.5703125" style="2" customWidth="1"/>
    <col min="14409" max="14411" width="9.7109375" style="2" customWidth="1"/>
    <col min="14412" max="14412" width="10.42578125" style="2" customWidth="1"/>
    <col min="14413" max="14413" width="14.7109375" style="2" customWidth="1"/>
    <col min="14414" max="14414" width="11.7109375" style="2" customWidth="1"/>
    <col min="14415" max="14592" width="11.42578125" style="2"/>
    <col min="14593" max="14593" width="9.140625" style="2" customWidth="1"/>
    <col min="14594" max="14594" width="43.5703125" style="2" customWidth="1"/>
    <col min="14595" max="14595" width="10.85546875" style="2" customWidth="1"/>
    <col min="14596" max="14597" width="9.7109375" style="2" customWidth="1"/>
    <col min="14598" max="14598" width="11.85546875" style="2" customWidth="1"/>
    <col min="14599" max="14602" width="9.7109375" style="2" customWidth="1"/>
    <col min="14603" max="14603" width="13.7109375" style="2" customWidth="1"/>
    <col min="14604" max="14658" width="12.7109375" style="2" customWidth="1"/>
    <col min="14659" max="14663" width="9.7109375" style="2" customWidth="1"/>
    <col min="14664" max="14664" width="11.5703125" style="2" customWidth="1"/>
    <col min="14665" max="14667" width="9.7109375" style="2" customWidth="1"/>
    <col min="14668" max="14668" width="10.42578125" style="2" customWidth="1"/>
    <col min="14669" max="14669" width="14.7109375" style="2" customWidth="1"/>
    <col min="14670" max="14670" width="11.7109375" style="2" customWidth="1"/>
    <col min="14671" max="14848" width="11.42578125" style="2"/>
    <col min="14849" max="14849" width="9.140625" style="2" customWidth="1"/>
    <col min="14850" max="14850" width="43.5703125" style="2" customWidth="1"/>
    <col min="14851" max="14851" width="10.85546875" style="2" customWidth="1"/>
    <col min="14852" max="14853" width="9.7109375" style="2" customWidth="1"/>
    <col min="14854" max="14854" width="11.85546875" style="2" customWidth="1"/>
    <col min="14855" max="14858" width="9.7109375" style="2" customWidth="1"/>
    <col min="14859" max="14859" width="13.7109375" style="2" customWidth="1"/>
    <col min="14860" max="14914" width="12.7109375" style="2" customWidth="1"/>
    <col min="14915" max="14919" width="9.7109375" style="2" customWidth="1"/>
    <col min="14920" max="14920" width="11.5703125" style="2" customWidth="1"/>
    <col min="14921" max="14923" width="9.7109375" style="2" customWidth="1"/>
    <col min="14924" max="14924" width="10.42578125" style="2" customWidth="1"/>
    <col min="14925" max="14925" width="14.7109375" style="2" customWidth="1"/>
    <col min="14926" max="14926" width="11.7109375" style="2" customWidth="1"/>
    <col min="14927" max="15104" width="11.42578125" style="2"/>
    <col min="15105" max="15105" width="9.140625" style="2" customWidth="1"/>
    <col min="15106" max="15106" width="43.5703125" style="2" customWidth="1"/>
    <col min="15107" max="15107" width="10.85546875" style="2" customWidth="1"/>
    <col min="15108" max="15109" width="9.7109375" style="2" customWidth="1"/>
    <col min="15110" max="15110" width="11.85546875" style="2" customWidth="1"/>
    <col min="15111" max="15114" width="9.7109375" style="2" customWidth="1"/>
    <col min="15115" max="15115" width="13.7109375" style="2" customWidth="1"/>
    <col min="15116" max="15170" width="12.7109375" style="2" customWidth="1"/>
    <col min="15171" max="15175" width="9.7109375" style="2" customWidth="1"/>
    <col min="15176" max="15176" width="11.5703125" style="2" customWidth="1"/>
    <col min="15177" max="15179" width="9.7109375" style="2" customWidth="1"/>
    <col min="15180" max="15180" width="10.42578125" style="2" customWidth="1"/>
    <col min="15181" max="15181" width="14.7109375" style="2" customWidth="1"/>
    <col min="15182" max="15182" width="11.7109375" style="2" customWidth="1"/>
    <col min="15183" max="15360" width="11.42578125" style="2"/>
    <col min="15361" max="15361" width="9.140625" style="2" customWidth="1"/>
    <col min="15362" max="15362" width="43.5703125" style="2" customWidth="1"/>
    <col min="15363" max="15363" width="10.85546875" style="2" customWidth="1"/>
    <col min="15364" max="15365" width="9.7109375" style="2" customWidth="1"/>
    <col min="15366" max="15366" width="11.85546875" style="2" customWidth="1"/>
    <col min="15367" max="15370" width="9.7109375" style="2" customWidth="1"/>
    <col min="15371" max="15371" width="13.7109375" style="2" customWidth="1"/>
    <col min="15372" max="15426" width="12.7109375" style="2" customWidth="1"/>
    <col min="15427" max="15431" width="9.7109375" style="2" customWidth="1"/>
    <col min="15432" max="15432" width="11.5703125" style="2" customWidth="1"/>
    <col min="15433" max="15435" width="9.7109375" style="2" customWidth="1"/>
    <col min="15436" max="15436" width="10.42578125" style="2" customWidth="1"/>
    <col min="15437" max="15437" width="14.7109375" style="2" customWidth="1"/>
    <col min="15438" max="15438" width="11.7109375" style="2" customWidth="1"/>
    <col min="15439" max="15616" width="11.42578125" style="2"/>
    <col min="15617" max="15617" width="9.140625" style="2" customWidth="1"/>
    <col min="15618" max="15618" width="43.5703125" style="2" customWidth="1"/>
    <col min="15619" max="15619" width="10.85546875" style="2" customWidth="1"/>
    <col min="15620" max="15621" width="9.7109375" style="2" customWidth="1"/>
    <col min="15622" max="15622" width="11.85546875" style="2" customWidth="1"/>
    <col min="15623" max="15626" width="9.7109375" style="2" customWidth="1"/>
    <col min="15627" max="15627" width="13.7109375" style="2" customWidth="1"/>
    <col min="15628" max="15682" width="12.7109375" style="2" customWidth="1"/>
    <col min="15683" max="15687" width="9.7109375" style="2" customWidth="1"/>
    <col min="15688" max="15688" width="11.5703125" style="2" customWidth="1"/>
    <col min="15689" max="15691" width="9.7109375" style="2" customWidth="1"/>
    <col min="15692" max="15692" width="10.42578125" style="2" customWidth="1"/>
    <col min="15693" max="15693" width="14.7109375" style="2" customWidth="1"/>
    <col min="15694" max="15694" width="11.7109375" style="2" customWidth="1"/>
    <col min="15695" max="15872" width="11.42578125" style="2"/>
    <col min="15873" max="15873" width="9.140625" style="2" customWidth="1"/>
    <col min="15874" max="15874" width="43.5703125" style="2" customWidth="1"/>
    <col min="15875" max="15875" width="10.85546875" style="2" customWidth="1"/>
    <col min="15876" max="15877" width="9.7109375" style="2" customWidth="1"/>
    <col min="15878" max="15878" width="11.85546875" style="2" customWidth="1"/>
    <col min="15879" max="15882" width="9.7109375" style="2" customWidth="1"/>
    <col min="15883" max="15883" width="13.7109375" style="2" customWidth="1"/>
    <col min="15884" max="15938" width="12.7109375" style="2" customWidth="1"/>
    <col min="15939" max="15943" width="9.7109375" style="2" customWidth="1"/>
    <col min="15944" max="15944" width="11.5703125" style="2" customWidth="1"/>
    <col min="15945" max="15947" width="9.7109375" style="2" customWidth="1"/>
    <col min="15948" max="15948" width="10.42578125" style="2" customWidth="1"/>
    <col min="15949" max="15949" width="14.7109375" style="2" customWidth="1"/>
    <col min="15950" max="15950" width="11.7109375" style="2" customWidth="1"/>
    <col min="15951" max="16128" width="11.42578125" style="2"/>
    <col min="16129" max="16129" width="9.140625" style="2" customWidth="1"/>
    <col min="16130" max="16130" width="43.5703125" style="2" customWidth="1"/>
    <col min="16131" max="16131" width="10.85546875" style="2" customWidth="1"/>
    <col min="16132" max="16133" width="9.7109375" style="2" customWidth="1"/>
    <col min="16134" max="16134" width="11.85546875" style="2" customWidth="1"/>
    <col min="16135" max="16138" width="9.7109375" style="2" customWidth="1"/>
    <col min="16139" max="16139" width="13.7109375" style="2" customWidth="1"/>
    <col min="16140" max="16194" width="12.7109375" style="2" customWidth="1"/>
    <col min="16195" max="16199" width="9.7109375" style="2" customWidth="1"/>
    <col min="16200" max="16200" width="11.5703125" style="2" customWidth="1"/>
    <col min="16201" max="16203" width="9.7109375" style="2" customWidth="1"/>
    <col min="16204" max="16204" width="10.42578125" style="2" customWidth="1"/>
    <col min="16205" max="16205" width="14.7109375" style="2" customWidth="1"/>
    <col min="16206" max="16206" width="11.7109375" style="2" customWidth="1"/>
    <col min="16207" max="16384" width="11.42578125" style="2"/>
  </cols>
  <sheetData>
    <row r="1" spans="1:78" ht="15.75">
      <c r="F1" s="3" t="s">
        <v>226</v>
      </c>
      <c r="G1" s="104" t="s">
        <v>265</v>
      </c>
      <c r="H1" s="386"/>
      <c r="N1" s="2" t="s">
        <v>220</v>
      </c>
    </row>
    <row r="2" spans="1:78">
      <c r="B2" s="178" t="s">
        <v>0</v>
      </c>
      <c r="N2" s="2" t="s">
        <v>221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222</v>
      </c>
      <c r="D5" s="12" t="s">
        <v>223</v>
      </c>
      <c r="E5" s="12" t="s">
        <v>82</v>
      </c>
      <c r="F5" s="12" t="s">
        <v>175</v>
      </c>
      <c r="G5" s="12" t="s">
        <v>224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7"/>
      <c r="BO7" s="29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18298.374</v>
      </c>
      <c r="D8" s="30">
        <v>2633.2249999999999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266.15499999999997</v>
      </c>
      <c r="K8" s="30">
        <f>BM8+BN8+BO8</f>
        <v>15398.994000000001</v>
      </c>
      <c r="L8" s="32">
        <v>10950.102999999999</v>
      </c>
      <c r="M8" s="31">
        <v>0</v>
      </c>
      <c r="N8" s="31">
        <v>0</v>
      </c>
      <c r="O8" s="31">
        <v>258.108</v>
      </c>
      <c r="P8" s="31">
        <v>0</v>
      </c>
      <c r="Q8" s="31">
        <v>0</v>
      </c>
      <c r="R8" s="31">
        <v>0</v>
      </c>
      <c r="S8" s="31">
        <v>35.548999999999999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0.20599999999999999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0.84899999999999998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11244.815000000001</v>
      </c>
      <c r="BN8" s="34"/>
      <c r="BO8" s="33">
        <v>4154.1790000000001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8579.7929999999997</v>
      </c>
      <c r="D9" s="30">
        <v>2263.4549999999999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8.9740000000000002</v>
      </c>
      <c r="K9" s="30">
        <f t="shared" ref="K9:K60" si="1">BM9+BN9+BO9</f>
        <v>6307.3639999999996</v>
      </c>
      <c r="L9" s="32">
        <v>0</v>
      </c>
      <c r="M9" s="31">
        <v>6191.7809999999999</v>
      </c>
      <c r="N9" s="31">
        <v>0</v>
      </c>
      <c r="O9" s="31">
        <v>29.766999999999999</v>
      </c>
      <c r="P9" s="31">
        <v>0</v>
      </c>
      <c r="Q9" s="31">
        <v>0</v>
      </c>
      <c r="R9" s="31">
        <v>0</v>
      </c>
      <c r="S9" s="31">
        <v>51.238999999999997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6272.7869999999994</v>
      </c>
      <c r="BN9" s="35"/>
      <c r="BO9" s="33">
        <v>34.576999999999998</v>
      </c>
      <c r="BZ9" s="2"/>
    </row>
    <row r="10" spans="1:78">
      <c r="A10" s="18" t="s">
        <v>13</v>
      </c>
      <c r="B10" s="30" t="s">
        <v>193</v>
      </c>
      <c r="C10" s="31">
        <f t="shared" si="0"/>
        <v>1594.444</v>
      </c>
      <c r="D10" s="30">
        <v>621.447</v>
      </c>
      <c r="E10" s="30">
        <v>0</v>
      </c>
      <c r="F10" s="30">
        <v>7.8259999999999996</v>
      </c>
      <c r="G10" s="30">
        <v>0</v>
      </c>
      <c r="H10" s="30">
        <v>0</v>
      </c>
      <c r="I10" s="30">
        <v>0</v>
      </c>
      <c r="J10" s="30">
        <v>8.6300000000000008</v>
      </c>
      <c r="K10" s="30">
        <f t="shared" si="1"/>
        <v>956.54100000000005</v>
      </c>
      <c r="L10" s="32">
        <v>0</v>
      </c>
      <c r="M10" s="31">
        <v>0</v>
      </c>
      <c r="N10" s="31">
        <v>725.22299999999996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6.4939999999999998</v>
      </c>
      <c r="AF10" s="31">
        <v>0</v>
      </c>
      <c r="AG10" s="31">
        <v>0</v>
      </c>
      <c r="AH10" s="31">
        <v>29.782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6.8780000000000001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768.37700000000007</v>
      </c>
      <c r="BN10" s="35"/>
      <c r="BO10" s="33">
        <v>188.16399999999999</v>
      </c>
      <c r="BZ10" s="2"/>
    </row>
    <row r="11" spans="1:78">
      <c r="A11" s="18" t="s">
        <v>14</v>
      </c>
      <c r="B11" s="30" t="s">
        <v>132</v>
      </c>
      <c r="C11" s="31">
        <f t="shared" si="0"/>
        <v>33667.514999999999</v>
      </c>
      <c r="D11" s="30">
        <v>2988.3040000000001</v>
      </c>
      <c r="E11" s="30">
        <v>0</v>
      </c>
      <c r="F11" s="30">
        <v>2653.9070000000002</v>
      </c>
      <c r="G11" s="30">
        <v>-17.212</v>
      </c>
      <c r="H11" s="30">
        <v>0</v>
      </c>
      <c r="I11" s="30">
        <v>0</v>
      </c>
      <c r="J11" s="30">
        <v>2499.2910000000002</v>
      </c>
      <c r="K11" s="30">
        <f t="shared" si="1"/>
        <v>25543.224999999999</v>
      </c>
      <c r="L11" s="32">
        <v>551.80200000000002</v>
      </c>
      <c r="M11" s="31">
        <v>12.837999999999999</v>
      </c>
      <c r="N11" s="31">
        <v>0</v>
      </c>
      <c r="O11" s="31">
        <v>9610.9009999999998</v>
      </c>
      <c r="P11" s="31">
        <v>40.904000000000003</v>
      </c>
      <c r="Q11" s="31">
        <v>0</v>
      </c>
      <c r="R11" s="31">
        <v>0</v>
      </c>
      <c r="S11" s="31">
        <v>44.738999999999997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6.2E-2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24.603999999999999</v>
      </c>
      <c r="AI11" s="31">
        <v>37.375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10323.224999999999</v>
      </c>
      <c r="BN11" s="35"/>
      <c r="BO11" s="33">
        <v>15220</v>
      </c>
      <c r="BZ11" s="2"/>
    </row>
    <row r="12" spans="1:78">
      <c r="A12" s="18" t="s">
        <v>15</v>
      </c>
      <c r="B12" s="30" t="s">
        <v>202</v>
      </c>
      <c r="C12" s="31">
        <f t="shared" si="0"/>
        <v>10920.511</v>
      </c>
      <c r="D12" s="30">
        <v>769.47500000000002</v>
      </c>
      <c r="E12" s="30">
        <v>0</v>
      </c>
      <c r="F12" s="30">
        <v>962.33299999999997</v>
      </c>
      <c r="G12" s="30">
        <v>0</v>
      </c>
      <c r="H12" s="30">
        <v>0</v>
      </c>
      <c r="I12" s="30">
        <v>0</v>
      </c>
      <c r="J12" s="30">
        <v>2227.6480000000001</v>
      </c>
      <c r="K12" s="30">
        <f t="shared" si="1"/>
        <v>6961.0550000000003</v>
      </c>
      <c r="L12" s="32">
        <v>1289.3910000000001</v>
      </c>
      <c r="M12" s="31">
        <v>0</v>
      </c>
      <c r="N12" s="31">
        <v>0</v>
      </c>
      <c r="O12" s="31">
        <v>165.02799999999999</v>
      </c>
      <c r="P12" s="31">
        <v>3139.547</v>
      </c>
      <c r="Q12" s="31">
        <v>0</v>
      </c>
      <c r="R12" s="31">
        <v>1.597</v>
      </c>
      <c r="S12" s="31">
        <v>6.8410000000000002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0.53200000000000003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4602.9360000000006</v>
      </c>
      <c r="BN12" s="35"/>
      <c r="BO12" s="33">
        <v>2358.1190000000001</v>
      </c>
      <c r="BZ12" s="2"/>
    </row>
    <row r="13" spans="1:78">
      <c r="A13" s="18" t="s">
        <v>16</v>
      </c>
      <c r="B13" s="30" t="s">
        <v>203</v>
      </c>
      <c r="C13" s="31">
        <f t="shared" si="0"/>
        <v>1685.6580000000001</v>
      </c>
      <c r="D13" s="30">
        <v>356.00299999999999</v>
      </c>
      <c r="E13" s="30">
        <v>0</v>
      </c>
      <c r="F13" s="30">
        <v>192.14500000000001</v>
      </c>
      <c r="G13" s="30">
        <v>0</v>
      </c>
      <c r="H13" s="30">
        <v>27.922999999999998</v>
      </c>
      <c r="I13" s="30">
        <v>0</v>
      </c>
      <c r="J13" s="30">
        <v>168.33</v>
      </c>
      <c r="K13" s="30">
        <f t="shared" si="1"/>
        <v>941.25700000000006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715.88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715.88</v>
      </c>
      <c r="BN13" s="35"/>
      <c r="BO13" s="33">
        <v>225.37700000000001</v>
      </c>
      <c r="BZ13" s="2"/>
    </row>
    <row r="14" spans="1:78">
      <c r="A14" s="18" t="s">
        <v>17</v>
      </c>
      <c r="B14" s="30" t="s">
        <v>165</v>
      </c>
      <c r="C14" s="31">
        <f t="shared" si="0"/>
        <v>4975.6869999999999</v>
      </c>
      <c r="D14" s="30">
        <v>800.53599999999994</v>
      </c>
      <c r="E14" s="30">
        <v>0</v>
      </c>
      <c r="F14" s="30">
        <v>437.54500000000002</v>
      </c>
      <c r="G14" s="30">
        <v>0</v>
      </c>
      <c r="H14" s="30">
        <v>0</v>
      </c>
      <c r="I14" s="30">
        <v>0</v>
      </c>
      <c r="J14" s="30">
        <v>453.66399999999999</v>
      </c>
      <c r="K14" s="30">
        <f t="shared" si="1"/>
        <v>3283.942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1057.5809999999999</v>
      </c>
      <c r="S14" s="31">
        <v>86.724000000000004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0.879</v>
      </c>
      <c r="AA14" s="31">
        <v>1.5449999999999999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1146.7289999999998</v>
      </c>
      <c r="BN14" s="35"/>
      <c r="BO14" s="33">
        <v>2137.2130000000002</v>
      </c>
      <c r="BZ14" s="2"/>
    </row>
    <row r="15" spans="1:78">
      <c r="A15" s="18" t="s">
        <v>18</v>
      </c>
      <c r="B15" s="30" t="s">
        <v>231</v>
      </c>
      <c r="C15" s="31">
        <f t="shared" si="0"/>
        <v>2436.85</v>
      </c>
      <c r="D15" s="30">
        <v>421.81299999999999</v>
      </c>
      <c r="E15" s="30">
        <v>0</v>
      </c>
      <c r="F15" s="30">
        <v>118.12</v>
      </c>
      <c r="G15" s="30">
        <v>0</v>
      </c>
      <c r="H15" s="30">
        <v>0</v>
      </c>
      <c r="I15" s="30">
        <v>0</v>
      </c>
      <c r="J15" s="30">
        <v>110.369</v>
      </c>
      <c r="K15" s="30">
        <f t="shared" si="1"/>
        <v>1786.548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347.78199999999998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137.839</v>
      </c>
      <c r="AA15" s="31">
        <v>3.5720000000000001</v>
      </c>
      <c r="AB15" s="31">
        <v>0</v>
      </c>
      <c r="AC15" s="31">
        <v>0</v>
      </c>
      <c r="AD15" s="31">
        <v>0</v>
      </c>
      <c r="AE15" s="31">
        <v>3.0070000000000001</v>
      </c>
      <c r="AF15" s="31">
        <v>0</v>
      </c>
      <c r="AG15" s="31">
        <v>0</v>
      </c>
      <c r="AH15" s="31">
        <v>13.032999999999999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505.233</v>
      </c>
      <c r="BN15" s="35"/>
      <c r="BO15" s="33">
        <v>1281.3150000000001</v>
      </c>
      <c r="BZ15" s="2"/>
    </row>
    <row r="16" spans="1:78">
      <c r="A16" s="18" t="s">
        <v>19</v>
      </c>
      <c r="B16" s="30" t="s">
        <v>204</v>
      </c>
      <c r="C16" s="31">
        <f t="shared" si="0"/>
        <v>18701.124</v>
      </c>
      <c r="D16" s="30">
        <v>3393.692</v>
      </c>
      <c r="E16" s="30">
        <v>0</v>
      </c>
      <c r="F16" s="30">
        <v>731.75199999999995</v>
      </c>
      <c r="G16" s="30">
        <v>0</v>
      </c>
      <c r="H16" s="30">
        <v>42.883000000000003</v>
      </c>
      <c r="I16" s="30">
        <v>0</v>
      </c>
      <c r="J16" s="30">
        <v>513.92499999999995</v>
      </c>
      <c r="K16" s="30">
        <f t="shared" si="1"/>
        <v>14018.871999999999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7.0000000000000007E-2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7.0000000000000007E-2</v>
      </c>
      <c r="BN16" s="35"/>
      <c r="BO16" s="33">
        <v>14018.802</v>
      </c>
      <c r="BZ16" s="2"/>
    </row>
    <row r="17" spans="1:78">
      <c r="A17" s="18" t="s">
        <v>20</v>
      </c>
      <c r="B17" s="30" t="s">
        <v>133</v>
      </c>
      <c r="C17" s="31">
        <f t="shared" si="0"/>
        <v>6630.4870000000001</v>
      </c>
      <c r="D17" s="30">
        <v>982.98099999999999</v>
      </c>
      <c r="E17" s="30">
        <v>0</v>
      </c>
      <c r="F17" s="30">
        <v>338.786</v>
      </c>
      <c r="G17" s="30">
        <v>0</v>
      </c>
      <c r="H17" s="30">
        <v>0</v>
      </c>
      <c r="I17" s="30">
        <v>0</v>
      </c>
      <c r="J17" s="30">
        <v>407.286</v>
      </c>
      <c r="K17" s="30">
        <f t="shared" si="1"/>
        <v>4901.4340000000002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3.4820000000000002</v>
      </c>
      <c r="S17" s="31">
        <v>0</v>
      </c>
      <c r="T17" s="31">
        <v>0</v>
      </c>
      <c r="U17" s="31">
        <v>1100.999</v>
      </c>
      <c r="V17" s="31">
        <v>0</v>
      </c>
      <c r="W17" s="31">
        <v>2.9260000000000002</v>
      </c>
      <c r="X17" s="31">
        <v>0</v>
      </c>
      <c r="Y17" s="31">
        <v>0</v>
      </c>
      <c r="Z17" s="31">
        <v>0</v>
      </c>
      <c r="AA17" s="31">
        <v>16.998999999999999</v>
      </c>
      <c r="AB17" s="31">
        <v>0</v>
      </c>
      <c r="AC17" s="31">
        <v>0</v>
      </c>
      <c r="AD17" s="31">
        <v>0</v>
      </c>
      <c r="AE17" s="31">
        <v>32.198999999999998</v>
      </c>
      <c r="AF17" s="31">
        <v>0</v>
      </c>
      <c r="AG17" s="31">
        <v>21.669</v>
      </c>
      <c r="AH17" s="31">
        <v>117.82</v>
      </c>
      <c r="AI17" s="31">
        <v>41.996000000000002</v>
      </c>
      <c r="AJ17" s="31">
        <v>7.625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1345.7150000000001</v>
      </c>
      <c r="BN17" s="35"/>
      <c r="BO17" s="33">
        <v>3555.7190000000001</v>
      </c>
      <c r="BZ17" s="2"/>
    </row>
    <row r="18" spans="1:78">
      <c r="A18" s="18" t="s">
        <v>21</v>
      </c>
      <c r="B18" s="30" t="s">
        <v>121</v>
      </c>
      <c r="C18" s="31">
        <f t="shared" si="0"/>
        <v>2219.0770000000002</v>
      </c>
      <c r="D18" s="30">
        <v>566.01599999999996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5.5640000000000001</v>
      </c>
      <c r="K18" s="30">
        <f t="shared" si="1"/>
        <v>1647.4970000000001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562.55899999999997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562.55899999999997</v>
      </c>
      <c r="BN18" s="35"/>
      <c r="BO18" s="33">
        <v>1084.9380000000001</v>
      </c>
      <c r="BZ18" s="2"/>
    </row>
    <row r="19" spans="1:78">
      <c r="A19" s="18" t="s">
        <v>22</v>
      </c>
      <c r="B19" s="30" t="s">
        <v>122</v>
      </c>
      <c r="C19" s="31">
        <f t="shared" si="0"/>
        <v>4017.06</v>
      </c>
      <c r="D19" s="30">
        <v>360.608</v>
      </c>
      <c r="E19" s="30">
        <v>0</v>
      </c>
      <c r="F19" s="30">
        <v>47.317</v>
      </c>
      <c r="G19" s="30">
        <v>0</v>
      </c>
      <c r="H19" s="30">
        <v>0</v>
      </c>
      <c r="I19" s="30">
        <v>0</v>
      </c>
      <c r="J19" s="30">
        <v>299.73200000000003</v>
      </c>
      <c r="K19" s="30">
        <f t="shared" si="1"/>
        <v>3309.4029999999998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359.82499999999999</v>
      </c>
      <c r="X19" s="31">
        <v>0</v>
      </c>
      <c r="Y19" s="31">
        <v>0</v>
      </c>
      <c r="Z19" s="31">
        <v>2.3199999999999998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362.14499999999998</v>
      </c>
      <c r="BN19" s="35"/>
      <c r="BO19" s="33">
        <v>2947.2579999999998</v>
      </c>
      <c r="BZ19" s="2"/>
    </row>
    <row r="20" spans="1:78">
      <c r="A20" s="18" t="s">
        <v>23</v>
      </c>
      <c r="B20" s="30" t="s">
        <v>205</v>
      </c>
      <c r="C20" s="31">
        <f t="shared" si="0"/>
        <v>7344.3700000000008</v>
      </c>
      <c r="D20" s="30">
        <v>1458.2719999999999</v>
      </c>
      <c r="E20" s="30">
        <v>0</v>
      </c>
      <c r="F20" s="30">
        <v>39.545000000000002</v>
      </c>
      <c r="G20" s="30">
        <v>0</v>
      </c>
      <c r="H20" s="30">
        <v>0</v>
      </c>
      <c r="I20" s="30">
        <v>0</v>
      </c>
      <c r="J20" s="30">
        <v>363.83300000000003</v>
      </c>
      <c r="K20" s="30">
        <f t="shared" si="1"/>
        <v>5482.72</v>
      </c>
      <c r="L20" s="32">
        <v>0</v>
      </c>
      <c r="M20" s="31">
        <v>0</v>
      </c>
      <c r="N20" s="31">
        <v>15.7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840.77499999999998</v>
      </c>
      <c r="Y20" s="31">
        <v>0</v>
      </c>
      <c r="Z20" s="31">
        <v>0</v>
      </c>
      <c r="AA20" s="31">
        <v>0.71199999999999997</v>
      </c>
      <c r="AB20" s="31">
        <v>0</v>
      </c>
      <c r="AC20" s="31">
        <v>0</v>
      </c>
      <c r="AD20" s="31">
        <v>0</v>
      </c>
      <c r="AE20" s="31">
        <v>44.677999999999997</v>
      </c>
      <c r="AF20" s="31">
        <v>0</v>
      </c>
      <c r="AG20" s="31">
        <v>0</v>
      </c>
      <c r="AH20" s="31">
        <v>281.36799999999999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1183.2329999999999</v>
      </c>
      <c r="BN20" s="35"/>
      <c r="BO20" s="33">
        <v>4299.4870000000001</v>
      </c>
      <c r="BZ20" s="2"/>
    </row>
    <row r="21" spans="1:78">
      <c r="A21" s="18" t="s">
        <v>24</v>
      </c>
      <c r="B21" s="30" t="s">
        <v>123</v>
      </c>
      <c r="C21" s="31">
        <f t="shared" si="0"/>
        <v>8148.2019999999993</v>
      </c>
      <c r="D21" s="30">
        <v>1751.645</v>
      </c>
      <c r="E21" s="30">
        <v>0</v>
      </c>
      <c r="F21" s="30">
        <v>63.668999999999997</v>
      </c>
      <c r="G21" s="30">
        <v>0</v>
      </c>
      <c r="H21" s="30">
        <v>0</v>
      </c>
      <c r="I21" s="30">
        <v>0</v>
      </c>
      <c r="J21" s="30">
        <v>185.70699999999999</v>
      </c>
      <c r="K21" s="30">
        <f t="shared" si="1"/>
        <v>6147.1809999999996</v>
      </c>
      <c r="L21" s="32">
        <v>0</v>
      </c>
      <c r="M21" s="31">
        <v>0</v>
      </c>
      <c r="N21" s="31">
        <v>12.978999999999999</v>
      </c>
      <c r="O21" s="31">
        <v>0</v>
      </c>
      <c r="P21" s="31">
        <v>0</v>
      </c>
      <c r="Q21" s="31">
        <v>0</v>
      </c>
      <c r="R21" s="31">
        <v>0</v>
      </c>
      <c r="S21" s="31">
        <v>39.210999999999999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1042.5719999999999</v>
      </c>
      <c r="Z21" s="31">
        <v>25.609000000000002</v>
      </c>
      <c r="AA21" s="31">
        <v>7.4390000000000001</v>
      </c>
      <c r="AB21" s="31">
        <v>0</v>
      </c>
      <c r="AC21" s="31">
        <v>0</v>
      </c>
      <c r="AD21" s="31">
        <v>0</v>
      </c>
      <c r="AE21" s="31">
        <v>0</v>
      </c>
      <c r="AF21" s="31">
        <v>250.36799999999999</v>
      </c>
      <c r="AG21" s="31">
        <v>8.1120000000000001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1386.29</v>
      </c>
      <c r="BN21" s="35"/>
      <c r="BO21" s="33">
        <v>4760.8909999999996</v>
      </c>
      <c r="BZ21" s="2"/>
    </row>
    <row r="22" spans="1:78">
      <c r="A22" s="18" t="s">
        <v>25</v>
      </c>
      <c r="B22" s="30" t="s">
        <v>166</v>
      </c>
      <c r="C22" s="31">
        <f t="shared" si="0"/>
        <v>2423.3679999999999</v>
      </c>
      <c r="D22" s="30">
        <v>453.56400000000002</v>
      </c>
      <c r="E22" s="30">
        <v>0</v>
      </c>
      <c r="F22" s="30">
        <v>199.61799999999999</v>
      </c>
      <c r="G22" s="30">
        <v>0</v>
      </c>
      <c r="H22" s="30">
        <v>0</v>
      </c>
      <c r="I22" s="30">
        <v>0</v>
      </c>
      <c r="J22" s="30">
        <v>302.04000000000002</v>
      </c>
      <c r="K22" s="30">
        <f t="shared" si="1"/>
        <v>1468.146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1.583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197.47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1.782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200.83500000000001</v>
      </c>
      <c r="BN22" s="35"/>
      <c r="BO22" s="33">
        <v>1267.3109999999999</v>
      </c>
      <c r="BZ22" s="2"/>
    </row>
    <row r="23" spans="1:78">
      <c r="A23" s="18" t="s">
        <v>26</v>
      </c>
      <c r="B23" s="30" t="s">
        <v>206</v>
      </c>
      <c r="C23" s="31">
        <f t="shared" si="0"/>
        <v>27363.440999999999</v>
      </c>
      <c r="D23" s="30">
        <v>4526.357</v>
      </c>
      <c r="E23" s="30">
        <v>0</v>
      </c>
      <c r="F23" s="30">
        <v>1619.4449999999999</v>
      </c>
      <c r="G23" s="30">
        <v>0</v>
      </c>
      <c r="H23" s="30">
        <v>0</v>
      </c>
      <c r="I23" s="30">
        <v>0</v>
      </c>
      <c r="J23" s="30">
        <v>1568.0029999999999</v>
      </c>
      <c r="K23" s="30">
        <f t="shared" si="1"/>
        <v>19649.635999999999</v>
      </c>
      <c r="L23" s="32">
        <v>0</v>
      </c>
      <c r="M23" s="31">
        <v>0</v>
      </c>
      <c r="N23" s="31">
        <v>0</v>
      </c>
      <c r="O23" s="31">
        <v>2.4769999999999999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12.958</v>
      </c>
      <c r="AA23" s="31">
        <v>785.65599999999995</v>
      </c>
      <c r="AB23" s="31">
        <v>0</v>
      </c>
      <c r="AC23" s="31">
        <v>0</v>
      </c>
      <c r="AD23" s="31">
        <v>0</v>
      </c>
      <c r="AE23" s="31">
        <v>0</v>
      </c>
      <c r="AF23" s="31">
        <v>34.329000000000001</v>
      </c>
      <c r="AG23" s="31">
        <v>0</v>
      </c>
      <c r="AH23" s="31">
        <v>0</v>
      </c>
      <c r="AI23" s="31">
        <v>11.707000000000001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847.12699999999984</v>
      </c>
      <c r="BN23" s="35"/>
      <c r="BO23" s="33">
        <v>18802.508999999998</v>
      </c>
      <c r="BZ23" s="2"/>
    </row>
    <row r="24" spans="1:78">
      <c r="A24" s="18" t="s">
        <v>27</v>
      </c>
      <c r="B24" s="30" t="s">
        <v>124</v>
      </c>
      <c r="C24" s="31">
        <f t="shared" si="0"/>
        <v>1455.0229999999997</v>
      </c>
      <c r="D24" s="30">
        <v>0</v>
      </c>
      <c r="E24" s="30">
        <v>0</v>
      </c>
      <c r="F24" s="30">
        <v>5.1580000000000004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1449.8649999999998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721.99199999999996</v>
      </c>
      <c r="AC24" s="31">
        <v>0</v>
      </c>
      <c r="AD24" s="31">
        <v>0</v>
      </c>
      <c r="AE24" s="31">
        <v>0</v>
      </c>
      <c r="AF24" s="31">
        <v>112.166</v>
      </c>
      <c r="AG24" s="31">
        <v>0</v>
      </c>
      <c r="AH24" s="31">
        <v>0</v>
      </c>
      <c r="AI24" s="31">
        <v>4.7930000000000001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4.1980000000000004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0.48899999999999999</v>
      </c>
      <c r="BJ24" s="31">
        <v>0</v>
      </c>
      <c r="BK24" s="31">
        <v>0</v>
      </c>
      <c r="BL24" s="31">
        <v>0</v>
      </c>
      <c r="BM24" s="33">
        <f t="shared" si="2"/>
        <v>843.63799999999992</v>
      </c>
      <c r="BN24" s="35"/>
      <c r="BO24" s="33">
        <v>606.22699999999998</v>
      </c>
      <c r="BZ24" s="2"/>
    </row>
    <row r="25" spans="1:78">
      <c r="A25" s="18" t="s">
        <v>28</v>
      </c>
      <c r="B25" s="30" t="s">
        <v>167</v>
      </c>
      <c r="C25" s="31">
        <f t="shared" si="0"/>
        <v>9407.6029999999992</v>
      </c>
      <c r="D25" s="30">
        <v>0</v>
      </c>
      <c r="E25" s="30">
        <v>0</v>
      </c>
      <c r="F25" s="30">
        <v>871.64499999999998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8535.9579999999987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7902.0990000000002</v>
      </c>
      <c r="AD25" s="31">
        <v>633.62199999999996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0.22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1.7000000000000001E-2</v>
      </c>
      <c r="BJ25" s="31">
        <v>0</v>
      </c>
      <c r="BK25" s="31">
        <v>0</v>
      </c>
      <c r="BL25" s="31">
        <v>0</v>
      </c>
      <c r="BM25" s="33">
        <f t="shared" si="2"/>
        <v>8535.9579999999987</v>
      </c>
      <c r="BN25" s="35"/>
      <c r="BO25" s="33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2713.5439999999999</v>
      </c>
      <c r="D26" s="30">
        <v>0</v>
      </c>
      <c r="E26" s="30">
        <v>0</v>
      </c>
      <c r="F26" s="30">
        <v>267.62099999999998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2445.9229999999998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1348.848</v>
      </c>
      <c r="AD26" s="31">
        <v>1047.0039999999999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0.315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49.439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0.317</v>
      </c>
      <c r="BJ26" s="31">
        <v>0</v>
      </c>
      <c r="BK26" s="31">
        <v>0</v>
      </c>
      <c r="BL26" s="31">
        <v>0</v>
      </c>
      <c r="BM26" s="33">
        <f t="shared" si="2"/>
        <v>2445.9229999999998</v>
      </c>
      <c r="BN26" s="35"/>
      <c r="BO26" s="33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30057.593000000001</v>
      </c>
      <c r="D27" s="30">
        <v>0</v>
      </c>
      <c r="E27" s="30">
        <v>0</v>
      </c>
      <c r="F27" s="30">
        <v>367.24299999999999</v>
      </c>
      <c r="G27" s="30">
        <v>0</v>
      </c>
      <c r="H27" s="30">
        <v>15.29</v>
      </c>
      <c r="I27" s="30">
        <v>0</v>
      </c>
      <c r="J27" s="30">
        <v>0</v>
      </c>
      <c r="K27" s="30">
        <f t="shared" si="1"/>
        <v>29675.06</v>
      </c>
      <c r="L27" s="32">
        <v>0</v>
      </c>
      <c r="M27" s="31">
        <v>0</v>
      </c>
      <c r="N27" s="31">
        <v>0.85599999999999998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3.5569999999999999</v>
      </c>
      <c r="AB27" s="31">
        <v>0</v>
      </c>
      <c r="AC27" s="31">
        <v>0</v>
      </c>
      <c r="AD27" s="31">
        <v>0</v>
      </c>
      <c r="AE27" s="31">
        <v>29342.5</v>
      </c>
      <c r="AF27" s="31">
        <v>0</v>
      </c>
      <c r="AG27" s="31">
        <v>12.763999999999999</v>
      </c>
      <c r="AH27" s="31">
        <v>26.390999999999998</v>
      </c>
      <c r="AI27" s="31">
        <v>5.5570000000000004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10.044</v>
      </c>
      <c r="AS27" s="31">
        <v>0</v>
      </c>
      <c r="AT27" s="31">
        <v>0</v>
      </c>
      <c r="AU27" s="31">
        <v>0</v>
      </c>
      <c r="AV27" s="31">
        <v>0</v>
      </c>
      <c r="AW27" s="31">
        <v>8.1910000000000007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29409.86</v>
      </c>
      <c r="BN27" s="35"/>
      <c r="BO27" s="33">
        <v>265.2</v>
      </c>
      <c r="BZ27" s="2"/>
    </row>
    <row r="28" spans="1:78">
      <c r="A28" s="18" t="s">
        <v>31</v>
      </c>
      <c r="B28" s="30" t="s">
        <v>216</v>
      </c>
      <c r="C28" s="31">
        <f t="shared" si="0"/>
        <v>1345.5359999999996</v>
      </c>
      <c r="D28" s="30">
        <v>-837.36800000000005</v>
      </c>
      <c r="E28" s="30">
        <v>0</v>
      </c>
      <c r="F28" s="30">
        <v>52.271000000000001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2130.6329999999998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2112.625</v>
      </c>
      <c r="AG28" s="31">
        <v>0.35399999999999998</v>
      </c>
      <c r="AH28" s="31">
        <v>13.587999999999999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4.0659999999999998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2130.6329999999998</v>
      </c>
      <c r="BN28" s="35"/>
      <c r="BO28" s="33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-1702.9649999999999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1702.9650000000001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17.265999999999998</v>
      </c>
      <c r="AC29" s="31">
        <v>0</v>
      </c>
      <c r="AD29" s="31">
        <v>0</v>
      </c>
      <c r="AE29" s="31">
        <v>0</v>
      </c>
      <c r="AF29" s="31">
        <v>0</v>
      </c>
      <c r="AG29" s="31">
        <v>1486.0650000000001</v>
      </c>
      <c r="AH29" s="31">
        <v>0</v>
      </c>
      <c r="AI29" s="31">
        <v>1.5549999999999999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165.501</v>
      </c>
      <c r="AS29" s="31">
        <v>16.954000000000001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15.624000000000001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1702.9650000000001</v>
      </c>
      <c r="BN29" s="35"/>
      <c r="BO29" s="33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-6050.8950000000004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6050.8950000000004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5.3520000000000003</v>
      </c>
      <c r="T30" s="31">
        <v>0</v>
      </c>
      <c r="U30" s="31">
        <v>89.641000000000005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2.0910000000000002</v>
      </c>
      <c r="AB30" s="31">
        <v>4.5190000000000001</v>
      </c>
      <c r="AC30" s="31">
        <v>24.675000000000001</v>
      </c>
      <c r="AD30" s="31">
        <v>0</v>
      </c>
      <c r="AE30" s="31">
        <v>72.8</v>
      </c>
      <c r="AF30" s="31">
        <v>5.4790000000000001</v>
      </c>
      <c r="AG30" s="31">
        <v>6.2869999999999999</v>
      </c>
      <c r="AH30" s="31">
        <v>5839.8140000000003</v>
      </c>
      <c r="AI30" s="31">
        <v>0.23699999999999999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6050.8950000000004</v>
      </c>
      <c r="BN30" s="35"/>
      <c r="BO30" s="33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-15756.165000000001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15756.165000000001</v>
      </c>
      <c r="L31" s="32">
        <v>0</v>
      </c>
      <c r="M31" s="31">
        <v>0</v>
      </c>
      <c r="N31" s="31">
        <v>0</v>
      </c>
      <c r="O31" s="31">
        <v>571.66499999999996</v>
      </c>
      <c r="P31" s="31">
        <v>270.59199999999998</v>
      </c>
      <c r="Q31" s="31">
        <v>51.481000000000002</v>
      </c>
      <c r="R31" s="31">
        <v>16.036999999999999</v>
      </c>
      <c r="S31" s="31">
        <v>0</v>
      </c>
      <c r="T31" s="31">
        <v>0</v>
      </c>
      <c r="U31" s="31">
        <v>0</v>
      </c>
      <c r="V31" s="31">
        <v>26.536999999999999</v>
      </c>
      <c r="W31" s="31">
        <v>0</v>
      </c>
      <c r="X31" s="31">
        <v>0</v>
      </c>
      <c r="Y31" s="31">
        <v>0</v>
      </c>
      <c r="Z31" s="31">
        <v>0.85399999999999998</v>
      </c>
      <c r="AA31" s="31">
        <v>9.6379999999999999</v>
      </c>
      <c r="AB31" s="31">
        <v>0</v>
      </c>
      <c r="AC31" s="31">
        <v>0</v>
      </c>
      <c r="AD31" s="31">
        <v>0</v>
      </c>
      <c r="AE31" s="31">
        <v>1.4039999999999999</v>
      </c>
      <c r="AF31" s="31">
        <v>0</v>
      </c>
      <c r="AG31" s="31">
        <v>0</v>
      </c>
      <c r="AH31" s="31">
        <v>0.318</v>
      </c>
      <c r="AI31" s="31">
        <v>14175.456</v>
      </c>
      <c r="AJ31" s="31">
        <v>0</v>
      </c>
      <c r="AK31" s="31">
        <v>0</v>
      </c>
      <c r="AL31" s="31">
        <v>0</v>
      </c>
      <c r="AM31" s="31">
        <v>1.488</v>
      </c>
      <c r="AN31" s="31">
        <v>3.7450000000000001</v>
      </c>
      <c r="AO31" s="31">
        <v>14.342000000000001</v>
      </c>
      <c r="AP31" s="31">
        <v>505.678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54.383000000000003</v>
      </c>
      <c r="AY31" s="31">
        <v>0.495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18.873000000000001</v>
      </c>
      <c r="BG31" s="31">
        <v>18.873000000000001</v>
      </c>
      <c r="BH31" s="31">
        <v>0</v>
      </c>
      <c r="BI31" s="31">
        <v>14.305999999999999</v>
      </c>
      <c r="BJ31" s="31">
        <v>0</v>
      </c>
      <c r="BK31" s="31">
        <v>0</v>
      </c>
      <c r="BL31" s="31">
        <v>0</v>
      </c>
      <c r="BM31" s="33">
        <f t="shared" si="2"/>
        <v>15756.165000000001</v>
      </c>
      <c r="BN31" s="35"/>
      <c r="BO31" s="33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14380.28</v>
      </c>
      <c r="D32" s="30">
        <v>0</v>
      </c>
      <c r="E32" s="30">
        <v>0</v>
      </c>
      <c r="F32" s="30">
        <v>181.12899999999999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14199.151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0.53500000000000003</v>
      </c>
      <c r="AG32" s="31">
        <v>10.236000000000001</v>
      </c>
      <c r="AH32" s="31">
        <v>120.468</v>
      </c>
      <c r="AI32" s="31">
        <v>4.6820000000000004</v>
      </c>
      <c r="AJ32" s="31">
        <v>14060.5</v>
      </c>
      <c r="AK32" s="31">
        <v>0</v>
      </c>
      <c r="AL32" s="31">
        <v>0</v>
      </c>
      <c r="AM32" s="31">
        <v>0</v>
      </c>
      <c r="AN32" s="31">
        <v>0</v>
      </c>
      <c r="AO32" s="31">
        <v>0.92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1.81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14199.151</v>
      </c>
      <c r="BN32" s="35"/>
      <c r="BO32" s="33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3785.8940000000002</v>
      </c>
      <c r="D33" s="30">
        <v>0</v>
      </c>
      <c r="E33" s="30">
        <v>0</v>
      </c>
      <c r="F33" s="30">
        <v>176.81100000000001</v>
      </c>
      <c r="G33" s="30">
        <v>0</v>
      </c>
      <c r="H33" s="30">
        <v>238.029</v>
      </c>
      <c r="I33" s="30">
        <v>0</v>
      </c>
      <c r="J33" s="30">
        <v>0</v>
      </c>
      <c r="K33" s="30">
        <f t="shared" si="1"/>
        <v>3371.0540000000001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89.346000000000004</v>
      </c>
      <c r="AI33" s="31">
        <v>0</v>
      </c>
      <c r="AJ33" s="31">
        <v>0</v>
      </c>
      <c r="AK33" s="31">
        <v>3281.7080000000001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3371.0540000000001</v>
      </c>
      <c r="BN33" s="35"/>
      <c r="BO33" s="33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4785.2830000000004</v>
      </c>
      <c r="D34" s="30">
        <v>0</v>
      </c>
      <c r="E34" s="30">
        <v>0</v>
      </c>
      <c r="F34" s="30">
        <v>330.55099999999999</v>
      </c>
      <c r="G34" s="30">
        <v>0</v>
      </c>
      <c r="H34" s="30">
        <v>18.864999999999998</v>
      </c>
      <c r="I34" s="30">
        <v>0</v>
      </c>
      <c r="J34" s="30">
        <v>0</v>
      </c>
      <c r="K34" s="30">
        <f t="shared" si="1"/>
        <v>4435.8670000000002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2972.6489999999999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2972.6489999999999</v>
      </c>
      <c r="BN34" s="35"/>
      <c r="BO34" s="33">
        <v>1463.2180000000001</v>
      </c>
      <c r="BZ34" s="2"/>
    </row>
    <row r="35" spans="1:78">
      <c r="A35" s="18" t="s">
        <v>40</v>
      </c>
      <c r="B35" s="30" t="s">
        <v>136</v>
      </c>
      <c r="C35" s="31">
        <f t="shared" si="0"/>
        <v>9530.9310000000005</v>
      </c>
      <c r="D35" s="30">
        <v>0</v>
      </c>
      <c r="E35" s="30">
        <v>0</v>
      </c>
      <c r="F35" s="30">
        <v>7.9530000000000003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9522.978000000001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126.733</v>
      </c>
      <c r="AI35" s="31">
        <v>10.619</v>
      </c>
      <c r="AJ35" s="31">
        <v>553.22199999999998</v>
      </c>
      <c r="AK35" s="31">
        <v>0</v>
      </c>
      <c r="AL35" s="31">
        <v>0</v>
      </c>
      <c r="AM35" s="31">
        <v>8289.9259999999995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0.33100000000000002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8980.8310000000001</v>
      </c>
      <c r="BN35" s="35"/>
      <c r="BO35" s="33">
        <v>542.14700000000005</v>
      </c>
      <c r="BZ35" s="2"/>
    </row>
    <row r="36" spans="1:78">
      <c r="A36" s="18" t="s">
        <v>41</v>
      </c>
      <c r="B36" s="30" t="s">
        <v>156</v>
      </c>
      <c r="C36" s="31">
        <f t="shared" si="0"/>
        <v>241.68</v>
      </c>
      <c r="D36" s="30">
        <v>0</v>
      </c>
      <c r="E36" s="30">
        <v>0</v>
      </c>
      <c r="F36" s="30">
        <v>18.847999999999999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222.83199999999999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216.548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216.548</v>
      </c>
      <c r="BN36" s="35"/>
      <c r="BO36" s="33">
        <v>6.2839999999999998</v>
      </c>
      <c r="BZ36" s="2"/>
    </row>
    <row r="37" spans="1:78">
      <c r="A37" s="18" t="s">
        <v>42</v>
      </c>
      <c r="B37" s="30" t="s">
        <v>43</v>
      </c>
      <c r="C37" s="31">
        <f t="shared" si="0"/>
        <v>8997.5749999999989</v>
      </c>
      <c r="D37" s="30">
        <v>0</v>
      </c>
      <c r="E37" s="30">
        <v>0</v>
      </c>
      <c r="F37" s="30">
        <v>1085.6210000000001</v>
      </c>
      <c r="G37" s="30">
        <v>0</v>
      </c>
      <c r="H37" s="30">
        <v>247.24299999999999</v>
      </c>
      <c r="I37" s="30">
        <v>0</v>
      </c>
      <c r="J37" s="30">
        <v>0</v>
      </c>
      <c r="K37" s="30">
        <f t="shared" si="1"/>
        <v>7664.7109999999993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1.82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7075.027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587.86400000000003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7664.7109999999993</v>
      </c>
      <c r="BN37" s="35"/>
      <c r="BO37" s="33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4965.5449999999992</v>
      </c>
      <c r="D38" s="30">
        <v>0</v>
      </c>
      <c r="E38" s="30">
        <v>0</v>
      </c>
      <c r="F38" s="30">
        <v>318.815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4646.7299999999996</v>
      </c>
      <c r="L38" s="32">
        <v>5.5</v>
      </c>
      <c r="M38" s="31">
        <v>0</v>
      </c>
      <c r="N38" s="31">
        <v>0</v>
      </c>
      <c r="O38" s="31">
        <v>13.41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3.7709999999999999</v>
      </c>
      <c r="AI38" s="31">
        <v>32.116</v>
      </c>
      <c r="AJ38" s="31">
        <v>9.4060000000000006</v>
      </c>
      <c r="AK38" s="31">
        <v>6.3</v>
      </c>
      <c r="AL38" s="31">
        <v>0</v>
      </c>
      <c r="AM38" s="31">
        <v>0</v>
      </c>
      <c r="AN38" s="31">
        <v>0</v>
      </c>
      <c r="AO38" s="31">
        <v>924.072</v>
      </c>
      <c r="AP38" s="31">
        <v>3489.1239999999998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139.29499999999999</v>
      </c>
      <c r="AX38" s="31">
        <v>0</v>
      </c>
      <c r="AY38" s="31">
        <v>0</v>
      </c>
      <c r="AZ38" s="31">
        <v>0</v>
      </c>
      <c r="BA38" s="31">
        <v>1.163</v>
      </c>
      <c r="BB38" s="31">
        <v>0</v>
      </c>
      <c r="BC38" s="31">
        <v>5.71</v>
      </c>
      <c r="BD38" s="31">
        <v>0</v>
      </c>
      <c r="BE38" s="31">
        <v>0</v>
      </c>
      <c r="BF38" s="31">
        <v>0</v>
      </c>
      <c r="BG38" s="31">
        <v>13.263</v>
      </c>
      <c r="BH38" s="31">
        <v>0</v>
      </c>
      <c r="BI38" s="31">
        <v>3.6</v>
      </c>
      <c r="BJ38" s="31">
        <v>0</v>
      </c>
      <c r="BK38" s="31">
        <v>0</v>
      </c>
      <c r="BL38" s="31">
        <v>0</v>
      </c>
      <c r="BM38" s="33">
        <f t="shared" si="2"/>
        <v>4646.7299999999996</v>
      </c>
      <c r="BN38" s="35"/>
      <c r="BO38" s="33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1402.6190000000001</v>
      </c>
      <c r="D39" s="30">
        <v>0</v>
      </c>
      <c r="E39" s="30">
        <v>0</v>
      </c>
      <c r="F39" s="30">
        <v>104.383</v>
      </c>
      <c r="G39" s="30">
        <v>0</v>
      </c>
      <c r="H39" s="30">
        <v>0</v>
      </c>
      <c r="I39" s="30">
        <v>0</v>
      </c>
      <c r="J39" s="30">
        <v>4.1369999999999996</v>
      </c>
      <c r="K39" s="30">
        <f t="shared" si="1"/>
        <v>1294.0990000000002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1.4990000000000001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1015.268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23.495999999999999</v>
      </c>
      <c r="AY39" s="31">
        <v>0</v>
      </c>
      <c r="AZ39" s="31">
        <v>0</v>
      </c>
      <c r="BA39" s="31">
        <v>0</v>
      </c>
      <c r="BB39" s="31">
        <v>0</v>
      </c>
      <c r="BC39" s="31">
        <v>68.643000000000001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3.0609999999999999</v>
      </c>
      <c r="BJ39" s="31">
        <v>0</v>
      </c>
      <c r="BK39" s="31">
        <v>0</v>
      </c>
      <c r="BL39" s="31">
        <v>0</v>
      </c>
      <c r="BM39" s="33">
        <f t="shared" si="2"/>
        <v>1111.9670000000001</v>
      </c>
      <c r="BN39" s="35"/>
      <c r="BO39" s="33">
        <v>182.13200000000001</v>
      </c>
      <c r="BZ39" s="2"/>
    </row>
    <row r="40" spans="1:78">
      <c r="A40" s="18" t="s">
        <v>46</v>
      </c>
      <c r="B40" s="30" t="s">
        <v>47</v>
      </c>
      <c r="C40" s="31">
        <f t="shared" si="0"/>
        <v>9204.14</v>
      </c>
      <c r="D40" s="30">
        <v>0</v>
      </c>
      <c r="E40" s="30">
        <v>0</v>
      </c>
      <c r="F40" s="30">
        <v>729.96799999999996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8474.1719999999987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25.678000000000001</v>
      </c>
      <c r="AH40" s="31">
        <v>3.48</v>
      </c>
      <c r="AI40" s="31">
        <v>79.606999999999999</v>
      </c>
      <c r="AJ40" s="31">
        <v>0</v>
      </c>
      <c r="AK40" s="31">
        <v>0</v>
      </c>
      <c r="AL40" s="31">
        <v>0</v>
      </c>
      <c r="AM40" s="31">
        <v>0</v>
      </c>
      <c r="AN40" s="31">
        <v>0.63700000000000001</v>
      </c>
      <c r="AO40" s="31">
        <v>8.5830000000000002</v>
      </c>
      <c r="AP40" s="31">
        <v>12.276</v>
      </c>
      <c r="AQ40" s="31">
        <v>0</v>
      </c>
      <c r="AR40" s="31">
        <v>8073.7179999999998</v>
      </c>
      <c r="AS40" s="31">
        <v>0</v>
      </c>
      <c r="AT40" s="31">
        <v>0</v>
      </c>
      <c r="AU40" s="31">
        <v>0</v>
      </c>
      <c r="AV40" s="31">
        <v>0</v>
      </c>
      <c r="AW40" s="31">
        <v>1.5409999999999999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2.581</v>
      </c>
      <c r="BJ40" s="31">
        <v>0</v>
      </c>
      <c r="BK40" s="31">
        <v>0</v>
      </c>
      <c r="BL40" s="31">
        <v>0</v>
      </c>
      <c r="BM40" s="33">
        <f t="shared" si="2"/>
        <v>8208.1009999999987</v>
      </c>
      <c r="BN40" s="35"/>
      <c r="BO40" s="33">
        <v>266.07100000000003</v>
      </c>
      <c r="BZ40" s="2"/>
    </row>
    <row r="41" spans="1:78">
      <c r="A41" s="18" t="s">
        <v>48</v>
      </c>
      <c r="B41" s="30" t="s">
        <v>157</v>
      </c>
      <c r="C41" s="31">
        <f t="shared" si="0"/>
        <v>2543.06</v>
      </c>
      <c r="D41" s="30">
        <v>0</v>
      </c>
      <c r="E41" s="30">
        <v>0</v>
      </c>
      <c r="F41" s="30">
        <v>9.0950000000000006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2533.9650000000001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340.43400000000003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982.69299999999998</v>
      </c>
      <c r="AT41" s="31">
        <v>0</v>
      </c>
      <c r="AU41" s="31">
        <v>0</v>
      </c>
      <c r="AV41" s="31">
        <v>0</v>
      </c>
      <c r="AW41" s="31">
        <v>0</v>
      </c>
      <c r="AX41" s="31">
        <v>0.432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0.39500000000000002</v>
      </c>
      <c r="BJ41" s="31">
        <v>0</v>
      </c>
      <c r="BK41" s="31">
        <v>0</v>
      </c>
      <c r="BL41" s="31">
        <v>0</v>
      </c>
      <c r="BM41" s="33">
        <f t="shared" si="2"/>
        <v>1323.954</v>
      </c>
      <c r="BN41" s="35"/>
      <c r="BO41" s="33">
        <v>1210.011</v>
      </c>
      <c r="BZ41" s="2"/>
    </row>
    <row r="42" spans="1:78">
      <c r="A42" s="18" t="s">
        <v>49</v>
      </c>
      <c r="B42" s="30" t="s">
        <v>234</v>
      </c>
      <c r="C42" s="31">
        <f t="shared" si="0"/>
        <v>17231.753000000001</v>
      </c>
      <c r="D42" s="30">
        <v>0</v>
      </c>
      <c r="E42" s="30">
        <v>0</v>
      </c>
      <c r="F42" s="30">
        <v>0</v>
      </c>
      <c r="G42" s="30">
        <v>0</v>
      </c>
      <c r="H42" s="30">
        <v>316.91000000000003</v>
      </c>
      <c r="I42" s="30">
        <v>0</v>
      </c>
      <c r="J42" s="30">
        <v>0</v>
      </c>
      <c r="K42" s="30">
        <f t="shared" si="1"/>
        <v>16914.843000000001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16140.64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16140.64</v>
      </c>
      <c r="BN42" s="35"/>
      <c r="BO42" s="33">
        <v>774.20299999999997</v>
      </c>
      <c r="BZ42" s="2"/>
    </row>
    <row r="43" spans="1:78">
      <c r="A43" s="18" t="s">
        <v>50</v>
      </c>
      <c r="B43" s="30" t="s">
        <v>235</v>
      </c>
      <c r="C43" s="31">
        <f t="shared" si="0"/>
        <v>3296.6280000000002</v>
      </c>
      <c r="D43" s="30">
        <v>0</v>
      </c>
      <c r="E43" s="30">
        <v>0</v>
      </c>
      <c r="F43" s="30">
        <v>0</v>
      </c>
      <c r="G43" s="30">
        <v>0</v>
      </c>
      <c r="H43" s="30">
        <v>112.068</v>
      </c>
      <c r="I43" s="30">
        <v>0</v>
      </c>
      <c r="J43" s="30">
        <v>0</v>
      </c>
      <c r="K43" s="30">
        <f t="shared" si="1"/>
        <v>3184.56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1681.742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1681.742</v>
      </c>
      <c r="BN43" s="35"/>
      <c r="BO43" s="33">
        <v>1502.818</v>
      </c>
      <c r="BZ43" s="2"/>
    </row>
    <row r="44" spans="1:78">
      <c r="A44" s="18" t="s">
        <v>51</v>
      </c>
      <c r="B44" s="30" t="s">
        <v>158</v>
      </c>
      <c r="C44" s="31">
        <f t="shared" si="0"/>
        <v>1194.6759999999999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1194.6759999999999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2.6819999999999999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1181.146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1.2999999999999999E-2</v>
      </c>
      <c r="BG44" s="31">
        <v>0</v>
      </c>
      <c r="BH44" s="31">
        <v>0</v>
      </c>
      <c r="BI44" s="31">
        <v>10.835000000000001</v>
      </c>
      <c r="BJ44" s="31">
        <v>0</v>
      </c>
      <c r="BK44" s="31">
        <v>0</v>
      </c>
      <c r="BL44" s="31">
        <v>0</v>
      </c>
      <c r="BM44" s="33">
        <f t="shared" si="2"/>
        <v>1194.6759999999999</v>
      </c>
      <c r="BN44" s="35"/>
      <c r="BO44" s="33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18399.183000000001</v>
      </c>
      <c r="D45" s="30">
        <v>0</v>
      </c>
      <c r="E45" s="30">
        <v>0</v>
      </c>
      <c r="F45" s="30">
        <v>121.59</v>
      </c>
      <c r="G45" s="30">
        <v>0</v>
      </c>
      <c r="H45" s="30">
        <v>8.7999999999999995E-2</v>
      </c>
      <c r="I45" s="30">
        <v>0</v>
      </c>
      <c r="J45" s="30">
        <v>0</v>
      </c>
      <c r="K45" s="30">
        <f t="shared" si="1"/>
        <v>18277.505000000001</v>
      </c>
      <c r="L45" s="32">
        <v>0</v>
      </c>
      <c r="M45" s="31">
        <v>0</v>
      </c>
      <c r="N45" s="31">
        <v>0</v>
      </c>
      <c r="O45" s="31">
        <v>1.6719999999999999</v>
      </c>
      <c r="P45" s="31">
        <v>0</v>
      </c>
      <c r="Q45" s="31">
        <v>0</v>
      </c>
      <c r="R45" s="31">
        <v>1.9219999999999999</v>
      </c>
      <c r="S45" s="31">
        <v>9.33</v>
      </c>
      <c r="T45" s="31">
        <v>0</v>
      </c>
      <c r="U45" s="31">
        <v>0</v>
      </c>
      <c r="V45" s="31">
        <v>0</v>
      </c>
      <c r="W45" s="31">
        <v>1.9E-2</v>
      </c>
      <c r="X45" s="31">
        <v>0</v>
      </c>
      <c r="Y45" s="31">
        <v>0</v>
      </c>
      <c r="Z45" s="31">
        <v>3.9460000000000002</v>
      </c>
      <c r="AA45" s="31">
        <v>15.345000000000001</v>
      </c>
      <c r="AB45" s="31">
        <v>0</v>
      </c>
      <c r="AC45" s="31">
        <v>0</v>
      </c>
      <c r="AD45" s="31">
        <v>0</v>
      </c>
      <c r="AE45" s="31">
        <v>118.355</v>
      </c>
      <c r="AF45" s="31">
        <v>10.590999999999999</v>
      </c>
      <c r="AG45" s="31">
        <v>40.703000000000003</v>
      </c>
      <c r="AH45" s="31">
        <v>88.432000000000002</v>
      </c>
      <c r="AI45" s="31">
        <v>92.040999999999997</v>
      </c>
      <c r="AJ45" s="31">
        <v>0</v>
      </c>
      <c r="AK45" s="31">
        <v>0</v>
      </c>
      <c r="AL45" s="31">
        <v>0</v>
      </c>
      <c r="AM45" s="31">
        <v>0</v>
      </c>
      <c r="AN45" s="31">
        <v>22.936</v>
      </c>
      <c r="AO45" s="31">
        <v>103.898</v>
      </c>
      <c r="AP45" s="31">
        <v>0</v>
      </c>
      <c r="AQ45" s="31">
        <v>0</v>
      </c>
      <c r="AR45" s="31">
        <v>14.454000000000001</v>
      </c>
      <c r="AS45" s="31">
        <v>0</v>
      </c>
      <c r="AT45" s="31">
        <v>0</v>
      </c>
      <c r="AU45" s="31">
        <v>0</v>
      </c>
      <c r="AV45" s="31">
        <v>0</v>
      </c>
      <c r="AW45" s="31">
        <v>17522.185000000001</v>
      </c>
      <c r="AX45" s="31">
        <v>5.8209999999999997</v>
      </c>
      <c r="AY45" s="31">
        <v>0</v>
      </c>
      <c r="AZ45" s="31">
        <v>0.39300000000000002</v>
      </c>
      <c r="BA45" s="31">
        <v>5.1280000000000001</v>
      </c>
      <c r="BB45" s="31">
        <v>0</v>
      </c>
      <c r="BC45" s="31">
        <v>217.77699999999999</v>
      </c>
      <c r="BD45" s="31">
        <v>0</v>
      </c>
      <c r="BE45" s="31">
        <v>0</v>
      </c>
      <c r="BF45" s="31">
        <v>2.5569999999999999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18277.505000000001</v>
      </c>
      <c r="BN45" s="35"/>
      <c r="BO45" s="33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5806.5159999999996</v>
      </c>
      <c r="D46" s="30">
        <v>0</v>
      </c>
      <c r="E46" s="30">
        <v>0</v>
      </c>
      <c r="F46" s="30">
        <v>91.168999999999997</v>
      </c>
      <c r="G46" s="30">
        <v>0</v>
      </c>
      <c r="H46" s="30">
        <v>0</v>
      </c>
      <c r="I46" s="30">
        <v>0</v>
      </c>
      <c r="J46" s="30">
        <v>0</v>
      </c>
      <c r="K46" s="30">
        <f t="shared" si="1"/>
        <v>5715.3469999999998</v>
      </c>
      <c r="L46" s="32">
        <v>0</v>
      </c>
      <c r="M46" s="31">
        <v>0</v>
      </c>
      <c r="N46" s="31">
        <v>0</v>
      </c>
      <c r="O46" s="31">
        <v>63.524999999999999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1.488</v>
      </c>
      <c r="AG46" s="31">
        <v>0.48299999999999998</v>
      </c>
      <c r="AH46" s="31">
        <v>106.77500000000001</v>
      </c>
      <c r="AI46" s="31">
        <v>84.53</v>
      </c>
      <c r="AJ46" s="31">
        <v>0</v>
      </c>
      <c r="AK46" s="31">
        <v>0</v>
      </c>
      <c r="AL46" s="31">
        <v>0</v>
      </c>
      <c r="AM46" s="31">
        <v>0</v>
      </c>
      <c r="AN46" s="31">
        <v>90.28</v>
      </c>
      <c r="AO46" s="31">
        <v>46.725000000000001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5.2480000000000002</v>
      </c>
      <c r="AX46" s="31">
        <v>2670.4650000000001</v>
      </c>
      <c r="AY46" s="31">
        <v>0</v>
      </c>
      <c r="AZ46" s="31">
        <v>0</v>
      </c>
      <c r="BA46" s="31">
        <v>-0.39300000000000002</v>
      </c>
      <c r="BB46" s="31">
        <v>0</v>
      </c>
      <c r="BC46" s="31">
        <v>65.352000000000004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20.86</v>
      </c>
      <c r="BJ46" s="31">
        <v>0</v>
      </c>
      <c r="BK46" s="31">
        <v>0</v>
      </c>
      <c r="BL46" s="31">
        <v>0</v>
      </c>
      <c r="BM46" s="33">
        <f t="shared" si="2"/>
        <v>3155.3380000000002</v>
      </c>
      <c r="BN46" s="35"/>
      <c r="BO46" s="33">
        <v>2560.009</v>
      </c>
      <c r="BZ46" s="2"/>
    </row>
    <row r="47" spans="1:78">
      <c r="A47" s="18" t="s">
        <v>54</v>
      </c>
      <c r="B47" s="30" t="s">
        <v>159</v>
      </c>
      <c r="C47" s="31">
        <f t="shared" si="0"/>
        <v>26.058</v>
      </c>
      <c r="D47" s="30">
        <v>0</v>
      </c>
      <c r="E47" s="30">
        <v>0</v>
      </c>
      <c r="F47" s="30">
        <v>2.4740000000000002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23.584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23.584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23.584</v>
      </c>
      <c r="BN47" s="35"/>
      <c r="BO47" s="33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3414.864</v>
      </c>
      <c r="D48" s="30">
        <v>0</v>
      </c>
      <c r="E48" s="30">
        <v>0</v>
      </c>
      <c r="F48" s="30">
        <v>113.319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3301.5450000000001</v>
      </c>
      <c r="L48" s="32">
        <v>0</v>
      </c>
      <c r="M48" s="31">
        <v>0</v>
      </c>
      <c r="N48" s="31">
        <v>0</v>
      </c>
      <c r="O48" s="31">
        <v>0</v>
      </c>
      <c r="P48" s="31">
        <v>6.5609999999999999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0.54700000000000004</v>
      </c>
      <c r="AC48" s="31">
        <v>0</v>
      </c>
      <c r="AD48" s="31">
        <v>34.786000000000001</v>
      </c>
      <c r="AE48" s="31">
        <v>46.482999999999997</v>
      </c>
      <c r="AF48" s="31">
        <v>27.361000000000001</v>
      </c>
      <c r="AG48" s="31">
        <v>3.6779999999999999</v>
      </c>
      <c r="AH48" s="31">
        <v>35.003999999999998</v>
      </c>
      <c r="AI48" s="31">
        <v>93.525000000000006</v>
      </c>
      <c r="AJ48" s="31">
        <v>0</v>
      </c>
      <c r="AK48" s="31">
        <v>191.43799999999999</v>
      </c>
      <c r="AL48" s="31">
        <v>0</v>
      </c>
      <c r="AM48" s="31">
        <v>0</v>
      </c>
      <c r="AN48" s="31">
        <v>0</v>
      </c>
      <c r="AO48" s="31">
        <v>26.004000000000001</v>
      </c>
      <c r="AP48" s="31">
        <v>0</v>
      </c>
      <c r="AQ48" s="31">
        <v>0</v>
      </c>
      <c r="AR48" s="31">
        <v>1.3919999999999999</v>
      </c>
      <c r="AS48" s="31">
        <v>0</v>
      </c>
      <c r="AT48" s="31">
        <v>0</v>
      </c>
      <c r="AU48" s="31">
        <v>0</v>
      </c>
      <c r="AV48" s="31">
        <v>0</v>
      </c>
      <c r="AW48" s="31">
        <v>7.1079999999999997</v>
      </c>
      <c r="AX48" s="31">
        <v>0</v>
      </c>
      <c r="AY48" s="31">
        <v>0</v>
      </c>
      <c r="AZ48" s="31">
        <v>379.56299999999999</v>
      </c>
      <c r="BA48" s="31">
        <v>1.234</v>
      </c>
      <c r="BB48" s="31">
        <v>0</v>
      </c>
      <c r="BC48" s="31">
        <v>2.278</v>
      </c>
      <c r="BD48" s="31">
        <v>4.5209999999999999</v>
      </c>
      <c r="BE48" s="31">
        <v>0</v>
      </c>
      <c r="BF48" s="31">
        <v>0.60799999999999998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862.09100000000001</v>
      </c>
      <c r="BN48" s="35"/>
      <c r="BO48" s="33">
        <v>2439.4540000000002</v>
      </c>
      <c r="BZ48" s="2"/>
    </row>
    <row r="49" spans="1:78">
      <c r="A49" s="18" t="s">
        <v>56</v>
      </c>
      <c r="B49" s="30" t="s">
        <v>161</v>
      </c>
      <c r="C49" s="31">
        <f t="shared" si="0"/>
        <v>934.06500000000005</v>
      </c>
      <c r="D49" s="30">
        <v>0</v>
      </c>
      <c r="E49" s="30">
        <v>0</v>
      </c>
      <c r="F49" s="30">
        <v>72.165999999999997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861.899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1.19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860.70899999999995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861.899</v>
      </c>
      <c r="BN49" s="35"/>
      <c r="BO49" s="33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2520.7250000000004</v>
      </c>
      <c r="D50" s="30">
        <v>0</v>
      </c>
      <c r="E50" s="30">
        <v>0</v>
      </c>
      <c r="F50" s="30">
        <v>63.116999999999997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2457.6080000000002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31.39</v>
      </c>
      <c r="AF50" s="31">
        <v>0</v>
      </c>
      <c r="AG50" s="31">
        <v>0.372</v>
      </c>
      <c r="AH50" s="31">
        <v>0</v>
      </c>
      <c r="AI50" s="31">
        <v>30.056000000000001</v>
      </c>
      <c r="AJ50" s="31">
        <v>7.1790000000000003</v>
      </c>
      <c r="AK50" s="31">
        <v>0</v>
      </c>
      <c r="AL50" s="31">
        <v>0</v>
      </c>
      <c r="AM50" s="31">
        <v>0</v>
      </c>
      <c r="AN50" s="31">
        <v>32.51</v>
      </c>
      <c r="AO50" s="31">
        <v>20.954999999999998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2.472</v>
      </c>
      <c r="AY50" s="31">
        <v>0</v>
      </c>
      <c r="AZ50" s="31">
        <v>0</v>
      </c>
      <c r="BA50" s="31">
        <v>0</v>
      </c>
      <c r="BB50" s="31">
        <v>2330.877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1.7969999999999999</v>
      </c>
      <c r="BJ50" s="31">
        <v>0</v>
      </c>
      <c r="BK50" s="31">
        <v>0</v>
      </c>
      <c r="BL50" s="31">
        <v>0</v>
      </c>
      <c r="BM50" s="33">
        <f t="shared" si="2"/>
        <v>2457.6080000000002</v>
      </c>
      <c r="BN50" s="35"/>
      <c r="BO50" s="33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29943.794999999998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29943.794999999998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29943.794999999998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29943.794999999998</v>
      </c>
      <c r="BN51" s="35"/>
      <c r="BO51" s="33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708.94299999999998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708.94299999999998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708.94299999999998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708.94299999999998</v>
      </c>
      <c r="BN52" s="35"/>
      <c r="BO52" s="33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10917.947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10917.947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9.4390000000000001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10888.966</v>
      </c>
      <c r="BF53" s="31">
        <v>0</v>
      </c>
      <c r="BG53" s="31">
        <v>0</v>
      </c>
      <c r="BH53" s="31">
        <v>0</v>
      </c>
      <c r="BI53" s="31">
        <v>19.542000000000002</v>
      </c>
      <c r="BJ53" s="31">
        <v>0</v>
      </c>
      <c r="BK53" s="31">
        <v>0</v>
      </c>
      <c r="BL53" s="31">
        <v>0</v>
      </c>
      <c r="BM53" s="33">
        <f t="shared" si="2"/>
        <v>10917.947</v>
      </c>
      <c r="BN53" s="35"/>
      <c r="BO53" s="33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8256.098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8256.098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0.65900000000000003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5.0000000000000001E-3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8255.4339999999993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8256.098</v>
      </c>
      <c r="BN54" s="35"/>
      <c r="BO54" s="33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875.78999999999985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0.67</v>
      </c>
      <c r="K55" s="30">
        <f t="shared" si="1"/>
        <v>875.11999999999989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0.83099999999999996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1.1439999999999999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866.38699999999994</v>
      </c>
      <c r="BH55" s="31">
        <v>0</v>
      </c>
      <c r="BI55" s="31">
        <v>1.867</v>
      </c>
      <c r="BJ55" s="31">
        <v>0</v>
      </c>
      <c r="BK55" s="31">
        <v>0</v>
      </c>
      <c r="BL55" s="31">
        <v>0</v>
      </c>
      <c r="BM55" s="33">
        <f t="shared" si="2"/>
        <v>870.22899999999993</v>
      </c>
      <c r="BN55" s="35"/>
      <c r="BO55" s="33">
        <v>4.891</v>
      </c>
      <c r="BZ55" s="2"/>
    </row>
    <row r="56" spans="1:78">
      <c r="A56" s="18" t="s">
        <v>64</v>
      </c>
      <c r="B56" s="30" t="s">
        <v>162</v>
      </c>
      <c r="C56" s="31">
        <f t="shared" si="0"/>
        <v>743.06600000000003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743.06600000000003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2.706</v>
      </c>
      <c r="BG56" s="31">
        <v>0</v>
      </c>
      <c r="BH56" s="31">
        <v>740.36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743.06600000000003</v>
      </c>
      <c r="BN56" s="35"/>
      <c r="BO56" s="33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1218.067</v>
      </c>
      <c r="D57" s="30">
        <v>0</v>
      </c>
      <c r="E57" s="30">
        <v>0</v>
      </c>
      <c r="F57" s="30">
        <v>75.036000000000001</v>
      </c>
      <c r="G57" s="30">
        <v>0</v>
      </c>
      <c r="H57" s="30">
        <v>0</v>
      </c>
      <c r="I57" s="30">
        <v>0</v>
      </c>
      <c r="J57" s="30">
        <v>1.2999999999999999E-2</v>
      </c>
      <c r="K57" s="30">
        <f t="shared" si="1"/>
        <v>1143.018</v>
      </c>
      <c r="L57" s="32">
        <v>0</v>
      </c>
      <c r="M57" s="31">
        <v>0</v>
      </c>
      <c r="N57" s="31">
        <v>4.702</v>
      </c>
      <c r="O57" s="31">
        <v>0</v>
      </c>
      <c r="P57" s="31">
        <v>0</v>
      </c>
      <c r="Q57" s="31">
        <v>0</v>
      </c>
      <c r="R57" s="31">
        <v>8.0220000000000002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87.835999999999999</v>
      </c>
      <c r="AA57" s="31">
        <v>1.589</v>
      </c>
      <c r="AB57" s="31">
        <v>0</v>
      </c>
      <c r="AC57" s="31">
        <v>0</v>
      </c>
      <c r="AD57" s="31">
        <v>0</v>
      </c>
      <c r="AE57" s="31">
        <v>0</v>
      </c>
      <c r="AF57" s="31">
        <v>137.755</v>
      </c>
      <c r="AG57" s="31">
        <v>50.277999999999999</v>
      </c>
      <c r="AH57" s="31">
        <v>0</v>
      </c>
      <c r="AI57" s="31">
        <v>5.3780000000000001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29.131</v>
      </c>
      <c r="AP57" s="31">
        <v>1.2569999999999999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0.45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13.478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803.08399999999995</v>
      </c>
      <c r="BJ57" s="31">
        <v>0</v>
      </c>
      <c r="BK57" s="31">
        <v>0</v>
      </c>
      <c r="BL57" s="31">
        <v>0</v>
      </c>
      <c r="BM57" s="33">
        <f t="shared" si="2"/>
        <v>1142.96</v>
      </c>
      <c r="BN57" s="35"/>
      <c r="BO57" s="33">
        <v>5.8000000000000003E-2</v>
      </c>
      <c r="BZ57" s="2"/>
    </row>
    <row r="58" spans="1:78">
      <c r="A58" s="18" t="s">
        <v>66</v>
      </c>
      <c r="B58" s="30" t="s">
        <v>239</v>
      </c>
      <c r="C58" s="31">
        <f t="shared" si="0"/>
        <v>1118.0930000000001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1118.0930000000001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1118.0930000000001</v>
      </c>
      <c r="BK58" s="31">
        <v>0</v>
      </c>
      <c r="BL58" s="31">
        <v>0</v>
      </c>
      <c r="BM58" s="33">
        <f t="shared" si="2"/>
        <v>1118.0930000000001</v>
      </c>
      <c r="BN58" s="35"/>
      <c r="BO58" s="33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6271.98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6271.98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33">
        <v>6271.98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33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376700.51399999997</v>
      </c>
      <c r="D61" s="41">
        <f>SUM(D8:D60)</f>
        <v>0</v>
      </c>
      <c r="E61" s="41">
        <f t="shared" ref="E61:BO61" si="3">SUM(E8:E60)</f>
        <v>0</v>
      </c>
      <c r="F61" s="41">
        <f t="shared" si="3"/>
        <v>12477.991</v>
      </c>
      <c r="G61" s="41">
        <f t="shared" si="3"/>
        <v>-17.212</v>
      </c>
      <c r="H61" s="41">
        <f t="shared" si="3"/>
        <v>1019.299</v>
      </c>
      <c r="I61" s="41">
        <f t="shared" si="3"/>
        <v>0</v>
      </c>
      <c r="J61" s="41">
        <f t="shared" si="3"/>
        <v>9393.9710000000014</v>
      </c>
      <c r="K61" s="42">
        <f t="shared" si="3"/>
        <v>353826.46499999985</v>
      </c>
      <c r="L61" s="40">
        <f t="shared" si="3"/>
        <v>12796.795999999998</v>
      </c>
      <c r="M61" s="40">
        <f t="shared" si="3"/>
        <v>6204.6189999999997</v>
      </c>
      <c r="N61" s="40">
        <f t="shared" si="3"/>
        <v>759.46</v>
      </c>
      <c r="O61" s="40">
        <f t="shared" si="3"/>
        <v>10716.553</v>
      </c>
      <c r="P61" s="40">
        <f t="shared" si="3"/>
        <v>3457.6040000000003</v>
      </c>
      <c r="Q61" s="40">
        <f t="shared" si="3"/>
        <v>767.36099999999999</v>
      </c>
      <c r="R61" s="40">
        <f t="shared" si="3"/>
        <v>1090.2239999999999</v>
      </c>
      <c r="S61" s="40">
        <f t="shared" si="3"/>
        <v>626.76700000000005</v>
      </c>
      <c r="T61" s="40">
        <f t="shared" si="3"/>
        <v>0</v>
      </c>
      <c r="U61" s="40">
        <f t="shared" si="3"/>
        <v>1190.6400000000001</v>
      </c>
      <c r="V61" s="40">
        <f t="shared" si="3"/>
        <v>589.096</v>
      </c>
      <c r="W61" s="40">
        <f t="shared" si="3"/>
        <v>362.77</v>
      </c>
      <c r="X61" s="40">
        <f t="shared" si="3"/>
        <v>840.77499999999998</v>
      </c>
      <c r="Y61" s="40">
        <f t="shared" si="3"/>
        <v>1042.5719999999999</v>
      </c>
      <c r="Z61" s="40">
        <f t="shared" si="3"/>
        <v>469.71100000000001</v>
      </c>
      <c r="AA61" s="40">
        <f t="shared" si="3"/>
        <v>849.01300000000003</v>
      </c>
      <c r="AB61" s="40">
        <f t="shared" si="3"/>
        <v>744.32399999999996</v>
      </c>
      <c r="AC61" s="40">
        <f t="shared" si="3"/>
        <v>9275.6219999999994</v>
      </c>
      <c r="AD61" s="40">
        <f t="shared" si="3"/>
        <v>1715.4119999999998</v>
      </c>
      <c r="AE61" s="40">
        <f t="shared" si="3"/>
        <v>29699.309999999998</v>
      </c>
      <c r="AF61" s="40">
        <f t="shared" si="3"/>
        <v>2692.6969999999992</v>
      </c>
      <c r="AG61" s="40">
        <f t="shared" si="3"/>
        <v>2007.1130000000003</v>
      </c>
      <c r="AH61" s="40">
        <f t="shared" si="3"/>
        <v>6921.9169999999995</v>
      </c>
      <c r="AI61" s="40">
        <f t="shared" si="3"/>
        <v>14717.821000000002</v>
      </c>
      <c r="AJ61" s="40">
        <f t="shared" si="3"/>
        <v>14637.932000000001</v>
      </c>
      <c r="AK61" s="40">
        <f t="shared" si="3"/>
        <v>3479.4460000000004</v>
      </c>
      <c r="AL61" s="40">
        <f t="shared" si="3"/>
        <v>2972.6489999999999</v>
      </c>
      <c r="AM61" s="40">
        <f t="shared" si="3"/>
        <v>8291.4139999999989</v>
      </c>
      <c r="AN61" s="40">
        <f t="shared" si="3"/>
        <v>366.65600000000001</v>
      </c>
      <c r="AO61" s="40">
        <f t="shared" si="3"/>
        <v>8263.237000000001</v>
      </c>
      <c r="AP61" s="40">
        <f t="shared" si="3"/>
        <v>4008.3349999999996</v>
      </c>
      <c r="AQ61" s="40">
        <f t="shared" si="3"/>
        <v>1015.268</v>
      </c>
      <c r="AR61" s="40">
        <f t="shared" si="3"/>
        <v>8265.1089999999986</v>
      </c>
      <c r="AS61" s="40">
        <f t="shared" si="3"/>
        <v>999.64699999999993</v>
      </c>
      <c r="AT61" s="40">
        <f t="shared" si="3"/>
        <v>16140.64</v>
      </c>
      <c r="AU61" s="40">
        <f t="shared" si="3"/>
        <v>1681.742</v>
      </c>
      <c r="AV61" s="40">
        <f t="shared" si="3"/>
        <v>1181.146</v>
      </c>
      <c r="AW61" s="40">
        <f t="shared" si="3"/>
        <v>18271.882000000001</v>
      </c>
      <c r="AX61" s="40">
        <f t="shared" si="3"/>
        <v>2757.0740000000005</v>
      </c>
      <c r="AY61" s="40">
        <f t="shared" si="3"/>
        <v>24.079000000000001</v>
      </c>
      <c r="AZ61" s="40">
        <f t="shared" si="3"/>
        <v>384.02199999999999</v>
      </c>
      <c r="BA61" s="40">
        <f t="shared" si="3"/>
        <v>868.17199999999991</v>
      </c>
      <c r="BB61" s="40">
        <f t="shared" si="3"/>
        <v>2346.5009999999997</v>
      </c>
      <c r="BC61" s="40">
        <f t="shared" si="3"/>
        <v>30373.548999999999</v>
      </c>
      <c r="BD61" s="40">
        <f t="shared" si="3"/>
        <v>713.46399999999994</v>
      </c>
      <c r="BE61" s="40">
        <f t="shared" si="3"/>
        <v>10888.966</v>
      </c>
      <c r="BF61" s="40">
        <f t="shared" si="3"/>
        <v>8280.1909999999989</v>
      </c>
      <c r="BG61" s="40">
        <f t="shared" si="3"/>
        <v>905.40099999999995</v>
      </c>
      <c r="BH61" s="40">
        <f t="shared" si="3"/>
        <v>740.36</v>
      </c>
      <c r="BI61" s="40">
        <f t="shared" si="3"/>
        <v>882.75099999999998</v>
      </c>
      <c r="BJ61" s="40">
        <f t="shared" si="3"/>
        <v>1118.0930000000001</v>
      </c>
      <c r="BK61" s="40">
        <f t="shared" si="3"/>
        <v>0</v>
      </c>
      <c r="BL61" s="40">
        <f t="shared" si="3"/>
        <v>0</v>
      </c>
      <c r="BM61" s="40">
        <f t="shared" si="3"/>
        <v>259395.90300000002</v>
      </c>
      <c r="BN61" s="43">
        <f t="shared" si="3"/>
        <v>0</v>
      </c>
      <c r="BO61" s="42">
        <f t="shared" si="3"/>
        <v>94430.561999999976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6.5" thickTop="1" thickBot="1">
      <c r="F63" s="392"/>
      <c r="J63" s="392"/>
      <c r="L63" s="7" t="s">
        <v>176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90" customHeight="1" thickTop="1" thickBot="1">
      <c r="A64" s="10"/>
      <c r="B64" s="47" t="s">
        <v>270</v>
      </c>
      <c r="C64" s="12" t="s">
        <v>271</v>
      </c>
      <c r="D64" s="12" t="s">
        <v>223</v>
      </c>
      <c r="E64" s="12" t="s">
        <v>82</v>
      </c>
      <c r="F64" s="12" t="s">
        <v>175</v>
      </c>
      <c r="G64" s="12" t="s">
        <v>224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2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225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18298.374</v>
      </c>
      <c r="D67" s="30"/>
      <c r="E67" s="30"/>
      <c r="F67" s="30"/>
      <c r="G67" s="30"/>
      <c r="H67" s="30"/>
      <c r="I67" s="30"/>
      <c r="J67" s="30"/>
      <c r="K67" s="30"/>
      <c r="L67" s="32">
        <v>3362.8969999999999</v>
      </c>
      <c r="M67" s="31">
        <v>57.366999999999997</v>
      </c>
      <c r="N67" s="31">
        <v>0</v>
      </c>
      <c r="O67" s="31">
        <v>1230.6569999999999</v>
      </c>
      <c r="P67" s="31">
        <v>35.076999999999998</v>
      </c>
      <c r="Q67" s="31">
        <v>0</v>
      </c>
      <c r="R67" s="31">
        <v>0</v>
      </c>
      <c r="S67" s="31">
        <v>1.798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0.28199999999999997</v>
      </c>
      <c r="AA67" s="31">
        <v>0.218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14.259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286.86599999999999</v>
      </c>
      <c r="AP67" s="31">
        <v>249.90199999999999</v>
      </c>
      <c r="AQ67" s="31">
        <v>1.0999999999999999E-2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1.6459999999999999</v>
      </c>
      <c r="BC67" s="31">
        <v>91.129000000000005</v>
      </c>
      <c r="BD67" s="31">
        <v>0</v>
      </c>
      <c r="BE67" s="31">
        <v>38.844000000000001</v>
      </c>
      <c r="BF67" s="31">
        <v>66.313999999999993</v>
      </c>
      <c r="BG67" s="31">
        <v>0</v>
      </c>
      <c r="BH67" s="31">
        <v>0</v>
      </c>
      <c r="BI67" s="31">
        <v>1.5620000000000001</v>
      </c>
      <c r="BJ67" s="31">
        <v>0</v>
      </c>
      <c r="BK67" s="31">
        <v>0</v>
      </c>
      <c r="BL67" s="73">
        <v>0</v>
      </c>
      <c r="BM67" s="74">
        <f>SUM(L67:BL67)</f>
        <v>5438.8290000000006</v>
      </c>
      <c r="BN67" s="33"/>
      <c r="BO67" s="30">
        <v>9.8629999999999995</v>
      </c>
      <c r="BP67" s="75">
        <f>BQ67+BT67+BU67</f>
        <v>7590.5230000000001</v>
      </c>
      <c r="BQ67" s="32">
        <f>SUM(BR67:BS67)</f>
        <v>7590.5230000000001</v>
      </c>
      <c r="BR67" s="76">
        <v>584.91099999999994</v>
      </c>
      <c r="BS67" s="30">
        <v>7005.6120000000001</v>
      </c>
      <c r="BT67" s="77">
        <v>0</v>
      </c>
      <c r="BU67" s="77">
        <v>0</v>
      </c>
      <c r="BV67" s="30">
        <v>5073.7259999999997</v>
      </c>
      <c r="BW67" s="78">
        <v>185.43299999999999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8579.7929999999997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832.85400000000004</v>
      </c>
      <c r="N68" s="31">
        <v>0</v>
      </c>
      <c r="O68" s="31">
        <v>3008.27</v>
      </c>
      <c r="P68" s="31">
        <v>0</v>
      </c>
      <c r="Q68" s="31">
        <v>0</v>
      </c>
      <c r="R68" s="31">
        <v>0</v>
      </c>
      <c r="S68" s="31">
        <v>1.7310000000000001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2.9000000000000001E-2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11.379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328.50700000000001</v>
      </c>
      <c r="AP68" s="31">
        <v>158.785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203.90299999999999</v>
      </c>
      <c r="BD68" s="31">
        <v>0</v>
      </c>
      <c r="BE68" s="31">
        <v>87.328000000000003</v>
      </c>
      <c r="BF68" s="31">
        <v>148.36199999999999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4781.1480000000001</v>
      </c>
      <c r="BN68" s="33"/>
      <c r="BO68" s="30">
        <v>879.63599999999997</v>
      </c>
      <c r="BP68" s="75">
        <f t="shared" ref="BP68:BP119" si="6">BQ68+BT68+BU68</f>
        <v>2919.009</v>
      </c>
      <c r="BQ68" s="32">
        <f t="shared" ref="BQ68:BQ119" si="7">SUM(BR68:BS68)</f>
        <v>2919.009</v>
      </c>
      <c r="BR68" s="76">
        <v>125.751</v>
      </c>
      <c r="BS68" s="30">
        <v>2793.2579999999998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1594.4440000000002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4.9000000000000002E-2</v>
      </c>
      <c r="O69" s="31">
        <v>21.454999999999998</v>
      </c>
      <c r="P69" s="31">
        <v>5.0350000000000001</v>
      </c>
      <c r="Q69" s="31">
        <v>0</v>
      </c>
      <c r="R69" s="31">
        <v>0</v>
      </c>
      <c r="S69" s="31">
        <v>0.52500000000000002</v>
      </c>
      <c r="T69" s="31">
        <v>0</v>
      </c>
      <c r="U69" s="31">
        <v>0</v>
      </c>
      <c r="V69" s="31">
        <v>0</v>
      </c>
      <c r="W69" s="31">
        <v>0</v>
      </c>
      <c r="X69" s="31">
        <v>174.36600000000001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1099.742</v>
      </c>
      <c r="AF69" s="31">
        <v>0</v>
      </c>
      <c r="AG69" s="31">
        <v>0</v>
      </c>
      <c r="AH69" s="31">
        <v>9.8889999999999993</v>
      </c>
      <c r="AI69" s="31">
        <v>8.8019999999999996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63.874000000000002</v>
      </c>
      <c r="AP69" s="31">
        <v>3.1120000000000001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34.658999999999999</v>
      </c>
      <c r="AX69" s="31">
        <v>0</v>
      </c>
      <c r="AY69" s="31">
        <v>0</v>
      </c>
      <c r="AZ69" s="31">
        <v>1.756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1423.2640000000001</v>
      </c>
      <c r="BN69" s="33"/>
      <c r="BO69" s="30">
        <v>4.5999999999999999E-2</v>
      </c>
      <c r="BP69" s="75">
        <f t="shared" si="6"/>
        <v>174.31</v>
      </c>
      <c r="BQ69" s="32">
        <f t="shared" si="7"/>
        <v>174.31</v>
      </c>
      <c r="BR69" s="76">
        <v>0</v>
      </c>
      <c r="BS69" s="30">
        <v>174.31</v>
      </c>
      <c r="BT69" s="77">
        <v>0</v>
      </c>
      <c r="BU69" s="77">
        <v>0</v>
      </c>
      <c r="BV69" s="30">
        <v>0</v>
      </c>
      <c r="BW69" s="78">
        <v>-3.1760000000000002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33667.514999999999</v>
      </c>
      <c r="D70" s="30"/>
      <c r="E70" s="30"/>
      <c r="F70" s="30"/>
      <c r="G70" s="30"/>
      <c r="H70" s="30"/>
      <c r="I70" s="30"/>
      <c r="J70" s="30"/>
      <c r="K70" s="30"/>
      <c r="L70" s="32">
        <v>1127.0999999999999</v>
      </c>
      <c r="M70" s="31">
        <v>520.96500000000003</v>
      </c>
      <c r="N70" s="31">
        <v>0</v>
      </c>
      <c r="O70" s="31">
        <v>1688.7260000000001</v>
      </c>
      <c r="P70" s="31">
        <v>194.13</v>
      </c>
      <c r="Q70" s="31">
        <v>0</v>
      </c>
      <c r="R70" s="31">
        <v>0</v>
      </c>
      <c r="S70" s="31">
        <v>4.1120000000000001</v>
      </c>
      <c r="T70" s="31">
        <v>0</v>
      </c>
      <c r="U70" s="31">
        <v>52.158999999999999</v>
      </c>
      <c r="V70" s="31">
        <v>2.202</v>
      </c>
      <c r="W70" s="31">
        <v>0</v>
      </c>
      <c r="X70" s="31">
        <v>0</v>
      </c>
      <c r="Y70" s="31">
        <v>0</v>
      </c>
      <c r="Z70" s="31">
        <v>1.5860000000000001</v>
      </c>
      <c r="AA70" s="31">
        <v>4.8369999999999997</v>
      </c>
      <c r="AB70" s="31">
        <v>0.50800000000000001</v>
      </c>
      <c r="AC70" s="31">
        <v>0</v>
      </c>
      <c r="AD70" s="31">
        <v>0</v>
      </c>
      <c r="AE70" s="31">
        <v>4.8929999999999998</v>
      </c>
      <c r="AF70" s="31">
        <v>148.626</v>
      </c>
      <c r="AG70" s="31">
        <v>0</v>
      </c>
      <c r="AH70" s="31">
        <v>0</v>
      </c>
      <c r="AI70" s="31">
        <v>300.54300000000001</v>
      </c>
      <c r="AJ70" s="31">
        <v>0</v>
      </c>
      <c r="AK70" s="31">
        <v>16.760000000000002</v>
      </c>
      <c r="AL70" s="31">
        <v>0</v>
      </c>
      <c r="AM70" s="31">
        <v>0</v>
      </c>
      <c r="AN70" s="31">
        <v>0</v>
      </c>
      <c r="AO70" s="31">
        <v>715.221</v>
      </c>
      <c r="AP70" s="31">
        <v>854.72400000000005</v>
      </c>
      <c r="AQ70" s="31">
        <v>0</v>
      </c>
      <c r="AR70" s="31">
        <v>0</v>
      </c>
      <c r="AS70" s="31">
        <v>0</v>
      </c>
      <c r="AT70" s="31">
        <v>0</v>
      </c>
      <c r="AU70" s="31">
        <v>1.4750000000000001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9.0999999999999998E-2</v>
      </c>
      <c r="BB70" s="31">
        <v>0</v>
      </c>
      <c r="BC70" s="31">
        <v>537.79600000000005</v>
      </c>
      <c r="BD70" s="31">
        <v>0</v>
      </c>
      <c r="BE70" s="31">
        <v>84.06</v>
      </c>
      <c r="BF70" s="31">
        <v>238.92099999999999</v>
      </c>
      <c r="BG70" s="31">
        <v>0.78600000000000003</v>
      </c>
      <c r="BH70" s="31">
        <v>94.92</v>
      </c>
      <c r="BI70" s="31">
        <v>21.015000000000001</v>
      </c>
      <c r="BJ70" s="31">
        <v>0</v>
      </c>
      <c r="BK70" s="31">
        <v>0</v>
      </c>
      <c r="BL70" s="73">
        <v>0</v>
      </c>
      <c r="BM70" s="74">
        <f t="shared" si="5"/>
        <v>6616.1560000000027</v>
      </c>
      <c r="BN70" s="33"/>
      <c r="BO70" s="30">
        <v>3409.652</v>
      </c>
      <c r="BP70" s="75">
        <f t="shared" si="6"/>
        <v>23176.7</v>
      </c>
      <c r="BQ70" s="32">
        <f t="shared" si="7"/>
        <v>23176.7</v>
      </c>
      <c r="BR70" s="76">
        <v>234.982</v>
      </c>
      <c r="BS70" s="30">
        <v>22941.718000000001</v>
      </c>
      <c r="BT70" s="77">
        <v>0</v>
      </c>
      <c r="BU70" s="77">
        <v>0</v>
      </c>
      <c r="BV70" s="30">
        <v>0</v>
      </c>
      <c r="BW70" s="78">
        <v>465.00700000000001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10920.510999999999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82.774000000000001</v>
      </c>
      <c r="N71" s="31">
        <v>0</v>
      </c>
      <c r="O71" s="31">
        <v>60.488</v>
      </c>
      <c r="P71" s="31">
        <v>200.90899999999999</v>
      </c>
      <c r="Q71" s="31">
        <v>0</v>
      </c>
      <c r="R71" s="31">
        <v>0</v>
      </c>
      <c r="S71" s="31">
        <v>0.62</v>
      </c>
      <c r="T71" s="31">
        <v>0</v>
      </c>
      <c r="U71" s="31">
        <v>0</v>
      </c>
      <c r="V71" s="31">
        <v>21.504000000000001</v>
      </c>
      <c r="W71" s="31">
        <v>0.317</v>
      </c>
      <c r="X71" s="31">
        <v>0</v>
      </c>
      <c r="Y71" s="31">
        <v>2.9000000000000001E-2</v>
      </c>
      <c r="Z71" s="31">
        <v>0.65700000000000003</v>
      </c>
      <c r="AA71" s="31">
        <v>0.22600000000000001</v>
      </c>
      <c r="AB71" s="31">
        <v>4.407</v>
      </c>
      <c r="AC71" s="31">
        <v>0</v>
      </c>
      <c r="AD71" s="31">
        <v>0</v>
      </c>
      <c r="AE71" s="31">
        <v>3.9169999999999998</v>
      </c>
      <c r="AF71" s="31">
        <v>0</v>
      </c>
      <c r="AG71" s="31">
        <v>0</v>
      </c>
      <c r="AH71" s="31">
        <v>0</v>
      </c>
      <c r="AI71" s="31">
        <v>67.840999999999994</v>
      </c>
      <c r="AJ71" s="31">
        <v>0</v>
      </c>
      <c r="AK71" s="31">
        <v>0</v>
      </c>
      <c r="AL71" s="31">
        <v>25.992000000000001</v>
      </c>
      <c r="AM71" s="31">
        <v>0</v>
      </c>
      <c r="AN71" s="31">
        <v>0</v>
      </c>
      <c r="AO71" s="31">
        <v>1726.8109999999999</v>
      </c>
      <c r="AP71" s="31">
        <v>506.39400000000001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0.29599999999999999</v>
      </c>
      <c r="AW71" s="31">
        <v>0</v>
      </c>
      <c r="AX71" s="31">
        <v>0</v>
      </c>
      <c r="AY71" s="31">
        <v>0</v>
      </c>
      <c r="AZ71" s="31">
        <v>0</v>
      </c>
      <c r="BA71" s="31">
        <v>3.1E-2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354.65499999999997</v>
      </c>
      <c r="BH71" s="31">
        <v>0</v>
      </c>
      <c r="BI71" s="31">
        <v>3.488</v>
      </c>
      <c r="BJ71" s="31">
        <v>0</v>
      </c>
      <c r="BK71" s="31">
        <v>0</v>
      </c>
      <c r="BL71" s="73">
        <v>0</v>
      </c>
      <c r="BM71" s="74">
        <f t="shared" si="5"/>
        <v>3061.3559999999993</v>
      </c>
      <c r="BN71" s="33"/>
      <c r="BO71" s="30">
        <v>36.978999999999999</v>
      </c>
      <c r="BP71" s="75">
        <f t="shared" si="6"/>
        <v>7623.4920000000002</v>
      </c>
      <c r="BQ71" s="32">
        <f t="shared" si="7"/>
        <v>7623.4920000000002</v>
      </c>
      <c r="BR71" s="76">
        <v>494.55500000000001</v>
      </c>
      <c r="BS71" s="30">
        <v>7128.9369999999999</v>
      </c>
      <c r="BT71" s="77">
        <v>0</v>
      </c>
      <c r="BU71" s="77">
        <v>0</v>
      </c>
      <c r="BV71" s="30">
        <v>0</v>
      </c>
      <c r="BW71" s="78">
        <v>198.684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1685.6579999999999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231.18700000000001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191.964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423.15100000000001</v>
      </c>
      <c r="BN72" s="33"/>
      <c r="BO72" s="30">
        <v>0</v>
      </c>
      <c r="BP72" s="75">
        <f t="shared" si="6"/>
        <v>1188.6489999999999</v>
      </c>
      <c r="BQ72" s="32">
        <f t="shared" si="7"/>
        <v>1188.6489999999999</v>
      </c>
      <c r="BR72" s="76">
        <v>0</v>
      </c>
      <c r="BS72" s="30">
        <v>1188.6489999999999</v>
      </c>
      <c r="BT72" s="77">
        <v>0</v>
      </c>
      <c r="BU72" s="77">
        <v>0</v>
      </c>
      <c r="BV72" s="30">
        <v>0</v>
      </c>
      <c r="BW72" s="78">
        <v>73.858000000000004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4975.6869999999999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10.226000000000001</v>
      </c>
      <c r="P73" s="31">
        <v>5.883</v>
      </c>
      <c r="Q73" s="31">
        <v>0</v>
      </c>
      <c r="R73" s="31">
        <v>533.85900000000004</v>
      </c>
      <c r="S73" s="31">
        <v>16.684999999999999</v>
      </c>
      <c r="T73" s="31">
        <v>0</v>
      </c>
      <c r="U73" s="31">
        <v>3.8450000000000002</v>
      </c>
      <c r="V73" s="31">
        <v>0.64500000000000002</v>
      </c>
      <c r="W73" s="31">
        <v>0</v>
      </c>
      <c r="X73" s="31">
        <v>0</v>
      </c>
      <c r="Y73" s="31">
        <v>12.856999999999999</v>
      </c>
      <c r="Z73" s="31">
        <v>0.14599999999999999</v>
      </c>
      <c r="AA73" s="31">
        <v>136.608</v>
      </c>
      <c r="AB73" s="31">
        <v>6.883</v>
      </c>
      <c r="AC73" s="31">
        <v>0</v>
      </c>
      <c r="AD73" s="31">
        <v>8.2509999999999994</v>
      </c>
      <c r="AE73" s="31">
        <v>0</v>
      </c>
      <c r="AF73" s="31">
        <v>0.96299999999999997</v>
      </c>
      <c r="AG73" s="31">
        <v>0</v>
      </c>
      <c r="AH73" s="31">
        <v>0</v>
      </c>
      <c r="AI73" s="31">
        <v>9.5559999999999992</v>
      </c>
      <c r="AJ73" s="31">
        <v>0</v>
      </c>
      <c r="AK73" s="31">
        <v>0</v>
      </c>
      <c r="AL73" s="31">
        <v>7.3520000000000003</v>
      </c>
      <c r="AM73" s="31">
        <v>1.1100000000000001</v>
      </c>
      <c r="AN73" s="31">
        <v>0</v>
      </c>
      <c r="AO73" s="31">
        <v>9.5340000000000007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2.7E-2</v>
      </c>
      <c r="AV73" s="31">
        <v>0</v>
      </c>
      <c r="AW73" s="31">
        <v>0</v>
      </c>
      <c r="AX73" s="31">
        <v>0.312</v>
      </c>
      <c r="AY73" s="31">
        <v>0</v>
      </c>
      <c r="AZ73" s="31">
        <v>0.67800000000000005</v>
      </c>
      <c r="BA73" s="31">
        <v>0</v>
      </c>
      <c r="BB73" s="31">
        <v>0</v>
      </c>
      <c r="BC73" s="31">
        <v>492.95400000000001</v>
      </c>
      <c r="BD73" s="31">
        <v>0.42499999999999999</v>
      </c>
      <c r="BE73" s="31">
        <v>1.8129999999999999</v>
      </c>
      <c r="BF73" s="31">
        <v>54.927</v>
      </c>
      <c r="BG73" s="31">
        <v>14.323</v>
      </c>
      <c r="BH73" s="31">
        <v>22.042000000000002</v>
      </c>
      <c r="BI73" s="31">
        <v>14.909000000000001</v>
      </c>
      <c r="BJ73" s="31">
        <v>0</v>
      </c>
      <c r="BK73" s="31">
        <v>0</v>
      </c>
      <c r="BL73" s="73">
        <v>0</v>
      </c>
      <c r="BM73" s="74">
        <f t="shared" si="5"/>
        <v>1366.8130000000001</v>
      </c>
      <c r="BN73" s="33"/>
      <c r="BO73" s="30">
        <v>758.19799999999998</v>
      </c>
      <c r="BP73" s="75">
        <f t="shared" si="6"/>
        <v>3032.1030000000001</v>
      </c>
      <c r="BQ73" s="32">
        <f t="shared" si="7"/>
        <v>3032.1030000000001</v>
      </c>
      <c r="BR73" s="76">
        <v>0</v>
      </c>
      <c r="BS73" s="30">
        <v>3032.1030000000001</v>
      </c>
      <c r="BT73" s="77">
        <v>0</v>
      </c>
      <c r="BU73" s="77">
        <v>0</v>
      </c>
      <c r="BV73" s="30">
        <v>0</v>
      </c>
      <c r="BW73" s="78">
        <v>-181.42699999999999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2436.85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11.505000000000001</v>
      </c>
      <c r="Q74" s="31">
        <v>0</v>
      </c>
      <c r="R74" s="31">
        <v>0</v>
      </c>
      <c r="S74" s="31">
        <v>145.495</v>
      </c>
      <c r="T74" s="31">
        <v>0</v>
      </c>
      <c r="U74" s="31">
        <v>0</v>
      </c>
      <c r="V74" s="31">
        <v>0</v>
      </c>
      <c r="W74" s="31">
        <v>0</v>
      </c>
      <c r="X74" s="31">
        <v>2.6659999999999999</v>
      </c>
      <c r="Y74" s="31">
        <v>8.2650000000000006</v>
      </c>
      <c r="Z74" s="31">
        <v>60.939</v>
      </c>
      <c r="AA74" s="31">
        <v>5.181</v>
      </c>
      <c r="AB74" s="31">
        <v>0</v>
      </c>
      <c r="AC74" s="31">
        <v>0</v>
      </c>
      <c r="AD74" s="31">
        <v>0</v>
      </c>
      <c r="AE74" s="31">
        <v>1875.105</v>
      </c>
      <c r="AF74" s="31">
        <v>0</v>
      </c>
      <c r="AG74" s="31">
        <v>0</v>
      </c>
      <c r="AH74" s="31">
        <v>0</v>
      </c>
      <c r="AI74" s="31">
        <v>87.965999999999994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13.414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7.2249999999999996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13.374000000000001</v>
      </c>
      <c r="BH74" s="31">
        <v>0</v>
      </c>
      <c r="BI74" s="31">
        <v>0.24299999999999999</v>
      </c>
      <c r="BJ74" s="31">
        <v>0</v>
      </c>
      <c r="BK74" s="31">
        <v>0</v>
      </c>
      <c r="BL74" s="73">
        <v>0</v>
      </c>
      <c r="BM74" s="74">
        <f t="shared" si="5"/>
        <v>2231.3779999999997</v>
      </c>
      <c r="BN74" s="33"/>
      <c r="BO74" s="30">
        <v>0</v>
      </c>
      <c r="BP74" s="75">
        <f t="shared" si="6"/>
        <v>130.55199999999999</v>
      </c>
      <c r="BQ74" s="32">
        <f t="shared" si="7"/>
        <v>130.55199999999999</v>
      </c>
      <c r="BR74" s="76">
        <v>0</v>
      </c>
      <c r="BS74" s="30">
        <v>130.55199999999999</v>
      </c>
      <c r="BT74" s="77">
        <v>0</v>
      </c>
      <c r="BU74" s="77">
        <v>0</v>
      </c>
      <c r="BV74" s="30">
        <v>6.3E-2</v>
      </c>
      <c r="BW74" s="78">
        <v>74.856999999999999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18701.124000000003</v>
      </c>
      <c r="D75" s="30"/>
      <c r="E75" s="30"/>
      <c r="F75" s="30"/>
      <c r="G75" s="30"/>
      <c r="H75" s="30"/>
      <c r="I75" s="30"/>
      <c r="J75" s="30"/>
      <c r="K75" s="30"/>
      <c r="L75" s="32">
        <v>1.1739999999999999</v>
      </c>
      <c r="M75" s="31">
        <v>376.89499999999998</v>
      </c>
      <c r="N75" s="31">
        <v>9.2569999999999997</v>
      </c>
      <c r="O75" s="31">
        <v>20.562000000000001</v>
      </c>
      <c r="P75" s="31">
        <v>10.753</v>
      </c>
      <c r="Q75" s="31">
        <v>3.0000000000000001E-3</v>
      </c>
      <c r="R75" s="31">
        <v>0.79300000000000004</v>
      </c>
      <c r="S75" s="31">
        <v>2.3639999999999999</v>
      </c>
      <c r="T75" s="31">
        <v>0</v>
      </c>
      <c r="U75" s="31">
        <v>3.6829999999999998</v>
      </c>
      <c r="V75" s="31">
        <v>1.452</v>
      </c>
      <c r="W75" s="31">
        <v>2.0920000000000001</v>
      </c>
      <c r="X75" s="31">
        <v>10.074</v>
      </c>
      <c r="Y75" s="31">
        <v>3.2309999999999999</v>
      </c>
      <c r="Z75" s="31">
        <v>5.8999999999999997E-2</v>
      </c>
      <c r="AA75" s="31">
        <v>0.53300000000000003</v>
      </c>
      <c r="AB75" s="31">
        <v>1.298</v>
      </c>
      <c r="AC75" s="31">
        <v>3178.143</v>
      </c>
      <c r="AD75" s="31">
        <v>6.1929999999999996</v>
      </c>
      <c r="AE75" s="31">
        <v>100.858</v>
      </c>
      <c r="AF75" s="31">
        <v>30.956</v>
      </c>
      <c r="AG75" s="31">
        <v>25.331</v>
      </c>
      <c r="AH75" s="31">
        <v>75.176000000000002</v>
      </c>
      <c r="AI75" s="31">
        <v>79.031999999999996</v>
      </c>
      <c r="AJ75" s="31">
        <v>1551.2940000000001</v>
      </c>
      <c r="AK75" s="31">
        <v>275.22300000000001</v>
      </c>
      <c r="AL75" s="31">
        <v>756.74599999999998</v>
      </c>
      <c r="AM75" s="31">
        <v>67.323999999999998</v>
      </c>
      <c r="AN75" s="31">
        <v>1.8080000000000001</v>
      </c>
      <c r="AO75" s="31">
        <v>25.327999999999999</v>
      </c>
      <c r="AP75" s="31">
        <v>4.6399999999999997</v>
      </c>
      <c r="AQ75" s="31">
        <v>9.9320000000000004</v>
      </c>
      <c r="AR75" s="31">
        <v>26.562000000000001</v>
      </c>
      <c r="AS75" s="31">
        <v>1.5569999999999999</v>
      </c>
      <c r="AT75" s="31">
        <v>16.672999999999998</v>
      </c>
      <c r="AU75" s="31">
        <v>1.9830000000000001</v>
      </c>
      <c r="AV75" s="31">
        <v>1.367</v>
      </c>
      <c r="AW75" s="31">
        <v>8.5139999999999993</v>
      </c>
      <c r="AX75" s="31">
        <v>2.5830000000000002</v>
      </c>
      <c r="AY75" s="31">
        <v>0.40100000000000002</v>
      </c>
      <c r="AZ75" s="31">
        <v>9.657</v>
      </c>
      <c r="BA75" s="31">
        <v>7.5140000000000002</v>
      </c>
      <c r="BB75" s="31">
        <v>12.385</v>
      </c>
      <c r="BC75" s="31">
        <v>311.17</v>
      </c>
      <c r="BD75" s="31">
        <v>2.2400000000000002</v>
      </c>
      <c r="BE75" s="31">
        <v>21.920999999999999</v>
      </c>
      <c r="BF75" s="31">
        <v>44.933</v>
      </c>
      <c r="BG75" s="31">
        <v>0.76</v>
      </c>
      <c r="BH75" s="31">
        <v>7.5739999999999998</v>
      </c>
      <c r="BI75" s="31">
        <v>16.388000000000002</v>
      </c>
      <c r="BJ75" s="31">
        <v>0</v>
      </c>
      <c r="BK75" s="31">
        <v>0</v>
      </c>
      <c r="BL75" s="73">
        <v>0</v>
      </c>
      <c r="BM75" s="74">
        <f t="shared" si="5"/>
        <v>7126.389000000001</v>
      </c>
      <c r="BN75" s="33"/>
      <c r="BO75" s="30">
        <v>5899.3230000000003</v>
      </c>
      <c r="BP75" s="75">
        <f t="shared" si="6"/>
        <v>5668.7259999999997</v>
      </c>
      <c r="BQ75" s="32">
        <f t="shared" si="7"/>
        <v>5668.7259999999997</v>
      </c>
      <c r="BR75" s="76">
        <v>0</v>
      </c>
      <c r="BS75" s="30">
        <v>5668.7259999999997</v>
      </c>
      <c r="BT75" s="77">
        <v>0</v>
      </c>
      <c r="BU75" s="77">
        <v>0</v>
      </c>
      <c r="BV75" s="30">
        <v>0</v>
      </c>
      <c r="BW75" s="78">
        <v>6.6859999999999999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6630.4869999999992</v>
      </c>
      <c r="D76" s="30"/>
      <c r="E76" s="30"/>
      <c r="F76" s="30"/>
      <c r="G76" s="30"/>
      <c r="H76" s="30"/>
      <c r="I76" s="30"/>
      <c r="J76" s="30"/>
      <c r="K76" s="30"/>
      <c r="L76" s="32">
        <v>375.82100000000003</v>
      </c>
      <c r="M76" s="31">
        <v>0</v>
      </c>
      <c r="N76" s="31">
        <v>0.29799999999999999</v>
      </c>
      <c r="O76" s="31">
        <v>201.76300000000001</v>
      </c>
      <c r="P76" s="31">
        <v>264.13299999999998</v>
      </c>
      <c r="Q76" s="31">
        <v>2E-3</v>
      </c>
      <c r="R76" s="31">
        <v>4.8019999999999996</v>
      </c>
      <c r="S76" s="31">
        <v>5.4539999999999997</v>
      </c>
      <c r="T76" s="31">
        <v>0</v>
      </c>
      <c r="U76" s="31">
        <v>446.24</v>
      </c>
      <c r="V76" s="31">
        <v>134.38</v>
      </c>
      <c r="W76" s="31">
        <v>233.26300000000001</v>
      </c>
      <c r="X76" s="31">
        <v>0.26900000000000002</v>
      </c>
      <c r="Y76" s="31">
        <v>2.2120000000000002</v>
      </c>
      <c r="Z76" s="31">
        <v>1.5289999999999999</v>
      </c>
      <c r="AA76" s="31">
        <v>118.88800000000001</v>
      </c>
      <c r="AB76" s="31">
        <v>31.744</v>
      </c>
      <c r="AC76" s="31">
        <v>0.97899999999999998</v>
      </c>
      <c r="AD76" s="31">
        <v>0</v>
      </c>
      <c r="AE76" s="31">
        <v>357.14499999999998</v>
      </c>
      <c r="AF76" s="31">
        <v>87.245999999999995</v>
      </c>
      <c r="AG76" s="31">
        <v>5.3040000000000003</v>
      </c>
      <c r="AH76" s="31">
        <v>1.2310000000000001</v>
      </c>
      <c r="AI76" s="31">
        <v>27.5</v>
      </c>
      <c r="AJ76" s="31">
        <v>0.88</v>
      </c>
      <c r="AK76" s="31">
        <v>9.5150000000000006</v>
      </c>
      <c r="AL76" s="31">
        <v>8.3970000000000002</v>
      </c>
      <c r="AM76" s="31">
        <v>110.77800000000001</v>
      </c>
      <c r="AN76" s="31">
        <v>1.0580000000000001</v>
      </c>
      <c r="AO76" s="31">
        <v>89.228999999999999</v>
      </c>
      <c r="AP76" s="31">
        <v>5.9349999999999996</v>
      </c>
      <c r="AQ76" s="31">
        <v>5.2999999999999999E-2</v>
      </c>
      <c r="AR76" s="31">
        <v>0</v>
      </c>
      <c r="AS76" s="31">
        <v>0.13800000000000001</v>
      </c>
      <c r="AT76" s="31">
        <v>0</v>
      </c>
      <c r="AU76" s="31">
        <v>0</v>
      </c>
      <c r="AV76" s="31">
        <v>0.114</v>
      </c>
      <c r="AW76" s="31">
        <v>12.525</v>
      </c>
      <c r="AX76" s="31">
        <v>1.3340000000000001</v>
      </c>
      <c r="AY76" s="31">
        <v>0.218</v>
      </c>
      <c r="AZ76" s="31">
        <v>0.20399999999999999</v>
      </c>
      <c r="BA76" s="31">
        <v>0.26300000000000001</v>
      </c>
      <c r="BB76" s="31">
        <v>476.59899999999999</v>
      </c>
      <c r="BC76" s="31">
        <v>83.218000000000004</v>
      </c>
      <c r="BD76" s="31">
        <v>9.5540000000000003</v>
      </c>
      <c r="BE76" s="31">
        <v>38.209000000000003</v>
      </c>
      <c r="BF76" s="31">
        <v>678.41800000000001</v>
      </c>
      <c r="BG76" s="31">
        <v>12.909000000000001</v>
      </c>
      <c r="BH76" s="31">
        <v>0</v>
      </c>
      <c r="BI76" s="31">
        <v>62.466000000000001</v>
      </c>
      <c r="BJ76" s="31">
        <v>0</v>
      </c>
      <c r="BK76" s="31">
        <v>0</v>
      </c>
      <c r="BL76" s="73">
        <v>0</v>
      </c>
      <c r="BM76" s="74">
        <f t="shared" si="5"/>
        <v>3902.2169999999992</v>
      </c>
      <c r="BN76" s="33"/>
      <c r="BO76" s="30">
        <v>0</v>
      </c>
      <c r="BP76" s="75">
        <f t="shared" si="6"/>
        <v>2448.0520000000001</v>
      </c>
      <c r="BQ76" s="32">
        <f t="shared" si="7"/>
        <v>2448.0520000000001</v>
      </c>
      <c r="BR76" s="76">
        <v>0</v>
      </c>
      <c r="BS76" s="30">
        <v>2448.0520000000001</v>
      </c>
      <c r="BT76" s="77">
        <v>0</v>
      </c>
      <c r="BU76" s="77">
        <v>0</v>
      </c>
      <c r="BV76" s="30">
        <v>0</v>
      </c>
      <c r="BW76" s="78">
        <v>280.21800000000002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2219.0770000000002</v>
      </c>
      <c r="D77" s="30"/>
      <c r="E77" s="30"/>
      <c r="F77" s="30"/>
      <c r="G77" s="30"/>
      <c r="H77" s="30"/>
      <c r="I77" s="30"/>
      <c r="J77" s="30"/>
      <c r="K77" s="30"/>
      <c r="L77" s="32">
        <v>14.435</v>
      </c>
      <c r="M77" s="31">
        <v>0</v>
      </c>
      <c r="N77" s="31">
        <v>0</v>
      </c>
      <c r="O77" s="31">
        <v>2.0409999999999999</v>
      </c>
      <c r="P77" s="31">
        <v>1.2390000000000001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0.214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6.5019999999999998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1.502</v>
      </c>
      <c r="AZ77" s="31">
        <v>0</v>
      </c>
      <c r="BA77" s="31">
        <v>0</v>
      </c>
      <c r="BB77" s="31">
        <v>0</v>
      </c>
      <c r="BC77" s="31">
        <v>20.344000000000001</v>
      </c>
      <c r="BD77" s="31">
        <v>0</v>
      </c>
      <c r="BE77" s="31">
        <v>0.10299999999999999</v>
      </c>
      <c r="BF77" s="31">
        <v>360.46699999999998</v>
      </c>
      <c r="BG77" s="31">
        <v>2.5999999999999999E-2</v>
      </c>
      <c r="BH77" s="31">
        <v>3.4740000000000002</v>
      </c>
      <c r="BI77" s="31">
        <v>4.2000000000000003E-2</v>
      </c>
      <c r="BJ77" s="31">
        <v>0</v>
      </c>
      <c r="BK77" s="31">
        <v>0</v>
      </c>
      <c r="BL77" s="73">
        <v>0</v>
      </c>
      <c r="BM77" s="74">
        <f t="shared" si="5"/>
        <v>410.38899999999995</v>
      </c>
      <c r="BN77" s="33"/>
      <c r="BO77" s="30">
        <v>16.114999999999998</v>
      </c>
      <c r="BP77" s="75">
        <f t="shared" si="6"/>
        <v>1458.8520000000001</v>
      </c>
      <c r="BQ77" s="32">
        <f t="shared" si="7"/>
        <v>1458.8520000000001</v>
      </c>
      <c r="BR77" s="76">
        <v>0</v>
      </c>
      <c r="BS77" s="30">
        <v>1458.8520000000001</v>
      </c>
      <c r="BT77" s="77">
        <v>0</v>
      </c>
      <c r="BU77" s="77">
        <v>0</v>
      </c>
      <c r="BV77" s="30">
        <v>0</v>
      </c>
      <c r="BW77" s="78">
        <v>333.721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4017.06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99.078999999999994</v>
      </c>
      <c r="P78" s="31">
        <v>261.88200000000001</v>
      </c>
      <c r="Q78" s="31">
        <v>1E-3</v>
      </c>
      <c r="R78" s="31">
        <v>4.9000000000000002E-2</v>
      </c>
      <c r="S78" s="31">
        <v>22.469000000000001</v>
      </c>
      <c r="T78" s="31">
        <v>0</v>
      </c>
      <c r="U78" s="31">
        <v>0</v>
      </c>
      <c r="V78" s="31">
        <v>0</v>
      </c>
      <c r="W78" s="31">
        <v>0</v>
      </c>
      <c r="X78" s="31">
        <v>16.274999999999999</v>
      </c>
      <c r="Y78" s="31">
        <v>23.780999999999999</v>
      </c>
      <c r="Z78" s="31">
        <v>0.14599999999999999</v>
      </c>
      <c r="AA78" s="31">
        <v>0</v>
      </c>
      <c r="AB78" s="31">
        <v>17.768000000000001</v>
      </c>
      <c r="AC78" s="31">
        <v>0</v>
      </c>
      <c r="AD78" s="31">
        <v>886.85900000000004</v>
      </c>
      <c r="AE78" s="31">
        <v>501.91</v>
      </c>
      <c r="AF78" s="31">
        <v>0</v>
      </c>
      <c r="AG78" s="31">
        <v>0</v>
      </c>
      <c r="AH78" s="31">
        <v>0</v>
      </c>
      <c r="AI78" s="31">
        <v>19.222999999999999</v>
      </c>
      <c r="AJ78" s="31">
        <v>1323.1990000000001</v>
      </c>
      <c r="AK78" s="31">
        <v>0</v>
      </c>
      <c r="AL78" s="31">
        <v>0</v>
      </c>
      <c r="AM78" s="31">
        <v>27.577999999999999</v>
      </c>
      <c r="AN78" s="31">
        <v>0</v>
      </c>
      <c r="AO78" s="31">
        <v>32.655000000000001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0.71</v>
      </c>
      <c r="AW78" s="31">
        <v>17.614999999999998</v>
      </c>
      <c r="AX78" s="31">
        <v>0</v>
      </c>
      <c r="AY78" s="31">
        <v>0</v>
      </c>
      <c r="AZ78" s="31">
        <v>0</v>
      </c>
      <c r="BA78" s="31">
        <v>0</v>
      </c>
      <c r="BB78" s="31">
        <v>0.29799999999999999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0.16300000000000001</v>
      </c>
      <c r="BJ78" s="31">
        <v>0</v>
      </c>
      <c r="BK78" s="31">
        <v>0</v>
      </c>
      <c r="BL78" s="73">
        <v>0</v>
      </c>
      <c r="BM78" s="74">
        <f t="shared" si="5"/>
        <v>3251.66</v>
      </c>
      <c r="BN78" s="33"/>
      <c r="BO78" s="30">
        <v>0</v>
      </c>
      <c r="BP78" s="75">
        <f t="shared" si="6"/>
        <v>260.50200000000001</v>
      </c>
      <c r="BQ78" s="32">
        <f t="shared" si="7"/>
        <v>260.50200000000001</v>
      </c>
      <c r="BR78" s="76">
        <v>0</v>
      </c>
      <c r="BS78" s="30">
        <v>260.50200000000001</v>
      </c>
      <c r="BT78" s="77">
        <v>0</v>
      </c>
      <c r="BU78" s="77">
        <v>0</v>
      </c>
      <c r="BV78" s="30">
        <v>378.46899999999999</v>
      </c>
      <c r="BW78" s="78">
        <v>126.429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7344.37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7.3949999999999996</v>
      </c>
      <c r="P79" s="31">
        <v>282.17</v>
      </c>
      <c r="Q79" s="31">
        <v>1E-3</v>
      </c>
      <c r="R79" s="31">
        <v>0.14699999999999999</v>
      </c>
      <c r="S79" s="31">
        <v>23.53</v>
      </c>
      <c r="T79" s="31">
        <v>0</v>
      </c>
      <c r="U79" s="31">
        <v>0</v>
      </c>
      <c r="V79" s="31">
        <v>0</v>
      </c>
      <c r="W79" s="31">
        <v>0</v>
      </c>
      <c r="X79" s="31">
        <v>319.66800000000001</v>
      </c>
      <c r="Y79" s="31">
        <v>161.03700000000001</v>
      </c>
      <c r="Z79" s="31">
        <v>0.496</v>
      </c>
      <c r="AA79" s="31">
        <v>0.58399999999999996</v>
      </c>
      <c r="AB79" s="31">
        <v>0</v>
      </c>
      <c r="AC79" s="31">
        <v>0</v>
      </c>
      <c r="AD79" s="31">
        <v>0</v>
      </c>
      <c r="AE79" s="31">
        <v>4920.7969999999996</v>
      </c>
      <c r="AF79" s="31">
        <v>0.76200000000000001</v>
      </c>
      <c r="AG79" s="31">
        <v>0</v>
      </c>
      <c r="AH79" s="31">
        <v>22.061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375.87900000000002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187.12700000000001</v>
      </c>
      <c r="AX79" s="31">
        <v>0</v>
      </c>
      <c r="AY79" s="31">
        <v>0</v>
      </c>
      <c r="AZ79" s="31">
        <v>6.3040000000000003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0.63700000000000001</v>
      </c>
      <c r="BJ79" s="31">
        <v>0</v>
      </c>
      <c r="BK79" s="31">
        <v>0</v>
      </c>
      <c r="BL79" s="73">
        <v>0</v>
      </c>
      <c r="BM79" s="74">
        <f t="shared" si="5"/>
        <v>6308.5949999999993</v>
      </c>
      <c r="BN79" s="33"/>
      <c r="BO79" s="30">
        <v>6.0000000000000001E-3</v>
      </c>
      <c r="BP79" s="75">
        <f t="shared" si="6"/>
        <v>228.15600000000001</v>
      </c>
      <c r="BQ79" s="32">
        <f t="shared" si="7"/>
        <v>228.15600000000001</v>
      </c>
      <c r="BR79" s="76">
        <v>0</v>
      </c>
      <c r="BS79" s="30">
        <v>228.15600000000001</v>
      </c>
      <c r="BT79" s="77">
        <v>0</v>
      </c>
      <c r="BU79" s="77">
        <v>0</v>
      </c>
      <c r="BV79" s="30">
        <v>0</v>
      </c>
      <c r="BW79" s="78">
        <v>807.61300000000006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8148.2020000000011</v>
      </c>
      <c r="D80" s="30"/>
      <c r="E80" s="30"/>
      <c r="F80" s="30"/>
      <c r="G80" s="30"/>
      <c r="H80" s="30"/>
      <c r="I80" s="30"/>
      <c r="J80" s="30"/>
      <c r="K80" s="30"/>
      <c r="L80" s="32">
        <v>8.2000000000000003E-2</v>
      </c>
      <c r="M80" s="31">
        <v>0</v>
      </c>
      <c r="N80" s="31">
        <v>0.41099999999999998</v>
      </c>
      <c r="O80" s="31">
        <v>312.887</v>
      </c>
      <c r="P80" s="31">
        <v>52.91</v>
      </c>
      <c r="Q80" s="31">
        <v>1E-3</v>
      </c>
      <c r="R80" s="31">
        <v>5.76</v>
      </c>
      <c r="S80" s="31">
        <v>28.998000000000001</v>
      </c>
      <c r="T80" s="31">
        <v>0</v>
      </c>
      <c r="U80" s="31">
        <v>45.13</v>
      </c>
      <c r="V80" s="31">
        <v>20.613</v>
      </c>
      <c r="W80" s="31">
        <v>1.2829999999999999</v>
      </c>
      <c r="X80" s="31">
        <v>0.86399999999999999</v>
      </c>
      <c r="Y80" s="31">
        <v>420.17399999999998</v>
      </c>
      <c r="Z80" s="31">
        <v>1.1060000000000001</v>
      </c>
      <c r="AA80" s="31">
        <v>8.6839999999999993</v>
      </c>
      <c r="AB80" s="31">
        <v>107.64700000000001</v>
      </c>
      <c r="AC80" s="31">
        <v>3.4</v>
      </c>
      <c r="AD80" s="31">
        <v>3.2000000000000001E-2</v>
      </c>
      <c r="AE80" s="31">
        <v>1097.405</v>
      </c>
      <c r="AF80" s="31">
        <v>30.244</v>
      </c>
      <c r="AG80" s="31">
        <v>20.47</v>
      </c>
      <c r="AH80" s="31">
        <v>80.838999999999999</v>
      </c>
      <c r="AI80" s="31">
        <v>33.799999999999997</v>
      </c>
      <c r="AJ80" s="31">
        <v>58.448</v>
      </c>
      <c r="AK80" s="31">
        <v>4.9779999999999998</v>
      </c>
      <c r="AL80" s="31">
        <v>108.03400000000001</v>
      </c>
      <c r="AM80" s="31">
        <v>22.428999999999998</v>
      </c>
      <c r="AN80" s="31">
        <v>1E-3</v>
      </c>
      <c r="AO80" s="31">
        <v>153.38800000000001</v>
      </c>
      <c r="AP80" s="31">
        <v>15.875999999999999</v>
      </c>
      <c r="AQ80" s="31">
        <v>8.6989999999999998</v>
      </c>
      <c r="AR80" s="31">
        <v>4.335</v>
      </c>
      <c r="AS80" s="31">
        <v>1.5880000000000001</v>
      </c>
      <c r="AT80" s="31">
        <v>0</v>
      </c>
      <c r="AU80" s="31">
        <v>0</v>
      </c>
      <c r="AV80" s="31">
        <v>1.7529999999999999</v>
      </c>
      <c r="AW80" s="31">
        <v>41.558999999999997</v>
      </c>
      <c r="AX80" s="31">
        <v>58.893999999999998</v>
      </c>
      <c r="AY80" s="31">
        <v>0.439</v>
      </c>
      <c r="AZ80" s="31">
        <v>0.32100000000000001</v>
      </c>
      <c r="BA80" s="31">
        <v>0.85299999999999998</v>
      </c>
      <c r="BB80" s="31">
        <v>2.9359999999999999</v>
      </c>
      <c r="BC80" s="31">
        <v>87.302000000000007</v>
      </c>
      <c r="BD80" s="31">
        <v>0.11600000000000001</v>
      </c>
      <c r="BE80" s="31">
        <v>23.434999999999999</v>
      </c>
      <c r="BF80" s="31">
        <v>73.650000000000006</v>
      </c>
      <c r="BG80" s="31">
        <v>0.32600000000000001</v>
      </c>
      <c r="BH80" s="31">
        <v>0</v>
      </c>
      <c r="BI80" s="31">
        <v>12.372999999999999</v>
      </c>
      <c r="BJ80" s="31">
        <v>0</v>
      </c>
      <c r="BK80" s="31">
        <v>0</v>
      </c>
      <c r="BL80" s="73">
        <v>0</v>
      </c>
      <c r="BM80" s="74">
        <f t="shared" si="5"/>
        <v>2954.4730000000009</v>
      </c>
      <c r="BN80" s="33"/>
      <c r="BO80" s="30">
        <v>3.0000000000000001E-3</v>
      </c>
      <c r="BP80" s="75">
        <f t="shared" si="6"/>
        <v>200.11199999999999</v>
      </c>
      <c r="BQ80" s="32">
        <f t="shared" si="7"/>
        <v>200.11199999999999</v>
      </c>
      <c r="BR80" s="76">
        <v>0</v>
      </c>
      <c r="BS80" s="30">
        <v>200.11199999999999</v>
      </c>
      <c r="BT80" s="77">
        <v>0</v>
      </c>
      <c r="BU80" s="77">
        <v>0</v>
      </c>
      <c r="BV80" s="30">
        <v>4884.7160000000003</v>
      </c>
      <c r="BW80" s="78">
        <v>108.898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2423.3679999999999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217.00899999999999</v>
      </c>
      <c r="Q81" s="31">
        <v>0</v>
      </c>
      <c r="R81" s="31">
        <v>4.1589999999999998</v>
      </c>
      <c r="S81" s="31">
        <v>87.867000000000004</v>
      </c>
      <c r="T81" s="31">
        <v>0</v>
      </c>
      <c r="U81" s="31">
        <v>0.77800000000000002</v>
      </c>
      <c r="V81" s="31">
        <v>0</v>
      </c>
      <c r="W81" s="31">
        <v>0</v>
      </c>
      <c r="X81" s="31">
        <v>0.27600000000000002</v>
      </c>
      <c r="Y81" s="31">
        <v>0</v>
      </c>
      <c r="Z81" s="31">
        <v>185.23400000000001</v>
      </c>
      <c r="AA81" s="31">
        <v>21.552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142.86500000000001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14.794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13.888</v>
      </c>
      <c r="BJ81" s="31">
        <v>0</v>
      </c>
      <c r="BK81" s="31">
        <v>0</v>
      </c>
      <c r="BL81" s="73">
        <v>0</v>
      </c>
      <c r="BM81" s="74">
        <f t="shared" si="5"/>
        <v>688.42200000000003</v>
      </c>
      <c r="BN81" s="33"/>
      <c r="BO81" s="30">
        <v>4.3999999999999997E-2</v>
      </c>
      <c r="BP81" s="75">
        <f t="shared" si="6"/>
        <v>1131.4110000000001</v>
      </c>
      <c r="BQ81" s="32">
        <f t="shared" si="7"/>
        <v>1131.4110000000001</v>
      </c>
      <c r="BR81" s="76">
        <v>0</v>
      </c>
      <c r="BS81" s="30">
        <v>1131.4110000000001</v>
      </c>
      <c r="BT81" s="77">
        <v>0</v>
      </c>
      <c r="BU81" s="77">
        <v>0</v>
      </c>
      <c r="BV81" s="30">
        <v>595.26900000000001</v>
      </c>
      <c r="BW81" s="78">
        <v>8.2219999999999995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27363.440999999999</v>
      </c>
      <c r="D82" s="30"/>
      <c r="E82" s="30"/>
      <c r="F82" s="30"/>
      <c r="G82" s="30"/>
      <c r="H82" s="30"/>
      <c r="I82" s="30"/>
      <c r="J82" s="30"/>
      <c r="K82" s="30"/>
      <c r="L82" s="32">
        <v>0.27800000000000002</v>
      </c>
      <c r="M82" s="31">
        <v>2.1779999999999999</v>
      </c>
      <c r="N82" s="31">
        <v>1.107</v>
      </c>
      <c r="O82" s="31">
        <v>50.442999999999998</v>
      </c>
      <c r="P82" s="31">
        <v>120.181</v>
      </c>
      <c r="Q82" s="31">
        <v>4.0000000000000001E-3</v>
      </c>
      <c r="R82" s="31">
        <v>1.962</v>
      </c>
      <c r="S82" s="31">
        <v>0.28100000000000003</v>
      </c>
      <c r="T82" s="31">
        <v>0</v>
      </c>
      <c r="U82" s="31">
        <v>19.605</v>
      </c>
      <c r="V82" s="31">
        <v>8.08</v>
      </c>
      <c r="W82" s="31">
        <v>0.58599999999999997</v>
      </c>
      <c r="X82" s="31">
        <v>3.758</v>
      </c>
      <c r="Y82" s="31">
        <v>0.48799999999999999</v>
      </c>
      <c r="Z82" s="31">
        <v>0.156</v>
      </c>
      <c r="AA82" s="31">
        <v>49.639000000000003</v>
      </c>
      <c r="AB82" s="31">
        <v>3.2879999999999998</v>
      </c>
      <c r="AC82" s="31">
        <v>435.28699999999998</v>
      </c>
      <c r="AD82" s="31">
        <v>103.02</v>
      </c>
      <c r="AE82" s="31">
        <v>100.925</v>
      </c>
      <c r="AF82" s="31">
        <v>42.43</v>
      </c>
      <c r="AG82" s="31">
        <v>20.143000000000001</v>
      </c>
      <c r="AH82" s="31">
        <v>165.22800000000001</v>
      </c>
      <c r="AI82" s="31">
        <v>84.98</v>
      </c>
      <c r="AJ82" s="31">
        <v>1777.1980000000001</v>
      </c>
      <c r="AK82" s="31">
        <v>12.609</v>
      </c>
      <c r="AL82" s="31">
        <v>7.7910000000000004</v>
      </c>
      <c r="AM82" s="31">
        <v>54.302999999999997</v>
      </c>
      <c r="AN82" s="31">
        <v>11.382</v>
      </c>
      <c r="AO82" s="31">
        <v>41.987000000000002</v>
      </c>
      <c r="AP82" s="31">
        <v>6.16</v>
      </c>
      <c r="AQ82" s="31">
        <v>57.853999999999999</v>
      </c>
      <c r="AR82" s="31">
        <v>340.93099999999998</v>
      </c>
      <c r="AS82" s="31">
        <v>357.09699999999998</v>
      </c>
      <c r="AT82" s="31">
        <v>197.34399999999999</v>
      </c>
      <c r="AU82" s="31">
        <v>16.957000000000001</v>
      </c>
      <c r="AV82" s="31">
        <v>12.468999999999999</v>
      </c>
      <c r="AW82" s="31">
        <v>6.1420000000000003</v>
      </c>
      <c r="AX82" s="31">
        <v>47.715000000000003</v>
      </c>
      <c r="AY82" s="31">
        <v>0.316</v>
      </c>
      <c r="AZ82" s="31">
        <v>32.426000000000002</v>
      </c>
      <c r="BA82" s="31">
        <v>16.407</v>
      </c>
      <c r="BB82" s="31">
        <v>12.375</v>
      </c>
      <c r="BC82" s="31">
        <v>363.358</v>
      </c>
      <c r="BD82" s="31">
        <v>6.5519999999999996</v>
      </c>
      <c r="BE82" s="31">
        <v>84.165000000000006</v>
      </c>
      <c r="BF82" s="31">
        <v>246.989</v>
      </c>
      <c r="BG82" s="31">
        <v>1.31</v>
      </c>
      <c r="BH82" s="31">
        <v>11.738</v>
      </c>
      <c r="BI82" s="31">
        <v>14.182</v>
      </c>
      <c r="BJ82" s="31">
        <v>0</v>
      </c>
      <c r="BK82" s="31">
        <v>0</v>
      </c>
      <c r="BL82" s="73">
        <v>0</v>
      </c>
      <c r="BM82" s="74">
        <f t="shared" si="5"/>
        <v>4951.8039999999992</v>
      </c>
      <c r="BN82" s="33"/>
      <c r="BO82" s="30">
        <v>98.42</v>
      </c>
      <c r="BP82" s="75">
        <f t="shared" si="6"/>
        <v>7010.0060000000003</v>
      </c>
      <c r="BQ82" s="32">
        <f t="shared" si="7"/>
        <v>7010.0060000000003</v>
      </c>
      <c r="BR82" s="76">
        <v>0</v>
      </c>
      <c r="BS82" s="30">
        <v>7010.0060000000003</v>
      </c>
      <c r="BT82" s="77">
        <v>0</v>
      </c>
      <c r="BU82" s="77">
        <v>0</v>
      </c>
      <c r="BV82" s="30">
        <v>15301.537</v>
      </c>
      <c r="BW82" s="78">
        <v>1.6739999999999999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1455.0229999999999</v>
      </c>
      <c r="D83" s="30"/>
      <c r="E83" s="30"/>
      <c r="F83" s="30"/>
      <c r="G83" s="30"/>
      <c r="H83" s="30"/>
      <c r="I83" s="30"/>
      <c r="J83" s="30"/>
      <c r="K83" s="30"/>
      <c r="L83" s="32">
        <v>3.7170000000000001</v>
      </c>
      <c r="M83" s="31">
        <v>83.055000000000007</v>
      </c>
      <c r="N83" s="31">
        <v>18.213999999999999</v>
      </c>
      <c r="O83" s="31">
        <v>57.899000000000001</v>
      </c>
      <c r="P83" s="31">
        <v>1.272</v>
      </c>
      <c r="Q83" s="31">
        <v>5.0000000000000001E-3</v>
      </c>
      <c r="R83" s="31">
        <v>1.141</v>
      </c>
      <c r="S83" s="31">
        <v>0.623</v>
      </c>
      <c r="T83" s="31">
        <v>0</v>
      </c>
      <c r="U83" s="31">
        <v>2.6970000000000001</v>
      </c>
      <c r="V83" s="31">
        <v>8.7650000000000006</v>
      </c>
      <c r="W83" s="31">
        <v>1.4630000000000001</v>
      </c>
      <c r="X83" s="31">
        <v>13.981</v>
      </c>
      <c r="Y83" s="31">
        <v>3.4529999999999998</v>
      </c>
      <c r="Z83" s="31">
        <v>0.107</v>
      </c>
      <c r="AA83" s="31">
        <v>0</v>
      </c>
      <c r="AB83" s="31">
        <v>0.52100000000000002</v>
      </c>
      <c r="AC83" s="31">
        <v>93.09</v>
      </c>
      <c r="AD83" s="31">
        <v>11.589</v>
      </c>
      <c r="AE83" s="31">
        <v>6.5839999999999996</v>
      </c>
      <c r="AF83" s="31">
        <v>11.496</v>
      </c>
      <c r="AG83" s="31">
        <v>10.018000000000001</v>
      </c>
      <c r="AH83" s="31">
        <v>9.74</v>
      </c>
      <c r="AI83" s="31">
        <v>11.286</v>
      </c>
      <c r="AJ83" s="31">
        <v>0</v>
      </c>
      <c r="AK83" s="31">
        <v>520.38900000000001</v>
      </c>
      <c r="AL83" s="31">
        <v>232.76599999999999</v>
      </c>
      <c r="AM83" s="31">
        <v>26.882999999999999</v>
      </c>
      <c r="AN83" s="31">
        <v>0.61099999999999999</v>
      </c>
      <c r="AO83" s="31">
        <v>3.7730000000000001</v>
      </c>
      <c r="AP83" s="31">
        <v>2.1389999999999998</v>
      </c>
      <c r="AQ83" s="31">
        <v>3.6720000000000002</v>
      </c>
      <c r="AR83" s="31">
        <v>51.305999999999997</v>
      </c>
      <c r="AS83" s="31">
        <v>5.2930000000000001</v>
      </c>
      <c r="AT83" s="31">
        <v>0</v>
      </c>
      <c r="AU83" s="31">
        <v>5.3159999999999998</v>
      </c>
      <c r="AV83" s="31">
        <v>3.5550000000000002</v>
      </c>
      <c r="AW83" s="31">
        <v>9.4290000000000003</v>
      </c>
      <c r="AX83" s="31">
        <v>0.96599999999999997</v>
      </c>
      <c r="AY83" s="31">
        <v>0</v>
      </c>
      <c r="AZ83" s="31">
        <v>9.8789999999999996</v>
      </c>
      <c r="BA83" s="31">
        <v>1.8460000000000001</v>
      </c>
      <c r="BB83" s="31">
        <v>1.3660000000000001</v>
      </c>
      <c r="BC83" s="31">
        <v>76.617000000000004</v>
      </c>
      <c r="BD83" s="31">
        <v>1.921</v>
      </c>
      <c r="BE83" s="31">
        <v>13.451000000000001</v>
      </c>
      <c r="BF83" s="31">
        <v>30.504000000000001</v>
      </c>
      <c r="BG83" s="31">
        <v>0.83899999999999997</v>
      </c>
      <c r="BH83" s="31">
        <v>0</v>
      </c>
      <c r="BI83" s="31">
        <v>4.976</v>
      </c>
      <c r="BJ83" s="31">
        <v>0</v>
      </c>
      <c r="BK83" s="31">
        <v>0</v>
      </c>
      <c r="BL83" s="73">
        <v>0</v>
      </c>
      <c r="BM83" s="74">
        <f t="shared" si="5"/>
        <v>1358.213</v>
      </c>
      <c r="BN83" s="33"/>
      <c r="BO83" s="30">
        <v>96.81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0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9407.603000000001</v>
      </c>
      <c r="D84" s="30"/>
      <c r="E84" s="30"/>
      <c r="F84" s="30"/>
      <c r="G84" s="30"/>
      <c r="H84" s="30"/>
      <c r="I84" s="30"/>
      <c r="J84" s="30"/>
      <c r="K84" s="30"/>
      <c r="L84" s="32">
        <v>3.4390000000000001</v>
      </c>
      <c r="M84" s="31">
        <v>191.37100000000001</v>
      </c>
      <c r="N84" s="31">
        <v>57.847999999999999</v>
      </c>
      <c r="O84" s="31">
        <v>85.707999999999998</v>
      </c>
      <c r="P84" s="31">
        <v>22.3</v>
      </c>
      <c r="Q84" s="31">
        <v>6.0000000000000001E-3</v>
      </c>
      <c r="R84" s="31">
        <v>8.4529999999999994</v>
      </c>
      <c r="S84" s="31">
        <v>4.25</v>
      </c>
      <c r="T84" s="31">
        <v>0</v>
      </c>
      <c r="U84" s="31">
        <v>10.239000000000001</v>
      </c>
      <c r="V84" s="31">
        <v>20.555</v>
      </c>
      <c r="W84" s="31">
        <v>7.585</v>
      </c>
      <c r="X84" s="31">
        <v>2.1779999999999999</v>
      </c>
      <c r="Y84" s="31">
        <v>2.1110000000000002</v>
      </c>
      <c r="Z84" s="31">
        <v>0.53800000000000003</v>
      </c>
      <c r="AA84" s="31">
        <v>2.8889999999999998</v>
      </c>
      <c r="AB84" s="31">
        <v>15.648</v>
      </c>
      <c r="AC84" s="31">
        <v>724.69200000000001</v>
      </c>
      <c r="AD84" s="31">
        <v>25.821999999999999</v>
      </c>
      <c r="AE84" s="31">
        <v>165.72800000000001</v>
      </c>
      <c r="AF84" s="31">
        <v>29.167000000000002</v>
      </c>
      <c r="AG84" s="31">
        <v>46.917000000000002</v>
      </c>
      <c r="AH84" s="31">
        <v>72.650999999999996</v>
      </c>
      <c r="AI84" s="31">
        <v>200.387</v>
      </c>
      <c r="AJ84" s="31">
        <v>49.210999999999999</v>
      </c>
      <c r="AK84" s="31">
        <v>7.7279999999999998</v>
      </c>
      <c r="AL84" s="31">
        <v>14.461</v>
      </c>
      <c r="AM84" s="31">
        <v>189.233</v>
      </c>
      <c r="AN84" s="31">
        <v>5.46</v>
      </c>
      <c r="AO84" s="31">
        <v>205.33099999999999</v>
      </c>
      <c r="AP84" s="31">
        <v>36.072000000000003</v>
      </c>
      <c r="AQ84" s="31">
        <v>36.588000000000001</v>
      </c>
      <c r="AR84" s="31">
        <v>282.95800000000003</v>
      </c>
      <c r="AS84" s="31">
        <v>2.694</v>
      </c>
      <c r="AT84" s="31">
        <v>214.79499999999999</v>
      </c>
      <c r="AU84" s="31">
        <v>12.738</v>
      </c>
      <c r="AV84" s="31">
        <v>8.5500000000000007</v>
      </c>
      <c r="AW84" s="31">
        <v>31.491</v>
      </c>
      <c r="AX84" s="31">
        <v>7.008</v>
      </c>
      <c r="AY84" s="31">
        <v>0.42199999999999999</v>
      </c>
      <c r="AZ84" s="31">
        <v>0.88200000000000001</v>
      </c>
      <c r="BA84" s="31">
        <v>1.724</v>
      </c>
      <c r="BB84" s="31">
        <v>3.5449999999999999</v>
      </c>
      <c r="BC84" s="31">
        <v>494.00700000000001</v>
      </c>
      <c r="BD84" s="31">
        <v>19.683</v>
      </c>
      <c r="BE84" s="31">
        <v>66.213999999999999</v>
      </c>
      <c r="BF84" s="31">
        <v>106.036</v>
      </c>
      <c r="BG84" s="31">
        <v>0.81200000000000006</v>
      </c>
      <c r="BH84" s="31">
        <v>9.9250000000000007</v>
      </c>
      <c r="BI84" s="31">
        <v>38.942999999999998</v>
      </c>
      <c r="BJ84" s="31">
        <v>0</v>
      </c>
      <c r="BK84" s="31">
        <v>0</v>
      </c>
      <c r="BL84" s="73">
        <v>0</v>
      </c>
      <c r="BM84" s="74">
        <f t="shared" si="5"/>
        <v>3546.9930000000008</v>
      </c>
      <c r="BN84" s="33"/>
      <c r="BO84" s="30">
        <v>0</v>
      </c>
      <c r="BP84" s="75">
        <f t="shared" si="6"/>
        <v>5860.61</v>
      </c>
      <c r="BQ84" s="32">
        <f t="shared" si="7"/>
        <v>5860.61</v>
      </c>
      <c r="BR84" s="76">
        <v>0</v>
      </c>
      <c r="BS84" s="30">
        <v>5860.61</v>
      </c>
      <c r="BT84" s="77">
        <v>0</v>
      </c>
      <c r="BU84" s="77">
        <v>0</v>
      </c>
      <c r="BV84" s="30">
        <v>0</v>
      </c>
      <c r="BW84" s="78">
        <v>0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2713.5439999999999</v>
      </c>
      <c r="D85" s="30"/>
      <c r="E85" s="30"/>
      <c r="F85" s="30"/>
      <c r="G85" s="30"/>
      <c r="H85" s="30"/>
      <c r="I85" s="30"/>
      <c r="J85" s="30"/>
      <c r="K85" s="30"/>
      <c r="L85" s="32">
        <v>121.486</v>
      </c>
      <c r="M85" s="31">
        <v>9.8970000000000002</v>
      </c>
      <c r="N85" s="31">
        <v>0.19</v>
      </c>
      <c r="O85" s="31">
        <v>21.78</v>
      </c>
      <c r="P85" s="31">
        <v>0.91</v>
      </c>
      <c r="Q85" s="31">
        <v>1E-3</v>
      </c>
      <c r="R85" s="31">
        <v>0.39600000000000002</v>
      </c>
      <c r="S85" s="31">
        <v>0.746</v>
      </c>
      <c r="T85" s="31">
        <v>0</v>
      </c>
      <c r="U85" s="31">
        <v>1.359</v>
      </c>
      <c r="V85" s="31">
        <v>0.50700000000000001</v>
      </c>
      <c r="W85" s="31">
        <v>0.221</v>
      </c>
      <c r="X85" s="31">
        <v>4.0810000000000004</v>
      </c>
      <c r="Y85" s="31">
        <v>0.495</v>
      </c>
      <c r="Z85" s="31">
        <v>2.1000000000000001E-2</v>
      </c>
      <c r="AA85" s="31">
        <v>0.751</v>
      </c>
      <c r="AB85" s="31">
        <v>2.1309999999999998</v>
      </c>
      <c r="AC85" s="31">
        <v>12.247</v>
      </c>
      <c r="AD85" s="31">
        <v>0</v>
      </c>
      <c r="AE85" s="31">
        <v>53.302999999999997</v>
      </c>
      <c r="AF85" s="31">
        <v>17.812999999999999</v>
      </c>
      <c r="AG85" s="31">
        <v>12.11</v>
      </c>
      <c r="AH85" s="31">
        <v>21.021999999999998</v>
      </c>
      <c r="AI85" s="31">
        <v>73.513999999999996</v>
      </c>
      <c r="AJ85" s="31">
        <v>7.2060000000000004</v>
      </c>
      <c r="AK85" s="31">
        <v>7.2960000000000003</v>
      </c>
      <c r="AL85" s="31">
        <v>1.83</v>
      </c>
      <c r="AM85" s="31">
        <v>64.283000000000001</v>
      </c>
      <c r="AN85" s="31">
        <v>1.375</v>
      </c>
      <c r="AO85" s="31">
        <v>92.932000000000002</v>
      </c>
      <c r="AP85" s="31">
        <v>9.7739999999999991</v>
      </c>
      <c r="AQ85" s="31">
        <v>3.4710000000000001</v>
      </c>
      <c r="AR85" s="31">
        <v>5.625</v>
      </c>
      <c r="AS85" s="31">
        <v>0.53500000000000003</v>
      </c>
      <c r="AT85" s="31">
        <v>16.600999999999999</v>
      </c>
      <c r="AU85" s="31">
        <v>0.95199999999999996</v>
      </c>
      <c r="AV85" s="31">
        <v>0.32100000000000001</v>
      </c>
      <c r="AW85" s="31">
        <v>6.8810000000000002</v>
      </c>
      <c r="AX85" s="31">
        <v>1.9219999999999999</v>
      </c>
      <c r="AY85" s="31">
        <v>6.9000000000000006E-2</v>
      </c>
      <c r="AZ85" s="31">
        <v>0.36399999999999999</v>
      </c>
      <c r="BA85" s="31">
        <v>0.74</v>
      </c>
      <c r="BB85" s="31">
        <v>0.92700000000000005</v>
      </c>
      <c r="BC85" s="31">
        <v>125.824</v>
      </c>
      <c r="BD85" s="31">
        <v>3.1240000000000001</v>
      </c>
      <c r="BE85" s="31">
        <v>26.416</v>
      </c>
      <c r="BF85" s="31">
        <v>36.481000000000002</v>
      </c>
      <c r="BG85" s="31">
        <v>0.32600000000000001</v>
      </c>
      <c r="BH85" s="31">
        <v>5.9340000000000002</v>
      </c>
      <c r="BI85" s="31">
        <v>22.434999999999999</v>
      </c>
      <c r="BJ85" s="31">
        <v>0</v>
      </c>
      <c r="BK85" s="31">
        <v>0</v>
      </c>
      <c r="BL85" s="73">
        <v>0</v>
      </c>
      <c r="BM85" s="74">
        <f t="shared" si="5"/>
        <v>798.625</v>
      </c>
      <c r="BN85" s="33"/>
      <c r="BO85" s="30">
        <v>0</v>
      </c>
      <c r="BP85" s="75">
        <f t="shared" si="6"/>
        <v>1888.5909999999999</v>
      </c>
      <c r="BQ85" s="32">
        <f t="shared" si="7"/>
        <v>1888.5909999999999</v>
      </c>
      <c r="BR85" s="76">
        <v>0</v>
      </c>
      <c r="BS85" s="30">
        <v>1888.5909999999999</v>
      </c>
      <c r="BT85" s="77">
        <v>0</v>
      </c>
      <c r="BU85" s="77">
        <v>0</v>
      </c>
      <c r="BV85" s="30">
        <v>0</v>
      </c>
      <c r="BW85" s="78">
        <v>26.327999999999999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30057.593000000001</v>
      </c>
      <c r="D86" s="30"/>
      <c r="E86" s="30"/>
      <c r="F86" s="30"/>
      <c r="G86" s="30"/>
      <c r="H86" s="30"/>
      <c r="I86" s="30"/>
      <c r="J86" s="30"/>
      <c r="K86" s="30"/>
      <c r="L86" s="32">
        <v>0.19500000000000001</v>
      </c>
      <c r="M86" s="31">
        <v>0</v>
      </c>
      <c r="N86" s="31">
        <v>0</v>
      </c>
      <c r="O86" s="31">
        <v>36.398000000000003</v>
      </c>
      <c r="P86" s="31">
        <v>29.882000000000001</v>
      </c>
      <c r="Q86" s="31">
        <v>3.0000000000000001E-3</v>
      </c>
      <c r="R86" s="31">
        <v>1.5309999999999999</v>
      </c>
      <c r="S86" s="31">
        <v>2.3410000000000002</v>
      </c>
      <c r="T86" s="31">
        <v>0</v>
      </c>
      <c r="U86" s="31">
        <v>5.8029999999999999</v>
      </c>
      <c r="V86" s="31">
        <v>7.44</v>
      </c>
      <c r="W86" s="31">
        <v>1.087</v>
      </c>
      <c r="X86" s="31">
        <v>0.54400000000000004</v>
      </c>
      <c r="Y86" s="31">
        <v>7.0730000000000004</v>
      </c>
      <c r="Z86" s="31">
        <v>0.49</v>
      </c>
      <c r="AA86" s="31">
        <v>7.3</v>
      </c>
      <c r="AB86" s="31">
        <v>21.372</v>
      </c>
      <c r="AC86" s="31">
        <v>0</v>
      </c>
      <c r="AD86" s="31">
        <v>6.7</v>
      </c>
      <c r="AE86" s="31">
        <v>6049.2039999999997</v>
      </c>
      <c r="AF86" s="31">
        <v>11.695</v>
      </c>
      <c r="AG86" s="31">
        <v>35.274000000000001</v>
      </c>
      <c r="AH86" s="31">
        <v>106.69</v>
      </c>
      <c r="AI86" s="31">
        <v>89.481999999999999</v>
      </c>
      <c r="AJ86" s="31">
        <v>1.3</v>
      </c>
      <c r="AK86" s="31">
        <v>0</v>
      </c>
      <c r="AL86" s="31">
        <v>6.4189999999999996</v>
      </c>
      <c r="AM86" s="31">
        <v>1.9E-2</v>
      </c>
      <c r="AN86" s="31">
        <v>5.4089999999999998</v>
      </c>
      <c r="AO86" s="31">
        <v>342.11099999999999</v>
      </c>
      <c r="AP86" s="31">
        <v>16.103999999999999</v>
      </c>
      <c r="AQ86" s="31">
        <v>26.948</v>
      </c>
      <c r="AR86" s="31">
        <v>138.18199999999999</v>
      </c>
      <c r="AS86" s="31">
        <v>2.23</v>
      </c>
      <c r="AT86" s="31">
        <v>0</v>
      </c>
      <c r="AU86" s="31">
        <v>8.5289999999999999</v>
      </c>
      <c r="AV86" s="31">
        <v>4.6589999999999998</v>
      </c>
      <c r="AW86" s="31">
        <v>476.98099999999999</v>
      </c>
      <c r="AX86" s="31">
        <v>696.81500000000005</v>
      </c>
      <c r="AY86" s="31">
        <v>2.5459999999999998</v>
      </c>
      <c r="AZ86" s="31">
        <v>11.010999999999999</v>
      </c>
      <c r="BA86" s="31">
        <v>22.641999999999999</v>
      </c>
      <c r="BB86" s="31">
        <v>12.12</v>
      </c>
      <c r="BC86" s="31">
        <v>120.699</v>
      </c>
      <c r="BD86" s="31">
        <v>6.226</v>
      </c>
      <c r="BE86" s="31">
        <v>42.984999999999999</v>
      </c>
      <c r="BF86" s="31">
        <v>78.364000000000004</v>
      </c>
      <c r="BG86" s="31">
        <v>3.742</v>
      </c>
      <c r="BH86" s="31">
        <v>81.584999999999994</v>
      </c>
      <c r="BI86" s="31">
        <v>2.5059999999999998</v>
      </c>
      <c r="BJ86" s="31">
        <v>0</v>
      </c>
      <c r="BK86" s="31">
        <v>0</v>
      </c>
      <c r="BL86" s="73">
        <v>0</v>
      </c>
      <c r="BM86" s="74">
        <f t="shared" si="5"/>
        <v>8530.6360000000004</v>
      </c>
      <c r="BN86" s="33"/>
      <c r="BO86" s="30">
        <v>762.80600000000004</v>
      </c>
      <c r="BP86" s="75">
        <f t="shared" si="6"/>
        <v>150.06200000000001</v>
      </c>
      <c r="BQ86" s="32">
        <f t="shared" si="7"/>
        <v>150.06200000000001</v>
      </c>
      <c r="BR86" s="76">
        <v>0</v>
      </c>
      <c r="BS86" s="30">
        <v>150.06200000000001</v>
      </c>
      <c r="BT86" s="77">
        <v>0</v>
      </c>
      <c r="BU86" s="77">
        <v>0</v>
      </c>
      <c r="BV86" s="30">
        <v>21567.312000000002</v>
      </c>
      <c r="BW86" s="78">
        <v>-953.22299999999996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1345.5360000000001</v>
      </c>
      <c r="D87" s="30"/>
      <c r="E87" s="30"/>
      <c r="F87" s="30"/>
      <c r="G87" s="30"/>
      <c r="H87" s="30"/>
      <c r="I87" s="30"/>
      <c r="J87" s="30"/>
      <c r="K87" s="30"/>
      <c r="L87" s="32">
        <v>7.8E-2</v>
      </c>
      <c r="M87" s="31">
        <v>0</v>
      </c>
      <c r="N87" s="31">
        <v>5.1849999999999996</v>
      </c>
      <c r="O87" s="31">
        <v>2.9809999999999999</v>
      </c>
      <c r="P87" s="31">
        <v>18.082000000000001</v>
      </c>
      <c r="Q87" s="31">
        <v>3.0000000000000001E-3</v>
      </c>
      <c r="R87" s="31">
        <v>1.798</v>
      </c>
      <c r="S87" s="31">
        <v>8.5999999999999993E-2</v>
      </c>
      <c r="T87" s="31">
        <v>0</v>
      </c>
      <c r="U87" s="31">
        <v>3.581</v>
      </c>
      <c r="V87" s="31">
        <v>1.8759999999999999</v>
      </c>
      <c r="W87" s="31">
        <v>0.34499999999999997</v>
      </c>
      <c r="X87" s="31">
        <v>4.4390000000000001</v>
      </c>
      <c r="Y87" s="31">
        <v>3.5659999999999998</v>
      </c>
      <c r="Z87" s="31">
        <v>2.8000000000000001E-2</v>
      </c>
      <c r="AA87" s="31">
        <v>0.57199999999999995</v>
      </c>
      <c r="AB87" s="31">
        <v>2.1680000000000001</v>
      </c>
      <c r="AC87" s="31">
        <v>11.919</v>
      </c>
      <c r="AD87" s="31">
        <v>2.0489999999999999</v>
      </c>
      <c r="AE87" s="31">
        <v>11.195</v>
      </c>
      <c r="AF87" s="31">
        <v>54.45</v>
      </c>
      <c r="AG87" s="31">
        <v>25.582999999999998</v>
      </c>
      <c r="AH87" s="31">
        <v>33.326000000000001</v>
      </c>
      <c r="AI87" s="31">
        <v>37.677</v>
      </c>
      <c r="AJ87" s="31">
        <v>358.60700000000003</v>
      </c>
      <c r="AK87" s="31">
        <v>0.61199999999999999</v>
      </c>
      <c r="AL87" s="31">
        <v>0</v>
      </c>
      <c r="AM87" s="31">
        <v>15.961</v>
      </c>
      <c r="AN87" s="31">
        <v>0.45600000000000002</v>
      </c>
      <c r="AO87" s="31">
        <v>5.7169999999999996</v>
      </c>
      <c r="AP87" s="31">
        <v>3.3000000000000002E-2</v>
      </c>
      <c r="AQ87" s="31">
        <v>3.9510000000000001</v>
      </c>
      <c r="AR87" s="31">
        <v>41.277999999999999</v>
      </c>
      <c r="AS87" s="31">
        <v>2.4689999999999999</v>
      </c>
      <c r="AT87" s="31">
        <v>12.826000000000001</v>
      </c>
      <c r="AU87" s="31">
        <v>4.5679999999999996</v>
      </c>
      <c r="AV87" s="31">
        <v>3.2309999999999999</v>
      </c>
      <c r="AW87" s="31">
        <v>5.9610000000000003</v>
      </c>
      <c r="AX87" s="31">
        <v>2.0979999999999999</v>
      </c>
      <c r="AY87" s="31">
        <v>0</v>
      </c>
      <c r="AZ87" s="31">
        <v>5.5739999999999998</v>
      </c>
      <c r="BA87" s="31">
        <v>4.2149999999999999</v>
      </c>
      <c r="BB87" s="31">
        <v>17.585000000000001</v>
      </c>
      <c r="BC87" s="31">
        <v>54.01</v>
      </c>
      <c r="BD87" s="31">
        <v>4.0810000000000004</v>
      </c>
      <c r="BE87" s="31">
        <v>9.5879999999999992</v>
      </c>
      <c r="BF87" s="31">
        <v>14.255000000000001</v>
      </c>
      <c r="BG87" s="31">
        <v>0.28000000000000003</v>
      </c>
      <c r="BH87" s="31">
        <v>0</v>
      </c>
      <c r="BI87" s="31">
        <v>0.14299999999999999</v>
      </c>
      <c r="BJ87" s="31">
        <v>0</v>
      </c>
      <c r="BK87" s="31">
        <v>0</v>
      </c>
      <c r="BL87" s="73">
        <v>0</v>
      </c>
      <c r="BM87" s="74">
        <f t="shared" si="5"/>
        <v>788.4860000000001</v>
      </c>
      <c r="BN87" s="33"/>
      <c r="BO87" s="30">
        <v>0</v>
      </c>
      <c r="BP87" s="75">
        <f t="shared" si="6"/>
        <v>557.04999999999995</v>
      </c>
      <c r="BQ87" s="32">
        <f t="shared" si="7"/>
        <v>557.04999999999995</v>
      </c>
      <c r="BR87" s="76">
        <v>0</v>
      </c>
      <c r="BS87" s="30">
        <v>557.04999999999995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14380.279999999999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103.955</v>
      </c>
      <c r="N91" s="31">
        <v>140.75</v>
      </c>
      <c r="O91" s="31">
        <v>61.984000000000002</v>
      </c>
      <c r="P91" s="31">
        <v>140.952</v>
      </c>
      <c r="Q91" s="31">
        <v>1.2E-2</v>
      </c>
      <c r="R91" s="31">
        <v>6.47</v>
      </c>
      <c r="S91" s="31">
        <v>2.3220000000000001</v>
      </c>
      <c r="T91" s="31">
        <v>0</v>
      </c>
      <c r="U91" s="31">
        <v>22.867000000000001</v>
      </c>
      <c r="V91" s="31">
        <v>4.3940000000000001</v>
      </c>
      <c r="W91" s="31">
        <v>2.581</v>
      </c>
      <c r="X91" s="31">
        <v>1.407</v>
      </c>
      <c r="Y91" s="31">
        <v>0.52900000000000003</v>
      </c>
      <c r="Z91" s="31">
        <v>0.97299999999999998</v>
      </c>
      <c r="AA91" s="31">
        <v>2.9020000000000001</v>
      </c>
      <c r="AB91" s="31">
        <v>1.4670000000000001</v>
      </c>
      <c r="AC91" s="31">
        <v>18.039000000000001</v>
      </c>
      <c r="AD91" s="31">
        <v>7.8330000000000002</v>
      </c>
      <c r="AE91" s="31">
        <v>638.47400000000005</v>
      </c>
      <c r="AF91" s="31">
        <v>23.763999999999999</v>
      </c>
      <c r="AG91" s="31">
        <v>58.494999999999997</v>
      </c>
      <c r="AH91" s="31">
        <v>355.11599999999999</v>
      </c>
      <c r="AI91" s="31">
        <v>633.16300000000001</v>
      </c>
      <c r="AJ91" s="31">
        <v>11.698</v>
      </c>
      <c r="AK91" s="31">
        <v>4.9649999999999999</v>
      </c>
      <c r="AL91" s="31">
        <v>199.43700000000001</v>
      </c>
      <c r="AM91" s="31">
        <v>61.771000000000001</v>
      </c>
      <c r="AN91" s="31">
        <v>9.8450000000000006</v>
      </c>
      <c r="AO91" s="31">
        <v>135.37</v>
      </c>
      <c r="AP91" s="31">
        <v>17.309999999999999</v>
      </c>
      <c r="AQ91" s="31">
        <v>24.026</v>
      </c>
      <c r="AR91" s="31">
        <v>11.156000000000001</v>
      </c>
      <c r="AS91" s="31">
        <v>7.6849999999999996</v>
      </c>
      <c r="AT91" s="31">
        <v>547.30200000000002</v>
      </c>
      <c r="AU91" s="31">
        <v>0.26200000000000001</v>
      </c>
      <c r="AV91" s="31">
        <v>0.04</v>
      </c>
      <c r="AW91" s="31">
        <v>17.105</v>
      </c>
      <c r="AX91" s="31">
        <v>22.504000000000001</v>
      </c>
      <c r="AY91" s="31">
        <v>0</v>
      </c>
      <c r="AZ91" s="31">
        <v>4.0869999999999997</v>
      </c>
      <c r="BA91" s="31">
        <v>45.975000000000001</v>
      </c>
      <c r="BB91" s="31">
        <v>16.507000000000001</v>
      </c>
      <c r="BC91" s="31">
        <v>415.90300000000002</v>
      </c>
      <c r="BD91" s="31">
        <v>9.9890000000000008</v>
      </c>
      <c r="BE91" s="31">
        <v>35.591000000000001</v>
      </c>
      <c r="BF91" s="31">
        <v>62.639000000000003</v>
      </c>
      <c r="BG91" s="31">
        <v>3.0640000000000001</v>
      </c>
      <c r="BH91" s="31">
        <v>0</v>
      </c>
      <c r="BI91" s="31">
        <v>22.992999999999999</v>
      </c>
      <c r="BJ91" s="31">
        <v>0</v>
      </c>
      <c r="BK91" s="31">
        <v>0</v>
      </c>
      <c r="BL91" s="73">
        <v>0</v>
      </c>
      <c r="BM91" s="74">
        <f t="shared" si="5"/>
        <v>3915.6729999999989</v>
      </c>
      <c r="BN91" s="33"/>
      <c r="BO91" s="30">
        <v>0</v>
      </c>
      <c r="BP91" s="75">
        <f t="shared" si="6"/>
        <v>10464.607</v>
      </c>
      <c r="BQ91" s="32">
        <f t="shared" si="7"/>
        <v>10464.607</v>
      </c>
      <c r="BR91" s="76">
        <v>0</v>
      </c>
      <c r="BS91" s="30">
        <v>10464.607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3785.8939999999998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15.247999999999999</v>
      </c>
      <c r="N92" s="31">
        <v>0</v>
      </c>
      <c r="O92" s="31">
        <v>4.5220000000000002</v>
      </c>
      <c r="P92" s="31">
        <v>137.059</v>
      </c>
      <c r="Q92" s="31">
        <v>8.9999999999999993E-3</v>
      </c>
      <c r="R92" s="31">
        <v>0.29599999999999999</v>
      </c>
      <c r="S92" s="31">
        <v>0</v>
      </c>
      <c r="T92" s="31">
        <v>0</v>
      </c>
      <c r="U92" s="31">
        <v>0</v>
      </c>
      <c r="V92" s="31">
        <v>1.4</v>
      </c>
      <c r="W92" s="31">
        <v>5.1660000000000004</v>
      </c>
      <c r="X92" s="31">
        <v>1.992</v>
      </c>
      <c r="Y92" s="31">
        <v>12.512</v>
      </c>
      <c r="Z92" s="31">
        <v>0</v>
      </c>
      <c r="AA92" s="31">
        <v>0.35799999999999998</v>
      </c>
      <c r="AB92" s="31">
        <v>0.79900000000000004</v>
      </c>
      <c r="AC92" s="31">
        <v>24.983000000000001</v>
      </c>
      <c r="AD92" s="31">
        <v>0</v>
      </c>
      <c r="AE92" s="31">
        <v>0.999</v>
      </c>
      <c r="AF92" s="31">
        <v>29.984999999999999</v>
      </c>
      <c r="AG92" s="31">
        <v>73.796000000000006</v>
      </c>
      <c r="AH92" s="31">
        <v>1302.7380000000001</v>
      </c>
      <c r="AI92" s="31">
        <v>271.14600000000002</v>
      </c>
      <c r="AJ92" s="31">
        <v>0.73499999999999999</v>
      </c>
      <c r="AK92" s="31">
        <v>136.285</v>
      </c>
      <c r="AL92" s="31">
        <v>7.7359999999999998</v>
      </c>
      <c r="AM92" s="31">
        <v>4.0380000000000003</v>
      </c>
      <c r="AN92" s="31">
        <v>0.38900000000000001</v>
      </c>
      <c r="AO92" s="31">
        <v>38.706000000000003</v>
      </c>
      <c r="AP92" s="31">
        <v>0</v>
      </c>
      <c r="AQ92" s="31">
        <v>6.2910000000000004</v>
      </c>
      <c r="AR92" s="31">
        <v>24.702000000000002</v>
      </c>
      <c r="AS92" s="31">
        <v>0</v>
      </c>
      <c r="AT92" s="31">
        <v>0</v>
      </c>
      <c r="AU92" s="31">
        <v>0</v>
      </c>
      <c r="AV92" s="31">
        <v>0.27200000000000002</v>
      </c>
      <c r="AW92" s="31">
        <v>3.1E-2</v>
      </c>
      <c r="AX92" s="31">
        <v>27.138000000000002</v>
      </c>
      <c r="AY92" s="31">
        <v>0</v>
      </c>
      <c r="AZ92" s="31">
        <v>0.996</v>
      </c>
      <c r="BA92" s="31">
        <v>2.0840000000000001</v>
      </c>
      <c r="BB92" s="31">
        <v>11.548999999999999</v>
      </c>
      <c r="BC92" s="31">
        <v>390.85700000000003</v>
      </c>
      <c r="BD92" s="31">
        <v>0</v>
      </c>
      <c r="BE92" s="31">
        <v>39.457000000000001</v>
      </c>
      <c r="BF92" s="31">
        <v>110.645</v>
      </c>
      <c r="BG92" s="31">
        <v>5.0000000000000001E-3</v>
      </c>
      <c r="BH92" s="31">
        <v>0</v>
      </c>
      <c r="BI92" s="31">
        <v>0.22700000000000001</v>
      </c>
      <c r="BJ92" s="31">
        <v>0</v>
      </c>
      <c r="BK92" s="31">
        <v>0</v>
      </c>
      <c r="BL92" s="73">
        <v>0</v>
      </c>
      <c r="BM92" s="74">
        <f t="shared" si="5"/>
        <v>2685.1509999999998</v>
      </c>
      <c r="BN92" s="33"/>
      <c r="BO92" s="30">
        <v>0</v>
      </c>
      <c r="BP92" s="75">
        <f t="shared" si="6"/>
        <v>1100.7429999999999</v>
      </c>
      <c r="BQ92" s="32">
        <f t="shared" si="7"/>
        <v>1100.7429999999999</v>
      </c>
      <c r="BR92" s="76">
        <v>0</v>
      </c>
      <c r="BS92" s="30">
        <v>1100.7429999999999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4785.2829999999994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6.2409999999999997</v>
      </c>
      <c r="N93" s="31">
        <v>0</v>
      </c>
      <c r="O93" s="31">
        <v>12.141999999999999</v>
      </c>
      <c r="P93" s="31">
        <v>1.502</v>
      </c>
      <c r="Q93" s="31">
        <v>2E-3</v>
      </c>
      <c r="R93" s="31">
        <v>0.77600000000000002</v>
      </c>
      <c r="S93" s="31">
        <v>0.33900000000000002</v>
      </c>
      <c r="T93" s="31">
        <v>0</v>
      </c>
      <c r="U93" s="31">
        <v>2.4089999999999998</v>
      </c>
      <c r="V93" s="31">
        <v>1.099</v>
      </c>
      <c r="W93" s="31">
        <v>0</v>
      </c>
      <c r="X93" s="31">
        <v>0.223</v>
      </c>
      <c r="Y93" s="31">
        <v>2.649</v>
      </c>
      <c r="Z93" s="31">
        <v>4.9000000000000002E-2</v>
      </c>
      <c r="AA93" s="31">
        <v>0</v>
      </c>
      <c r="AB93" s="31">
        <v>0.98599999999999999</v>
      </c>
      <c r="AC93" s="31">
        <v>7.7549999999999999</v>
      </c>
      <c r="AD93" s="31">
        <v>4.0540000000000003</v>
      </c>
      <c r="AE93" s="31">
        <v>10.930999999999999</v>
      </c>
      <c r="AF93" s="31">
        <v>17.736000000000001</v>
      </c>
      <c r="AG93" s="31">
        <v>9.6649999999999991</v>
      </c>
      <c r="AH93" s="31">
        <v>23.641999999999999</v>
      </c>
      <c r="AI93" s="31">
        <v>36.819000000000003</v>
      </c>
      <c r="AJ93" s="31">
        <v>3.214</v>
      </c>
      <c r="AK93" s="31">
        <v>4.3849999999999998</v>
      </c>
      <c r="AL93" s="31">
        <v>693.13099999999997</v>
      </c>
      <c r="AM93" s="31">
        <v>27.175999999999998</v>
      </c>
      <c r="AN93" s="31">
        <v>12.632</v>
      </c>
      <c r="AO93" s="31">
        <v>5.5179999999999998</v>
      </c>
      <c r="AP93" s="31">
        <v>1.2729999999999999</v>
      </c>
      <c r="AQ93" s="31">
        <v>47.99</v>
      </c>
      <c r="AR93" s="31">
        <v>27.225999999999999</v>
      </c>
      <c r="AS93" s="31">
        <v>12.567</v>
      </c>
      <c r="AT93" s="31">
        <v>48.506999999999998</v>
      </c>
      <c r="AU93" s="31">
        <v>3.73</v>
      </c>
      <c r="AV93" s="31">
        <v>11.202</v>
      </c>
      <c r="AW93" s="31">
        <v>0.314</v>
      </c>
      <c r="AX93" s="31">
        <v>20.343</v>
      </c>
      <c r="AY93" s="31">
        <v>0</v>
      </c>
      <c r="AZ93" s="31">
        <v>0.46300000000000002</v>
      </c>
      <c r="BA93" s="31">
        <v>73.272000000000006</v>
      </c>
      <c r="BB93" s="31">
        <v>17.14</v>
      </c>
      <c r="BC93" s="31">
        <v>158.09</v>
      </c>
      <c r="BD93" s="31">
        <v>0</v>
      </c>
      <c r="BE93" s="31">
        <v>13.798</v>
      </c>
      <c r="BF93" s="31">
        <v>46.884</v>
      </c>
      <c r="BG93" s="31">
        <v>0.71399999999999997</v>
      </c>
      <c r="BH93" s="31">
        <v>0</v>
      </c>
      <c r="BI93" s="31">
        <v>1.869</v>
      </c>
      <c r="BJ93" s="31">
        <v>0</v>
      </c>
      <c r="BK93" s="31">
        <v>0</v>
      </c>
      <c r="BL93" s="73">
        <v>0</v>
      </c>
      <c r="BM93" s="74">
        <f t="shared" si="5"/>
        <v>1370.4569999999999</v>
      </c>
      <c r="BN93" s="33"/>
      <c r="BO93" s="30">
        <v>973.66800000000001</v>
      </c>
      <c r="BP93" s="75">
        <f t="shared" si="6"/>
        <v>2441.1579999999999</v>
      </c>
      <c r="BQ93" s="32">
        <f t="shared" si="7"/>
        <v>2441.1579999999999</v>
      </c>
      <c r="BR93" s="76">
        <v>0</v>
      </c>
      <c r="BS93" s="30">
        <v>2441.1579999999999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9530.9310000000005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122.462</v>
      </c>
      <c r="N94" s="31">
        <v>0</v>
      </c>
      <c r="O94" s="31">
        <v>284.58300000000003</v>
      </c>
      <c r="P94" s="31">
        <v>34.064999999999998</v>
      </c>
      <c r="Q94" s="31">
        <v>0</v>
      </c>
      <c r="R94" s="31">
        <v>2.7719999999999998</v>
      </c>
      <c r="S94" s="31">
        <v>0</v>
      </c>
      <c r="T94" s="31">
        <v>0</v>
      </c>
      <c r="U94" s="31">
        <v>1.3380000000000001</v>
      </c>
      <c r="V94" s="31">
        <v>0</v>
      </c>
      <c r="W94" s="31">
        <v>0</v>
      </c>
      <c r="X94" s="31">
        <v>7.3630000000000004</v>
      </c>
      <c r="Y94" s="31">
        <v>0.64200000000000002</v>
      </c>
      <c r="Z94" s="31">
        <v>0</v>
      </c>
      <c r="AA94" s="31">
        <v>0.223</v>
      </c>
      <c r="AB94" s="31">
        <v>0</v>
      </c>
      <c r="AC94" s="31">
        <v>94.084000000000003</v>
      </c>
      <c r="AD94" s="31">
        <v>33.356000000000002</v>
      </c>
      <c r="AE94" s="31">
        <v>140.10900000000001</v>
      </c>
      <c r="AF94" s="31">
        <v>0</v>
      </c>
      <c r="AG94" s="31">
        <v>36.270000000000003</v>
      </c>
      <c r="AH94" s="31">
        <v>471.26499999999999</v>
      </c>
      <c r="AI94" s="31">
        <v>341.678</v>
      </c>
      <c r="AJ94" s="31">
        <v>22.433</v>
      </c>
      <c r="AK94" s="31">
        <v>545.44299999999998</v>
      </c>
      <c r="AL94" s="31">
        <v>1358.325</v>
      </c>
      <c r="AM94" s="31">
        <v>669.07</v>
      </c>
      <c r="AN94" s="31">
        <v>0</v>
      </c>
      <c r="AO94" s="31">
        <v>22.678000000000001</v>
      </c>
      <c r="AP94" s="31">
        <v>1.7829999999999999</v>
      </c>
      <c r="AQ94" s="31">
        <v>1.0680000000000001</v>
      </c>
      <c r="AR94" s="31">
        <v>234.821</v>
      </c>
      <c r="AS94" s="31">
        <v>0</v>
      </c>
      <c r="AT94" s="31">
        <v>79.84</v>
      </c>
      <c r="AU94" s="31">
        <v>0</v>
      </c>
      <c r="AV94" s="31">
        <v>1.0999999999999999E-2</v>
      </c>
      <c r="AW94" s="31">
        <v>0.51700000000000002</v>
      </c>
      <c r="AX94" s="31">
        <v>3.5310000000000001</v>
      </c>
      <c r="AY94" s="31">
        <v>0</v>
      </c>
      <c r="AZ94" s="31">
        <v>8.2279999999999998</v>
      </c>
      <c r="BA94" s="31">
        <v>7.72</v>
      </c>
      <c r="BB94" s="31">
        <v>0</v>
      </c>
      <c r="BC94" s="31">
        <v>70.08</v>
      </c>
      <c r="BD94" s="31">
        <v>0</v>
      </c>
      <c r="BE94" s="31">
        <v>12.481999999999999</v>
      </c>
      <c r="BF94" s="31">
        <v>30.7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4638.9400000000005</v>
      </c>
      <c r="BN94" s="33"/>
      <c r="BO94" s="30">
        <v>4162.8810000000003</v>
      </c>
      <c r="BP94" s="75">
        <f t="shared" si="6"/>
        <v>729.11</v>
      </c>
      <c r="BQ94" s="32">
        <f t="shared" si="7"/>
        <v>729.11</v>
      </c>
      <c r="BR94" s="76">
        <v>0</v>
      </c>
      <c r="BS94" s="30">
        <v>729.11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241.68</v>
      </c>
      <c r="D95" s="30"/>
      <c r="E95" s="30"/>
      <c r="F95" s="30"/>
      <c r="G95" s="30"/>
      <c r="H95" s="30"/>
      <c r="I95" s="30"/>
      <c r="J95" s="30"/>
      <c r="K95" s="30"/>
      <c r="L95" s="32">
        <v>4.0000000000000001E-3</v>
      </c>
      <c r="M95" s="31">
        <v>0</v>
      </c>
      <c r="N95" s="31">
        <v>0</v>
      </c>
      <c r="O95" s="31">
        <v>9.7000000000000003E-2</v>
      </c>
      <c r="P95" s="31">
        <v>7.1999999999999995E-2</v>
      </c>
      <c r="Q95" s="31">
        <v>1E-3</v>
      </c>
      <c r="R95" s="31">
        <v>2E-3</v>
      </c>
      <c r="S95" s="31">
        <v>5.0000000000000001E-3</v>
      </c>
      <c r="T95" s="31">
        <v>0</v>
      </c>
      <c r="U95" s="31">
        <v>0.125</v>
      </c>
      <c r="V95" s="31">
        <v>8.9999999999999993E-3</v>
      </c>
      <c r="W95" s="31">
        <v>8.9999999999999993E-3</v>
      </c>
      <c r="X95" s="31">
        <v>7.5999999999999998E-2</v>
      </c>
      <c r="Y95" s="31">
        <v>7.0000000000000001E-3</v>
      </c>
      <c r="Z95" s="31">
        <v>1.7999999999999999E-2</v>
      </c>
      <c r="AA95" s="31">
        <v>1E-3</v>
      </c>
      <c r="AB95" s="31">
        <v>7.0000000000000001E-3</v>
      </c>
      <c r="AC95" s="31">
        <v>0.33900000000000002</v>
      </c>
      <c r="AD95" s="31">
        <v>4.0000000000000001E-3</v>
      </c>
      <c r="AE95" s="31">
        <v>1.9590000000000001</v>
      </c>
      <c r="AF95" s="31">
        <v>0.65</v>
      </c>
      <c r="AG95" s="31">
        <v>1.468</v>
      </c>
      <c r="AH95" s="31">
        <v>0.755</v>
      </c>
      <c r="AI95" s="31">
        <v>0.90600000000000003</v>
      </c>
      <c r="AJ95" s="31">
        <v>3.0000000000000001E-3</v>
      </c>
      <c r="AK95" s="31">
        <v>0</v>
      </c>
      <c r="AL95" s="31">
        <v>0.23300000000000001</v>
      </c>
      <c r="AM95" s="31">
        <v>5.7000000000000002E-2</v>
      </c>
      <c r="AN95" s="31">
        <v>3.4689999999999999</v>
      </c>
      <c r="AO95" s="31">
        <v>0.20300000000000001</v>
      </c>
      <c r="AP95" s="31">
        <v>4.4999999999999998E-2</v>
      </c>
      <c r="AQ95" s="31">
        <v>7.1999999999999995E-2</v>
      </c>
      <c r="AR95" s="31">
        <v>0.73699999999999999</v>
      </c>
      <c r="AS95" s="31">
        <v>5.7000000000000002E-2</v>
      </c>
      <c r="AT95" s="31">
        <v>0</v>
      </c>
      <c r="AU95" s="31">
        <v>0.28599999999999998</v>
      </c>
      <c r="AV95" s="31">
        <v>0.49</v>
      </c>
      <c r="AW95" s="31">
        <v>5.8000000000000003E-2</v>
      </c>
      <c r="AX95" s="31">
        <v>6.9000000000000006E-2</v>
      </c>
      <c r="AY95" s="31">
        <v>0</v>
      </c>
      <c r="AZ95" s="31">
        <v>2E-3</v>
      </c>
      <c r="BA95" s="31">
        <v>1.2999999999999999E-2</v>
      </c>
      <c r="BB95" s="31">
        <v>4.2000000000000003E-2</v>
      </c>
      <c r="BC95" s="31">
        <v>84.201999999999998</v>
      </c>
      <c r="BD95" s="31">
        <v>1.0449999999999999</v>
      </c>
      <c r="BE95" s="31">
        <v>8.8659999999999997</v>
      </c>
      <c r="BF95" s="31">
        <v>8.8339999999999996</v>
      </c>
      <c r="BG95" s="31">
        <v>2.4E-2</v>
      </c>
      <c r="BH95" s="31">
        <v>0.48299999999999998</v>
      </c>
      <c r="BI95" s="31">
        <v>9.7000000000000003E-2</v>
      </c>
      <c r="BJ95" s="31">
        <v>0</v>
      </c>
      <c r="BK95" s="31">
        <v>0</v>
      </c>
      <c r="BL95" s="73">
        <v>0</v>
      </c>
      <c r="BM95" s="74">
        <f t="shared" si="5"/>
        <v>115.901</v>
      </c>
      <c r="BN95" s="33"/>
      <c r="BO95" s="30">
        <v>70.055000000000007</v>
      </c>
      <c r="BP95" s="75">
        <f t="shared" si="6"/>
        <v>55.723999999999997</v>
      </c>
      <c r="BQ95" s="32">
        <f t="shared" si="7"/>
        <v>55.723999999999997</v>
      </c>
      <c r="BR95" s="76">
        <v>0</v>
      </c>
      <c r="BS95" s="30">
        <v>55.723999999999997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8997.5749999999989</v>
      </c>
      <c r="D96" s="30"/>
      <c r="E96" s="30"/>
      <c r="F96" s="30"/>
      <c r="G96" s="30"/>
      <c r="H96" s="30"/>
      <c r="I96" s="30"/>
      <c r="J96" s="30"/>
      <c r="K96" s="30"/>
      <c r="L96" s="32">
        <v>0.81200000000000006</v>
      </c>
      <c r="M96" s="31">
        <v>5.6920000000000002</v>
      </c>
      <c r="N96" s="31">
        <v>0.253</v>
      </c>
      <c r="O96" s="31">
        <v>3.718</v>
      </c>
      <c r="P96" s="31">
        <v>0.45600000000000002</v>
      </c>
      <c r="Q96" s="31">
        <v>0</v>
      </c>
      <c r="R96" s="31">
        <v>1.5840000000000001</v>
      </c>
      <c r="S96" s="31">
        <v>0</v>
      </c>
      <c r="T96" s="31">
        <v>0</v>
      </c>
      <c r="U96" s="31">
        <v>0.73199999999999998</v>
      </c>
      <c r="V96" s="31">
        <v>0.33400000000000002</v>
      </c>
      <c r="W96" s="31">
        <v>0</v>
      </c>
      <c r="X96" s="31">
        <v>0.219</v>
      </c>
      <c r="Y96" s="31">
        <v>1.125</v>
      </c>
      <c r="Z96" s="31">
        <v>0</v>
      </c>
      <c r="AA96" s="31">
        <v>0</v>
      </c>
      <c r="AB96" s="31">
        <v>0.59699999999999998</v>
      </c>
      <c r="AC96" s="31">
        <v>0.80200000000000005</v>
      </c>
      <c r="AD96" s="31">
        <v>1.2310000000000001</v>
      </c>
      <c r="AE96" s="31">
        <v>14.909000000000001</v>
      </c>
      <c r="AF96" s="31">
        <v>8.39</v>
      </c>
      <c r="AG96" s="31">
        <v>8.8079999999999998</v>
      </c>
      <c r="AH96" s="31">
        <v>9.9009999999999998</v>
      </c>
      <c r="AI96" s="31">
        <v>15.747</v>
      </c>
      <c r="AJ96" s="31">
        <v>0.35499999999999998</v>
      </c>
      <c r="AK96" s="31">
        <v>2.0009999999999999</v>
      </c>
      <c r="AL96" s="31">
        <v>2.85</v>
      </c>
      <c r="AM96" s="31">
        <v>49.87</v>
      </c>
      <c r="AN96" s="31">
        <v>0.47199999999999998</v>
      </c>
      <c r="AO96" s="31">
        <v>14.471</v>
      </c>
      <c r="AP96" s="31">
        <v>0.90400000000000003</v>
      </c>
      <c r="AQ96" s="31">
        <v>7.8019999999999996</v>
      </c>
      <c r="AR96" s="31">
        <v>13.4</v>
      </c>
      <c r="AS96" s="31">
        <v>7.6079999999999997</v>
      </c>
      <c r="AT96" s="31">
        <v>10.526</v>
      </c>
      <c r="AU96" s="31">
        <v>2.0070000000000001</v>
      </c>
      <c r="AV96" s="31">
        <v>2.99</v>
      </c>
      <c r="AW96" s="31">
        <v>5.6180000000000003</v>
      </c>
      <c r="AX96" s="31">
        <v>5.34</v>
      </c>
      <c r="AY96" s="31">
        <v>6.6000000000000003E-2</v>
      </c>
      <c r="AZ96" s="31">
        <v>0.501</v>
      </c>
      <c r="BA96" s="31">
        <v>191.374</v>
      </c>
      <c r="BB96" s="31">
        <v>5.2220000000000004</v>
      </c>
      <c r="BC96" s="31">
        <v>131.76599999999999</v>
      </c>
      <c r="BD96" s="31">
        <v>4.3140000000000001</v>
      </c>
      <c r="BE96" s="31">
        <v>7.3860000000000001</v>
      </c>
      <c r="BF96" s="31">
        <v>20.608000000000001</v>
      </c>
      <c r="BG96" s="31">
        <v>0.155</v>
      </c>
      <c r="BH96" s="31">
        <v>1.9450000000000001</v>
      </c>
      <c r="BI96" s="31">
        <v>0.184</v>
      </c>
      <c r="BJ96" s="31">
        <v>0</v>
      </c>
      <c r="BK96" s="31">
        <v>0</v>
      </c>
      <c r="BL96" s="73">
        <v>0</v>
      </c>
      <c r="BM96" s="74">
        <f t="shared" si="5"/>
        <v>565.04499999999985</v>
      </c>
      <c r="BN96" s="33"/>
      <c r="BO96" s="30">
        <v>0</v>
      </c>
      <c r="BP96" s="75">
        <f t="shared" si="6"/>
        <v>8432.5299999999988</v>
      </c>
      <c r="BQ96" s="32">
        <f t="shared" si="7"/>
        <v>8432.5299999999988</v>
      </c>
      <c r="BR96" s="76">
        <v>0.193</v>
      </c>
      <c r="BS96" s="30">
        <v>8432.3369999999995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4965.5450000000001</v>
      </c>
      <c r="D97" s="30"/>
      <c r="E97" s="30"/>
      <c r="F97" s="30"/>
      <c r="G97" s="30"/>
      <c r="H97" s="30"/>
      <c r="I97" s="30"/>
      <c r="J97" s="30"/>
      <c r="K97" s="30"/>
      <c r="L97" s="32">
        <v>0.32500000000000001</v>
      </c>
      <c r="M97" s="31">
        <v>21.376000000000001</v>
      </c>
      <c r="N97" s="31">
        <v>0.14099999999999999</v>
      </c>
      <c r="O97" s="31">
        <v>2.36</v>
      </c>
      <c r="P97" s="31">
        <v>0.121</v>
      </c>
      <c r="Q97" s="31">
        <v>0</v>
      </c>
      <c r="R97" s="31">
        <v>0.26800000000000002</v>
      </c>
      <c r="S97" s="31">
        <v>5.0999999999999997E-2</v>
      </c>
      <c r="T97" s="31">
        <v>0</v>
      </c>
      <c r="U97" s="31">
        <v>0.33100000000000002</v>
      </c>
      <c r="V97" s="31">
        <v>5.0999999999999997E-2</v>
      </c>
      <c r="W97" s="31">
        <v>0</v>
      </c>
      <c r="X97" s="31">
        <v>0.11799999999999999</v>
      </c>
      <c r="Y97" s="31">
        <v>0.65800000000000003</v>
      </c>
      <c r="Z97" s="31">
        <v>4.5999999999999999E-2</v>
      </c>
      <c r="AA97" s="31">
        <v>4.8000000000000001E-2</v>
      </c>
      <c r="AB97" s="31">
        <v>0.41199999999999998</v>
      </c>
      <c r="AC97" s="31">
        <v>0.85199999999999998</v>
      </c>
      <c r="AD97" s="31">
        <v>0.28000000000000003</v>
      </c>
      <c r="AE97" s="31">
        <v>1.484</v>
      </c>
      <c r="AF97" s="31">
        <v>2.2170000000000001</v>
      </c>
      <c r="AG97" s="31">
        <v>10.706</v>
      </c>
      <c r="AH97" s="31">
        <v>2.2629999999999999</v>
      </c>
      <c r="AI97" s="31">
        <v>105.36199999999999</v>
      </c>
      <c r="AJ97" s="31">
        <v>0.19700000000000001</v>
      </c>
      <c r="AK97" s="31">
        <v>6.4340000000000002</v>
      </c>
      <c r="AL97" s="31">
        <v>50.664999999999999</v>
      </c>
      <c r="AM97" s="31">
        <v>7.6719999999999997</v>
      </c>
      <c r="AN97" s="31">
        <v>9.2999999999999999E-2</v>
      </c>
      <c r="AO97" s="31">
        <v>0.41099999999999998</v>
      </c>
      <c r="AP97" s="31">
        <v>5.2610000000000001</v>
      </c>
      <c r="AQ97" s="31">
        <v>2.0539999999999998</v>
      </c>
      <c r="AR97" s="31">
        <v>1.62</v>
      </c>
      <c r="AS97" s="31">
        <v>1.125</v>
      </c>
      <c r="AT97" s="31">
        <v>11.702</v>
      </c>
      <c r="AU97" s="31">
        <v>1.2230000000000001</v>
      </c>
      <c r="AV97" s="31">
        <v>0.44800000000000001</v>
      </c>
      <c r="AW97" s="31">
        <v>4.4999999999999998E-2</v>
      </c>
      <c r="AX97" s="31">
        <v>1.48</v>
      </c>
      <c r="AY97" s="31">
        <v>2.3E-2</v>
      </c>
      <c r="AZ97" s="31">
        <v>0.122</v>
      </c>
      <c r="BA97" s="31">
        <v>0.71799999999999997</v>
      </c>
      <c r="BB97" s="31">
        <v>0.47</v>
      </c>
      <c r="BC97" s="31">
        <v>72.06</v>
      </c>
      <c r="BD97" s="31">
        <v>1.8879999999999999</v>
      </c>
      <c r="BE97" s="31">
        <v>4.1890000000000001</v>
      </c>
      <c r="BF97" s="31">
        <v>10.853999999999999</v>
      </c>
      <c r="BG97" s="31">
        <v>7.0000000000000007E-2</v>
      </c>
      <c r="BH97" s="31">
        <v>4.34</v>
      </c>
      <c r="BI97" s="31">
        <v>0.27</v>
      </c>
      <c r="BJ97" s="31">
        <v>0</v>
      </c>
      <c r="BK97" s="31">
        <v>0</v>
      </c>
      <c r="BL97" s="73">
        <v>0</v>
      </c>
      <c r="BM97" s="74">
        <f t="shared" si="5"/>
        <v>334.90399999999988</v>
      </c>
      <c r="BN97" s="33"/>
      <c r="BO97" s="30">
        <v>2115.636</v>
      </c>
      <c r="BP97" s="75">
        <f t="shared" si="6"/>
        <v>2515.0050000000001</v>
      </c>
      <c r="BQ97" s="32">
        <f t="shared" si="7"/>
        <v>2515.0050000000001</v>
      </c>
      <c r="BR97" s="76">
        <v>0</v>
      </c>
      <c r="BS97" s="30">
        <v>2515.0050000000001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1402.6189999999999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0.01</v>
      </c>
      <c r="O98" s="31">
        <v>1.5489999999999999</v>
      </c>
      <c r="P98" s="31">
        <v>0.06</v>
      </c>
      <c r="Q98" s="31">
        <v>1E-3</v>
      </c>
      <c r="R98" s="31">
        <v>0</v>
      </c>
      <c r="S98" s="31">
        <v>0.20399999999999999</v>
      </c>
      <c r="T98" s="31">
        <v>0</v>
      </c>
      <c r="U98" s="31">
        <v>2.4E-2</v>
      </c>
      <c r="V98" s="31">
        <v>0.14399999999999999</v>
      </c>
      <c r="W98" s="31">
        <v>8.9999999999999993E-3</v>
      </c>
      <c r="X98" s="31">
        <v>7.0000000000000001E-3</v>
      </c>
      <c r="Y98" s="31">
        <v>5.0000000000000001E-3</v>
      </c>
      <c r="Z98" s="31">
        <v>1E-3</v>
      </c>
      <c r="AA98" s="31">
        <v>1.2E-2</v>
      </c>
      <c r="AB98" s="31">
        <v>3.6999999999999998E-2</v>
      </c>
      <c r="AC98" s="31">
        <v>0.1</v>
      </c>
      <c r="AD98" s="31">
        <v>0.01</v>
      </c>
      <c r="AE98" s="31">
        <v>0.57399999999999995</v>
      </c>
      <c r="AF98" s="31">
        <v>0.32400000000000001</v>
      </c>
      <c r="AG98" s="31">
        <v>0.13100000000000001</v>
      </c>
      <c r="AH98" s="31">
        <v>1.76</v>
      </c>
      <c r="AI98" s="31">
        <v>0.47199999999999998</v>
      </c>
      <c r="AJ98" s="31">
        <v>6.0000000000000001E-3</v>
      </c>
      <c r="AK98" s="31">
        <v>1.165</v>
      </c>
      <c r="AL98" s="31">
        <v>16.109000000000002</v>
      </c>
      <c r="AM98" s="31">
        <v>1.052</v>
      </c>
      <c r="AN98" s="31">
        <v>0</v>
      </c>
      <c r="AO98" s="31">
        <v>0.255</v>
      </c>
      <c r="AP98" s="31">
        <v>0.188</v>
      </c>
      <c r="AQ98" s="31">
        <v>15.587</v>
      </c>
      <c r="AR98" s="31">
        <v>362.76100000000002</v>
      </c>
      <c r="AS98" s="31">
        <v>1.2E-2</v>
      </c>
      <c r="AT98" s="31">
        <v>52.637999999999998</v>
      </c>
      <c r="AU98" s="31">
        <v>0.14399999999999999</v>
      </c>
      <c r="AV98" s="31">
        <v>0.11899999999999999</v>
      </c>
      <c r="AW98" s="31">
        <v>2.3E-2</v>
      </c>
      <c r="AX98" s="31">
        <v>1.1890000000000001</v>
      </c>
      <c r="AY98" s="31">
        <v>0.02</v>
      </c>
      <c r="AZ98" s="31">
        <v>0</v>
      </c>
      <c r="BA98" s="31">
        <v>6.0000000000000001E-3</v>
      </c>
      <c r="BB98" s="31">
        <v>0.186</v>
      </c>
      <c r="BC98" s="31">
        <v>4.782</v>
      </c>
      <c r="BD98" s="31">
        <v>0</v>
      </c>
      <c r="BE98" s="31">
        <v>22.315999999999999</v>
      </c>
      <c r="BF98" s="31">
        <v>0.97399999999999998</v>
      </c>
      <c r="BG98" s="31">
        <v>8.9999999999999993E-3</v>
      </c>
      <c r="BH98" s="31">
        <v>1.401</v>
      </c>
      <c r="BI98" s="31">
        <v>7.2910000000000004</v>
      </c>
      <c r="BJ98" s="31">
        <v>0</v>
      </c>
      <c r="BK98" s="31">
        <v>0</v>
      </c>
      <c r="BL98" s="73">
        <v>0</v>
      </c>
      <c r="BM98" s="74">
        <f t="shared" si="5"/>
        <v>493.66899999999998</v>
      </c>
      <c r="BN98" s="33"/>
      <c r="BO98" s="30">
        <v>89.510999999999996</v>
      </c>
      <c r="BP98" s="75">
        <f t="shared" si="6"/>
        <v>819.43899999999996</v>
      </c>
      <c r="BQ98" s="32">
        <f t="shared" si="7"/>
        <v>819.43899999999996</v>
      </c>
      <c r="BR98" s="76">
        <v>65.692999999999998</v>
      </c>
      <c r="BS98" s="30">
        <v>753.74599999999998</v>
      </c>
      <c r="BT98" s="77">
        <v>0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9204.14</v>
      </c>
      <c r="D99" s="30"/>
      <c r="E99" s="30"/>
      <c r="F99" s="30"/>
      <c r="G99" s="30"/>
      <c r="H99" s="30"/>
      <c r="I99" s="30"/>
      <c r="J99" s="30"/>
      <c r="K99" s="30"/>
      <c r="L99" s="32">
        <v>0.21099999999999999</v>
      </c>
      <c r="M99" s="31">
        <v>95.427999999999997</v>
      </c>
      <c r="N99" s="31">
        <v>8.6999999999999994E-2</v>
      </c>
      <c r="O99" s="31">
        <v>10.422000000000001</v>
      </c>
      <c r="P99" s="31">
        <v>5.0949999999999998</v>
      </c>
      <c r="Q99" s="31">
        <v>2E-3</v>
      </c>
      <c r="R99" s="31">
        <v>0.71299999999999997</v>
      </c>
      <c r="S99" s="31">
        <v>0.20200000000000001</v>
      </c>
      <c r="T99" s="31">
        <v>0</v>
      </c>
      <c r="U99" s="31">
        <v>0.12</v>
      </c>
      <c r="V99" s="31">
        <v>0.69099999999999995</v>
      </c>
      <c r="W99" s="31">
        <v>0.59899999999999998</v>
      </c>
      <c r="X99" s="31">
        <v>0.878</v>
      </c>
      <c r="Y99" s="31">
        <v>1.4830000000000001</v>
      </c>
      <c r="Z99" s="31">
        <v>0.13700000000000001</v>
      </c>
      <c r="AA99" s="31">
        <v>0.68200000000000005</v>
      </c>
      <c r="AB99" s="31">
        <v>0.54800000000000004</v>
      </c>
      <c r="AC99" s="31">
        <v>43.832000000000001</v>
      </c>
      <c r="AD99" s="31">
        <v>2.1509999999999998</v>
      </c>
      <c r="AE99" s="31">
        <v>18.533000000000001</v>
      </c>
      <c r="AF99" s="31">
        <v>18.402999999999999</v>
      </c>
      <c r="AG99" s="31">
        <v>21.907</v>
      </c>
      <c r="AH99" s="31">
        <v>24.571000000000002</v>
      </c>
      <c r="AI99" s="31">
        <v>78.153999999999996</v>
      </c>
      <c r="AJ99" s="31">
        <v>50.837000000000003</v>
      </c>
      <c r="AK99" s="31">
        <v>7.4219999999999997</v>
      </c>
      <c r="AL99" s="31">
        <v>185.38399999999999</v>
      </c>
      <c r="AM99" s="31">
        <v>32.536999999999999</v>
      </c>
      <c r="AN99" s="31">
        <v>3.363</v>
      </c>
      <c r="AO99" s="31">
        <v>10.435</v>
      </c>
      <c r="AP99" s="31">
        <v>3.4609999999999999</v>
      </c>
      <c r="AQ99" s="31">
        <v>25.609000000000002</v>
      </c>
      <c r="AR99" s="31">
        <v>1433.2570000000001</v>
      </c>
      <c r="AS99" s="31">
        <v>6.7460000000000004</v>
      </c>
      <c r="AT99" s="31">
        <v>105.752</v>
      </c>
      <c r="AU99" s="31">
        <v>9.798</v>
      </c>
      <c r="AV99" s="31">
        <v>16.72</v>
      </c>
      <c r="AW99" s="31">
        <v>1.1299999999999999</v>
      </c>
      <c r="AX99" s="31">
        <v>54.347000000000001</v>
      </c>
      <c r="AY99" s="31">
        <v>0.33800000000000002</v>
      </c>
      <c r="AZ99" s="31">
        <v>0.755</v>
      </c>
      <c r="BA99" s="31">
        <v>7.7480000000000002</v>
      </c>
      <c r="BB99" s="31">
        <v>8.2880000000000003</v>
      </c>
      <c r="BC99" s="31">
        <v>111.929</v>
      </c>
      <c r="BD99" s="31">
        <v>4.0839999999999996</v>
      </c>
      <c r="BE99" s="31">
        <v>19.672000000000001</v>
      </c>
      <c r="BF99" s="31">
        <v>22.344999999999999</v>
      </c>
      <c r="BG99" s="31">
        <v>0.218</v>
      </c>
      <c r="BH99" s="31">
        <v>6.06</v>
      </c>
      <c r="BI99" s="31">
        <v>4.9320000000000004</v>
      </c>
      <c r="BJ99" s="31">
        <v>0</v>
      </c>
      <c r="BK99" s="31">
        <v>0</v>
      </c>
      <c r="BL99" s="73">
        <v>0</v>
      </c>
      <c r="BM99" s="74">
        <f t="shared" si="5"/>
        <v>2458.0160000000001</v>
      </c>
      <c r="BN99" s="33"/>
      <c r="BO99" s="30">
        <v>536.5</v>
      </c>
      <c r="BP99" s="75">
        <f t="shared" si="6"/>
        <v>6209.6239999999998</v>
      </c>
      <c r="BQ99" s="32">
        <f t="shared" si="7"/>
        <v>6209.6239999999998</v>
      </c>
      <c r="BR99" s="76">
        <v>0</v>
      </c>
      <c r="BS99" s="30">
        <v>6209.6239999999998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2543.0600000000004</v>
      </c>
      <c r="D100" s="30"/>
      <c r="E100" s="30"/>
      <c r="F100" s="30"/>
      <c r="G100" s="30"/>
      <c r="H100" s="30"/>
      <c r="I100" s="30"/>
      <c r="J100" s="30"/>
      <c r="K100" s="30"/>
      <c r="L100" s="32">
        <v>7.0000000000000001E-3</v>
      </c>
      <c r="M100" s="31">
        <v>0</v>
      </c>
      <c r="N100" s="31">
        <v>0.32100000000000001</v>
      </c>
      <c r="O100" s="31">
        <v>1.6859999999999999</v>
      </c>
      <c r="P100" s="31">
        <v>4.8150000000000004</v>
      </c>
      <c r="Q100" s="31">
        <v>1E-3</v>
      </c>
      <c r="R100" s="31">
        <v>0.58499999999999996</v>
      </c>
      <c r="S100" s="31">
        <v>2.1000000000000001E-2</v>
      </c>
      <c r="T100" s="31">
        <v>0</v>
      </c>
      <c r="U100" s="31">
        <v>2.355</v>
      </c>
      <c r="V100" s="31">
        <v>2.177</v>
      </c>
      <c r="W100" s="31">
        <v>0.14399999999999999</v>
      </c>
      <c r="X100" s="31">
        <v>0.76400000000000001</v>
      </c>
      <c r="Y100" s="31">
        <v>0.57599999999999996</v>
      </c>
      <c r="Z100" s="31">
        <v>4.0000000000000001E-3</v>
      </c>
      <c r="AA100" s="31">
        <v>9.5000000000000001E-2</v>
      </c>
      <c r="AB100" s="31">
        <v>0.19700000000000001</v>
      </c>
      <c r="AC100" s="31">
        <v>3.887</v>
      </c>
      <c r="AD100" s="31">
        <v>5.1609999999999996</v>
      </c>
      <c r="AE100" s="31">
        <v>17.266999999999999</v>
      </c>
      <c r="AF100" s="31">
        <v>6.7789999999999999</v>
      </c>
      <c r="AG100" s="31">
        <v>10.987</v>
      </c>
      <c r="AH100" s="31">
        <v>21.715</v>
      </c>
      <c r="AI100" s="31">
        <v>24.951000000000001</v>
      </c>
      <c r="AJ100" s="31">
        <v>1.6890000000000001</v>
      </c>
      <c r="AK100" s="31">
        <v>7.3879999999999999</v>
      </c>
      <c r="AL100" s="31">
        <v>177.63</v>
      </c>
      <c r="AM100" s="31">
        <v>49.064</v>
      </c>
      <c r="AN100" s="31">
        <v>1.593</v>
      </c>
      <c r="AO100" s="31">
        <v>6.9359999999999999</v>
      </c>
      <c r="AP100" s="31">
        <v>1.3939999999999999</v>
      </c>
      <c r="AQ100" s="31">
        <v>5.032</v>
      </c>
      <c r="AR100" s="31">
        <v>0.42399999999999999</v>
      </c>
      <c r="AS100" s="31">
        <v>43.533000000000001</v>
      </c>
      <c r="AT100" s="31">
        <v>0</v>
      </c>
      <c r="AU100" s="31">
        <v>0</v>
      </c>
      <c r="AV100" s="31">
        <v>10.499000000000001</v>
      </c>
      <c r="AW100" s="31">
        <v>0.82299999999999995</v>
      </c>
      <c r="AX100" s="31">
        <v>7.6280000000000001</v>
      </c>
      <c r="AY100" s="31">
        <v>0.26900000000000002</v>
      </c>
      <c r="AZ100" s="31">
        <v>0</v>
      </c>
      <c r="BA100" s="31">
        <v>1.7170000000000001</v>
      </c>
      <c r="BB100" s="31">
        <v>3.0259999999999998</v>
      </c>
      <c r="BC100" s="31">
        <v>127.271</v>
      </c>
      <c r="BD100" s="31">
        <v>0.57099999999999995</v>
      </c>
      <c r="BE100" s="31">
        <v>6.4370000000000003</v>
      </c>
      <c r="BF100" s="31">
        <v>8.2240000000000002</v>
      </c>
      <c r="BG100" s="31">
        <v>0.183</v>
      </c>
      <c r="BH100" s="31">
        <v>0</v>
      </c>
      <c r="BI100" s="31">
        <v>3.6999999999999998E-2</v>
      </c>
      <c r="BJ100" s="31">
        <v>0</v>
      </c>
      <c r="BK100" s="31">
        <v>0</v>
      </c>
      <c r="BL100" s="73">
        <v>0</v>
      </c>
      <c r="BM100" s="74">
        <f t="shared" si="5"/>
        <v>565.86300000000006</v>
      </c>
      <c r="BN100" s="33"/>
      <c r="BO100" s="30">
        <v>274.90100000000001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1702.296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17231.753000000001</v>
      </c>
      <c r="D101" s="30"/>
      <c r="E101" s="30"/>
      <c r="F101" s="30"/>
      <c r="G101" s="30"/>
      <c r="H101" s="30"/>
      <c r="I101" s="30"/>
      <c r="J101" s="30"/>
      <c r="K101" s="30"/>
      <c r="L101" s="32">
        <v>0.68700000000000006</v>
      </c>
      <c r="M101" s="31">
        <v>11.263999999999999</v>
      </c>
      <c r="N101" s="31">
        <v>2.44</v>
      </c>
      <c r="O101" s="31">
        <v>43.186999999999998</v>
      </c>
      <c r="P101" s="31">
        <v>37.225999999999999</v>
      </c>
      <c r="Q101" s="31">
        <v>3.2000000000000001E-2</v>
      </c>
      <c r="R101" s="31">
        <v>1.6060000000000001</v>
      </c>
      <c r="S101" s="31">
        <v>0.498</v>
      </c>
      <c r="T101" s="31">
        <v>0</v>
      </c>
      <c r="U101" s="31">
        <v>32.89</v>
      </c>
      <c r="V101" s="31">
        <v>27.768999999999998</v>
      </c>
      <c r="W101" s="31">
        <v>2.714</v>
      </c>
      <c r="X101" s="31">
        <v>8.9550000000000001</v>
      </c>
      <c r="Y101" s="31">
        <v>17.498000000000001</v>
      </c>
      <c r="Z101" s="31">
        <v>0.01</v>
      </c>
      <c r="AA101" s="31">
        <v>2.919</v>
      </c>
      <c r="AB101" s="31">
        <v>1.895</v>
      </c>
      <c r="AC101" s="31">
        <v>716.25</v>
      </c>
      <c r="AD101" s="31">
        <v>49.097999999999999</v>
      </c>
      <c r="AE101" s="31">
        <v>447.84199999999998</v>
      </c>
      <c r="AF101" s="31">
        <v>83.02</v>
      </c>
      <c r="AG101" s="31">
        <v>136.709</v>
      </c>
      <c r="AH101" s="31">
        <v>149.274</v>
      </c>
      <c r="AI101" s="31">
        <v>369.96600000000001</v>
      </c>
      <c r="AJ101" s="31">
        <v>15.835000000000001</v>
      </c>
      <c r="AK101" s="31">
        <v>285.20400000000001</v>
      </c>
      <c r="AL101" s="31">
        <v>33.579000000000001</v>
      </c>
      <c r="AM101" s="31">
        <v>257.154</v>
      </c>
      <c r="AN101" s="31">
        <v>7.9729999999999999</v>
      </c>
      <c r="AO101" s="31">
        <v>110.212</v>
      </c>
      <c r="AP101" s="31">
        <v>21.52</v>
      </c>
      <c r="AQ101" s="31">
        <v>11.933999999999999</v>
      </c>
      <c r="AR101" s="31">
        <v>461.72399999999999</v>
      </c>
      <c r="AS101" s="31">
        <v>9.3339999999999996</v>
      </c>
      <c r="AT101" s="31">
        <v>1111.4559999999999</v>
      </c>
      <c r="AU101" s="31">
        <v>33.381</v>
      </c>
      <c r="AV101" s="31">
        <v>260.50799999999998</v>
      </c>
      <c r="AW101" s="31">
        <v>1034.184</v>
      </c>
      <c r="AX101" s="31">
        <v>14.282</v>
      </c>
      <c r="AY101" s="31">
        <v>0.55500000000000005</v>
      </c>
      <c r="AZ101" s="31">
        <v>6.4770000000000003</v>
      </c>
      <c r="BA101" s="31">
        <v>4.4939999999999998</v>
      </c>
      <c r="BB101" s="31">
        <v>21.181000000000001</v>
      </c>
      <c r="BC101" s="31">
        <v>901.375</v>
      </c>
      <c r="BD101" s="31">
        <v>0</v>
      </c>
      <c r="BE101" s="31">
        <v>34.825000000000003</v>
      </c>
      <c r="BF101" s="31">
        <v>5.2270000000000003</v>
      </c>
      <c r="BG101" s="31">
        <v>0.47199999999999998</v>
      </c>
      <c r="BH101" s="31">
        <v>2.9239999999999999</v>
      </c>
      <c r="BI101" s="31">
        <v>5.7729999999999997</v>
      </c>
      <c r="BJ101" s="31">
        <v>0</v>
      </c>
      <c r="BK101" s="31">
        <v>0</v>
      </c>
      <c r="BL101" s="73">
        <v>0</v>
      </c>
      <c r="BM101" s="74">
        <f t="shared" si="5"/>
        <v>6795.3319999999994</v>
      </c>
      <c r="BN101" s="33"/>
      <c r="BO101" s="30">
        <v>4428.5240000000003</v>
      </c>
      <c r="BP101" s="75">
        <f t="shared" si="6"/>
        <v>6007.8969999999999</v>
      </c>
      <c r="BQ101" s="32">
        <f t="shared" si="7"/>
        <v>5461.9459999999999</v>
      </c>
      <c r="BR101" s="76">
        <v>0</v>
      </c>
      <c r="BS101" s="30">
        <v>5461.9459999999999</v>
      </c>
      <c r="BT101" s="77">
        <v>545.95100000000002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3296.6280000000006</v>
      </c>
      <c r="D102" s="30"/>
      <c r="E102" s="30"/>
      <c r="F102" s="30"/>
      <c r="G102" s="30"/>
      <c r="H102" s="30"/>
      <c r="I102" s="30"/>
      <c r="J102" s="30"/>
      <c r="K102" s="30"/>
      <c r="L102" s="32">
        <v>0.47899999999999998</v>
      </c>
      <c r="M102" s="31">
        <v>59.274000000000001</v>
      </c>
      <c r="N102" s="31">
        <v>1.121</v>
      </c>
      <c r="O102" s="31">
        <v>18.131</v>
      </c>
      <c r="P102" s="31">
        <v>18.663</v>
      </c>
      <c r="Q102" s="31">
        <v>6.0000000000000001E-3</v>
      </c>
      <c r="R102" s="31">
        <v>1.7669999999999999</v>
      </c>
      <c r="S102" s="31">
        <v>5.335</v>
      </c>
      <c r="T102" s="31">
        <v>0</v>
      </c>
      <c r="U102" s="31">
        <v>9.907</v>
      </c>
      <c r="V102" s="31">
        <v>2.7639999999999998</v>
      </c>
      <c r="W102" s="31">
        <v>0.88100000000000001</v>
      </c>
      <c r="X102" s="31">
        <v>3.613</v>
      </c>
      <c r="Y102" s="31">
        <v>2.1840000000000002</v>
      </c>
      <c r="Z102" s="31">
        <v>1.7999999999999999E-2</v>
      </c>
      <c r="AA102" s="31">
        <v>1.2909999999999999</v>
      </c>
      <c r="AB102" s="31">
        <v>1.23</v>
      </c>
      <c r="AC102" s="31">
        <v>131.81700000000001</v>
      </c>
      <c r="AD102" s="31">
        <v>24.791</v>
      </c>
      <c r="AE102" s="31">
        <v>169.70500000000001</v>
      </c>
      <c r="AF102" s="31">
        <v>36.232999999999997</v>
      </c>
      <c r="AG102" s="31">
        <v>32.555</v>
      </c>
      <c r="AH102" s="31">
        <v>162.721</v>
      </c>
      <c r="AI102" s="31">
        <v>77.287999999999997</v>
      </c>
      <c r="AJ102" s="31">
        <v>87.965999999999994</v>
      </c>
      <c r="AK102" s="31">
        <v>138.35300000000001</v>
      </c>
      <c r="AL102" s="31">
        <v>172.392</v>
      </c>
      <c r="AM102" s="31">
        <v>184.54400000000001</v>
      </c>
      <c r="AN102" s="31">
        <v>2.5609999999999999</v>
      </c>
      <c r="AO102" s="31">
        <v>36.619999999999997</v>
      </c>
      <c r="AP102" s="31">
        <v>2.2599999999999998</v>
      </c>
      <c r="AQ102" s="31">
        <v>14.926</v>
      </c>
      <c r="AR102" s="31">
        <v>50.237000000000002</v>
      </c>
      <c r="AS102" s="31">
        <v>18.448</v>
      </c>
      <c r="AT102" s="31">
        <v>72.403999999999996</v>
      </c>
      <c r="AU102" s="31">
        <v>664.96699999999998</v>
      </c>
      <c r="AV102" s="31">
        <v>3.3780000000000001</v>
      </c>
      <c r="AW102" s="31">
        <v>30.106999999999999</v>
      </c>
      <c r="AX102" s="31">
        <v>29.951000000000001</v>
      </c>
      <c r="AY102" s="31">
        <v>4.0000000000000001E-3</v>
      </c>
      <c r="AZ102" s="31">
        <v>18.064</v>
      </c>
      <c r="BA102" s="31">
        <v>11.250999999999999</v>
      </c>
      <c r="BB102" s="31">
        <v>10.551</v>
      </c>
      <c r="BC102" s="31">
        <v>0.48699999999999999</v>
      </c>
      <c r="BD102" s="31">
        <v>56.472000000000001</v>
      </c>
      <c r="BE102" s="31">
        <v>11.882999999999999</v>
      </c>
      <c r="BF102" s="31">
        <v>15.56</v>
      </c>
      <c r="BG102" s="31">
        <v>0.53600000000000003</v>
      </c>
      <c r="BH102" s="31">
        <v>0</v>
      </c>
      <c r="BI102" s="31">
        <v>5.0380000000000003</v>
      </c>
      <c r="BJ102" s="31">
        <v>0</v>
      </c>
      <c r="BK102" s="31">
        <v>0</v>
      </c>
      <c r="BL102" s="73">
        <v>0</v>
      </c>
      <c r="BM102" s="74">
        <f t="shared" si="5"/>
        <v>2400.7340000000004</v>
      </c>
      <c r="BN102" s="33"/>
      <c r="BO102" s="30">
        <v>0</v>
      </c>
      <c r="BP102" s="75">
        <f t="shared" si="6"/>
        <v>895.89400000000001</v>
      </c>
      <c r="BQ102" s="32">
        <f t="shared" si="7"/>
        <v>895.89400000000001</v>
      </c>
      <c r="BR102" s="76">
        <v>0</v>
      </c>
      <c r="BS102" s="30">
        <v>895.89400000000001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1194.6760000000002</v>
      </c>
      <c r="D103" s="30"/>
      <c r="E103" s="30"/>
      <c r="F103" s="30"/>
      <c r="G103" s="30"/>
      <c r="H103" s="30"/>
      <c r="I103" s="30"/>
      <c r="J103" s="30"/>
      <c r="K103" s="30"/>
      <c r="L103" s="32">
        <v>0.68899999999999995</v>
      </c>
      <c r="M103" s="31">
        <v>0</v>
      </c>
      <c r="N103" s="31">
        <v>8.8999999999999996E-2</v>
      </c>
      <c r="O103" s="31">
        <v>0.47099999999999997</v>
      </c>
      <c r="P103" s="31">
        <v>0</v>
      </c>
      <c r="Q103" s="31">
        <v>2E-3</v>
      </c>
      <c r="R103" s="31">
        <v>0</v>
      </c>
      <c r="S103" s="31">
        <v>2.149</v>
      </c>
      <c r="T103" s="31">
        <v>0</v>
      </c>
      <c r="U103" s="31">
        <v>0</v>
      </c>
      <c r="V103" s="31">
        <v>0</v>
      </c>
      <c r="W103" s="31">
        <v>0</v>
      </c>
      <c r="X103" s="31">
        <v>0.68899999999999995</v>
      </c>
      <c r="Y103" s="31">
        <v>8.5000000000000006E-2</v>
      </c>
      <c r="Z103" s="31">
        <v>0</v>
      </c>
      <c r="AA103" s="31">
        <v>0.26900000000000002</v>
      </c>
      <c r="AB103" s="31">
        <v>3.3000000000000002E-2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33.832000000000001</v>
      </c>
      <c r="AI103" s="31">
        <v>44.688000000000002</v>
      </c>
      <c r="AJ103" s="31">
        <v>0.218</v>
      </c>
      <c r="AK103" s="31">
        <v>0</v>
      </c>
      <c r="AL103" s="31">
        <v>15.760999999999999</v>
      </c>
      <c r="AM103" s="31">
        <v>6.3860000000000001</v>
      </c>
      <c r="AN103" s="31">
        <v>0</v>
      </c>
      <c r="AO103" s="31">
        <v>0</v>
      </c>
      <c r="AP103" s="31">
        <v>0</v>
      </c>
      <c r="AQ103" s="31">
        <v>3.4329999999999998</v>
      </c>
      <c r="AR103" s="31">
        <v>4.04</v>
      </c>
      <c r="AS103" s="31">
        <v>0.45300000000000001</v>
      </c>
      <c r="AT103" s="31">
        <v>355.91399999999999</v>
      </c>
      <c r="AU103" s="31">
        <v>41.968000000000004</v>
      </c>
      <c r="AV103" s="31">
        <v>-9.3640000000000008</v>
      </c>
      <c r="AW103" s="31">
        <v>0</v>
      </c>
      <c r="AX103" s="31">
        <v>3.7389999999999999</v>
      </c>
      <c r="AY103" s="31">
        <v>0</v>
      </c>
      <c r="AZ103" s="31">
        <v>0</v>
      </c>
      <c r="BA103" s="31">
        <v>0.33300000000000002</v>
      </c>
      <c r="BB103" s="31">
        <v>0</v>
      </c>
      <c r="BC103" s="31">
        <v>211.179</v>
      </c>
      <c r="BD103" s="31">
        <v>13.944000000000001</v>
      </c>
      <c r="BE103" s="31">
        <v>120.58199999999999</v>
      </c>
      <c r="BF103" s="31">
        <v>214.958</v>
      </c>
      <c r="BG103" s="31">
        <v>2.7E-2</v>
      </c>
      <c r="BH103" s="31">
        <v>0</v>
      </c>
      <c r="BI103" s="31">
        <v>1.498</v>
      </c>
      <c r="BJ103" s="31">
        <v>0</v>
      </c>
      <c r="BK103" s="31">
        <v>0</v>
      </c>
      <c r="BL103" s="73">
        <v>0</v>
      </c>
      <c r="BM103" s="74">
        <f t="shared" si="5"/>
        <v>1068.0650000000001</v>
      </c>
      <c r="BN103" s="33"/>
      <c r="BO103" s="30">
        <v>0</v>
      </c>
      <c r="BP103" s="75">
        <f t="shared" si="6"/>
        <v>126.611</v>
      </c>
      <c r="BQ103" s="32">
        <f t="shared" si="7"/>
        <v>126.611</v>
      </c>
      <c r="BR103" s="76">
        <v>0</v>
      </c>
      <c r="BS103" s="30">
        <v>126.611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18399.183000000001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8.5999999999999993E-2</v>
      </c>
      <c r="N104" s="31">
        <v>0.998</v>
      </c>
      <c r="O104" s="31">
        <v>19.260999999999999</v>
      </c>
      <c r="P104" s="31">
        <v>16.899999999999999</v>
      </c>
      <c r="Q104" s="31">
        <v>2E-3</v>
      </c>
      <c r="R104" s="31">
        <v>2.9470000000000001</v>
      </c>
      <c r="S104" s="31">
        <v>0.505</v>
      </c>
      <c r="T104" s="31">
        <v>0</v>
      </c>
      <c r="U104" s="31">
        <v>6.0590000000000002</v>
      </c>
      <c r="V104" s="31">
        <v>0</v>
      </c>
      <c r="W104" s="31">
        <v>0</v>
      </c>
      <c r="X104" s="31">
        <v>2.1920000000000002</v>
      </c>
      <c r="Y104" s="31">
        <v>3.0939999999999999</v>
      </c>
      <c r="Z104" s="31">
        <v>0.17599999999999999</v>
      </c>
      <c r="AA104" s="31">
        <v>0.48899999999999999</v>
      </c>
      <c r="AB104" s="31">
        <v>0.32400000000000001</v>
      </c>
      <c r="AC104" s="31">
        <v>19.846</v>
      </c>
      <c r="AD104" s="31">
        <v>2.5790000000000002</v>
      </c>
      <c r="AE104" s="31">
        <v>91.239000000000004</v>
      </c>
      <c r="AF104" s="31">
        <v>69.015000000000001</v>
      </c>
      <c r="AG104" s="31">
        <v>88.344999999999999</v>
      </c>
      <c r="AH104" s="31">
        <v>37.491</v>
      </c>
      <c r="AI104" s="31">
        <v>229.03200000000001</v>
      </c>
      <c r="AJ104" s="31">
        <v>24.039000000000001</v>
      </c>
      <c r="AK104" s="31">
        <v>21.382999999999999</v>
      </c>
      <c r="AL104" s="31">
        <v>18.78</v>
      </c>
      <c r="AM104" s="31">
        <v>-4.3959999999999999</v>
      </c>
      <c r="AN104" s="31">
        <v>0.79900000000000004</v>
      </c>
      <c r="AO104" s="31">
        <v>86.741</v>
      </c>
      <c r="AP104" s="31">
        <v>24.22</v>
      </c>
      <c r="AQ104" s="31">
        <v>15.403</v>
      </c>
      <c r="AR104" s="31">
        <v>62.817999999999998</v>
      </c>
      <c r="AS104" s="31">
        <v>8.4979999999999993</v>
      </c>
      <c r="AT104" s="31">
        <v>158.745</v>
      </c>
      <c r="AU104" s="31">
        <v>4.9400000000000004</v>
      </c>
      <c r="AV104" s="31">
        <v>3.4129999999999998</v>
      </c>
      <c r="AW104" s="31">
        <v>97.028000000000006</v>
      </c>
      <c r="AX104" s="31">
        <v>11.137</v>
      </c>
      <c r="AY104" s="31">
        <v>1.198</v>
      </c>
      <c r="AZ104" s="31">
        <v>2.3759999999999999</v>
      </c>
      <c r="BA104" s="31">
        <v>6.3659999999999997</v>
      </c>
      <c r="BB104" s="31">
        <v>10.073</v>
      </c>
      <c r="BC104" s="31">
        <v>102.48399999999999</v>
      </c>
      <c r="BD104" s="31">
        <v>1.0649999999999999</v>
      </c>
      <c r="BE104" s="31">
        <v>48.170999999999999</v>
      </c>
      <c r="BF104" s="31">
        <v>37.948999999999998</v>
      </c>
      <c r="BG104" s="31">
        <v>3.6360000000000001</v>
      </c>
      <c r="BH104" s="31">
        <v>10.430999999999999</v>
      </c>
      <c r="BI104" s="31">
        <v>34.146000000000001</v>
      </c>
      <c r="BJ104" s="31">
        <v>0</v>
      </c>
      <c r="BK104" s="31">
        <v>0</v>
      </c>
      <c r="BL104" s="73">
        <v>0</v>
      </c>
      <c r="BM104" s="74">
        <f t="shared" si="5"/>
        <v>1382.0230000000004</v>
      </c>
      <c r="BN104" s="33"/>
      <c r="BO104" s="30">
        <v>0</v>
      </c>
      <c r="BP104" s="75">
        <f t="shared" si="6"/>
        <v>17017.16</v>
      </c>
      <c r="BQ104" s="32">
        <f t="shared" si="7"/>
        <v>17017.16</v>
      </c>
      <c r="BR104" s="76">
        <v>14003.633</v>
      </c>
      <c r="BS104" s="30">
        <v>3013.527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5806.5160000000005</v>
      </c>
      <c r="D105" s="30"/>
      <c r="E105" s="30"/>
      <c r="F105" s="30"/>
      <c r="G105" s="30"/>
      <c r="H105" s="30"/>
      <c r="I105" s="30"/>
      <c r="J105" s="30"/>
      <c r="K105" s="30"/>
      <c r="L105" s="32">
        <v>0.93799999999999994</v>
      </c>
      <c r="M105" s="31">
        <v>6.1680000000000001</v>
      </c>
      <c r="N105" s="31">
        <v>3.4470000000000001</v>
      </c>
      <c r="O105" s="31">
        <v>17.736999999999998</v>
      </c>
      <c r="P105" s="31">
        <v>10.648999999999999</v>
      </c>
      <c r="Q105" s="31">
        <v>3.0000000000000001E-3</v>
      </c>
      <c r="R105" s="31">
        <v>2.0390000000000001</v>
      </c>
      <c r="S105" s="31">
        <v>0.436</v>
      </c>
      <c r="T105" s="31">
        <v>0</v>
      </c>
      <c r="U105" s="31">
        <v>7.4</v>
      </c>
      <c r="V105" s="31">
        <v>0.68300000000000005</v>
      </c>
      <c r="W105" s="31">
        <v>1.256</v>
      </c>
      <c r="X105" s="31">
        <v>2.5129999999999999</v>
      </c>
      <c r="Y105" s="31">
        <v>1.1279999999999999</v>
      </c>
      <c r="Z105" s="31">
        <v>2.9000000000000001E-2</v>
      </c>
      <c r="AA105" s="31">
        <v>1.0660000000000001</v>
      </c>
      <c r="AB105" s="31">
        <v>1.1890000000000001</v>
      </c>
      <c r="AC105" s="31">
        <v>53.322000000000003</v>
      </c>
      <c r="AD105" s="31">
        <v>2.0539999999999998</v>
      </c>
      <c r="AE105" s="31">
        <v>116.548</v>
      </c>
      <c r="AF105" s="31">
        <v>37.299999999999997</v>
      </c>
      <c r="AG105" s="31">
        <v>60.133000000000003</v>
      </c>
      <c r="AH105" s="31">
        <v>87.688000000000002</v>
      </c>
      <c r="AI105" s="31">
        <v>17.501999999999999</v>
      </c>
      <c r="AJ105" s="31">
        <v>7.056</v>
      </c>
      <c r="AK105" s="31">
        <v>119.012</v>
      </c>
      <c r="AL105" s="31">
        <v>68.542000000000002</v>
      </c>
      <c r="AM105" s="31">
        <v>95.85</v>
      </c>
      <c r="AN105" s="31">
        <v>6.0039999999999996</v>
      </c>
      <c r="AO105" s="31">
        <v>25.004000000000001</v>
      </c>
      <c r="AP105" s="31">
        <v>3.1539999999999999</v>
      </c>
      <c r="AQ105" s="31">
        <v>69.863</v>
      </c>
      <c r="AR105" s="31">
        <v>298.33499999999998</v>
      </c>
      <c r="AS105" s="31">
        <v>26.225999999999999</v>
      </c>
      <c r="AT105" s="31">
        <v>68.393000000000001</v>
      </c>
      <c r="AU105" s="31">
        <v>28.818999999999999</v>
      </c>
      <c r="AV105" s="31">
        <v>20.856000000000002</v>
      </c>
      <c r="AW105" s="31">
        <v>6.0949999999999998</v>
      </c>
      <c r="AX105" s="31">
        <v>103.96</v>
      </c>
      <c r="AY105" s="31">
        <v>0.39500000000000002</v>
      </c>
      <c r="AZ105" s="31">
        <v>1.2250000000000001</v>
      </c>
      <c r="BA105" s="31">
        <v>14.087999999999999</v>
      </c>
      <c r="BB105" s="31">
        <v>10.342000000000001</v>
      </c>
      <c r="BC105" s="31">
        <v>665.00599999999997</v>
      </c>
      <c r="BD105" s="31">
        <v>21.084</v>
      </c>
      <c r="BE105" s="31">
        <v>130.55600000000001</v>
      </c>
      <c r="BF105" s="31">
        <v>134.702</v>
      </c>
      <c r="BG105" s="31">
        <v>0.54500000000000004</v>
      </c>
      <c r="BH105" s="31">
        <v>1.242</v>
      </c>
      <c r="BI105" s="31">
        <v>2.5539999999999998</v>
      </c>
      <c r="BJ105" s="31">
        <v>0</v>
      </c>
      <c r="BK105" s="31">
        <v>0</v>
      </c>
      <c r="BL105" s="73">
        <v>0</v>
      </c>
      <c r="BM105" s="74">
        <f t="shared" si="5"/>
        <v>2360.1360000000004</v>
      </c>
      <c r="BN105" s="33"/>
      <c r="BO105" s="30">
        <v>2213.335</v>
      </c>
      <c r="BP105" s="75">
        <f t="shared" si="6"/>
        <v>692.89300000000003</v>
      </c>
      <c r="BQ105" s="32">
        <f t="shared" si="7"/>
        <v>692.89300000000003</v>
      </c>
      <c r="BR105" s="76">
        <v>0</v>
      </c>
      <c r="BS105" s="30">
        <v>692.89300000000003</v>
      </c>
      <c r="BT105" s="77">
        <v>0</v>
      </c>
      <c r="BU105" s="77">
        <v>0</v>
      </c>
      <c r="BV105" s="30">
        <v>540.15200000000004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26.058</v>
      </c>
      <c r="D106" s="30"/>
      <c r="E106" s="30"/>
      <c r="F106" s="30"/>
      <c r="G106" s="30"/>
      <c r="H106" s="30"/>
      <c r="I106" s="30"/>
      <c r="J106" s="30"/>
      <c r="K106" s="30"/>
      <c r="L106" s="32">
        <v>20.204999999999998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1.4239999999999999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21.628999999999998</v>
      </c>
      <c r="BN106" s="33"/>
      <c r="BO106" s="30">
        <v>0</v>
      </c>
      <c r="BP106" s="75">
        <f t="shared" si="6"/>
        <v>4.4290000000000003</v>
      </c>
      <c r="BQ106" s="32">
        <f t="shared" si="7"/>
        <v>4.4290000000000003</v>
      </c>
      <c r="BR106" s="76">
        <v>0</v>
      </c>
      <c r="BS106" s="30">
        <v>4.4290000000000003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3414.8639999999996</v>
      </c>
      <c r="D107" s="30"/>
      <c r="E107" s="30"/>
      <c r="F107" s="30"/>
      <c r="G107" s="30"/>
      <c r="H107" s="30"/>
      <c r="I107" s="30"/>
      <c r="J107" s="30"/>
      <c r="K107" s="30"/>
      <c r="L107" s="32">
        <v>0.626</v>
      </c>
      <c r="M107" s="31">
        <v>289.69600000000003</v>
      </c>
      <c r="N107" s="31">
        <v>5.4379999999999997</v>
      </c>
      <c r="O107" s="31">
        <v>4.6749999999999998</v>
      </c>
      <c r="P107" s="31">
        <v>7.5460000000000003</v>
      </c>
      <c r="Q107" s="31">
        <v>4.8000000000000001E-2</v>
      </c>
      <c r="R107" s="31">
        <v>1.2E-2</v>
      </c>
      <c r="S107" s="31">
        <v>8.5999999999999993E-2</v>
      </c>
      <c r="T107" s="31">
        <v>0</v>
      </c>
      <c r="U107" s="31">
        <v>0.378</v>
      </c>
      <c r="V107" s="31">
        <v>4.0000000000000001E-3</v>
      </c>
      <c r="W107" s="31">
        <v>2.7E-2</v>
      </c>
      <c r="X107" s="31">
        <v>1.216</v>
      </c>
      <c r="Y107" s="31">
        <v>0.7</v>
      </c>
      <c r="Z107" s="31">
        <v>0.23699999999999999</v>
      </c>
      <c r="AA107" s="31">
        <v>8.9999999999999993E-3</v>
      </c>
      <c r="AB107" s="31">
        <v>0.20799999999999999</v>
      </c>
      <c r="AC107" s="31">
        <v>21.486999999999998</v>
      </c>
      <c r="AD107" s="31">
        <v>13.88</v>
      </c>
      <c r="AE107" s="31">
        <v>188.36</v>
      </c>
      <c r="AF107" s="31">
        <v>35.744</v>
      </c>
      <c r="AG107" s="31">
        <v>3.8719999999999999</v>
      </c>
      <c r="AH107" s="31">
        <v>32.167999999999999</v>
      </c>
      <c r="AI107" s="31">
        <v>130.25299999999999</v>
      </c>
      <c r="AJ107" s="31">
        <v>158.00399999999999</v>
      </c>
      <c r="AK107" s="31">
        <v>28.053000000000001</v>
      </c>
      <c r="AL107" s="31">
        <v>1091.421</v>
      </c>
      <c r="AM107" s="31">
        <v>7.7039999999999997</v>
      </c>
      <c r="AN107" s="31">
        <v>0</v>
      </c>
      <c r="AO107" s="31">
        <v>25.344999999999999</v>
      </c>
      <c r="AP107" s="31">
        <v>1.6950000000000001</v>
      </c>
      <c r="AQ107" s="31">
        <v>6.6159999999999997</v>
      </c>
      <c r="AR107" s="31">
        <v>17.396000000000001</v>
      </c>
      <c r="AS107" s="31">
        <v>0.9</v>
      </c>
      <c r="AT107" s="31">
        <v>0</v>
      </c>
      <c r="AU107" s="31">
        <v>0.42299999999999999</v>
      </c>
      <c r="AV107" s="31">
        <v>1.7000000000000001E-2</v>
      </c>
      <c r="AW107" s="31">
        <v>11.977</v>
      </c>
      <c r="AX107" s="31">
        <v>14.073</v>
      </c>
      <c r="AY107" s="31">
        <v>0</v>
      </c>
      <c r="AZ107" s="31">
        <v>1.9650000000000001</v>
      </c>
      <c r="BA107" s="31">
        <v>2.4300000000000002</v>
      </c>
      <c r="BB107" s="31">
        <v>10.862</v>
      </c>
      <c r="BC107" s="31">
        <v>113.962</v>
      </c>
      <c r="BD107" s="31">
        <v>6.2919999999999998</v>
      </c>
      <c r="BE107" s="31">
        <v>6.4029999999999996</v>
      </c>
      <c r="BF107" s="31">
        <v>8.6880000000000006</v>
      </c>
      <c r="BG107" s="31">
        <v>3.2109999999999999</v>
      </c>
      <c r="BH107" s="31">
        <v>1.2829999999999999</v>
      </c>
      <c r="BI107" s="31">
        <v>1.8480000000000001</v>
      </c>
      <c r="BJ107" s="31">
        <v>0</v>
      </c>
      <c r="BK107" s="31">
        <v>0</v>
      </c>
      <c r="BL107" s="73">
        <v>0</v>
      </c>
      <c r="BM107" s="74">
        <f t="shared" si="5"/>
        <v>2257.2379999999994</v>
      </c>
      <c r="BN107" s="33"/>
      <c r="BO107" s="30">
        <v>65.617000000000004</v>
      </c>
      <c r="BP107" s="75">
        <f t="shared" si="6"/>
        <v>673.73099999999999</v>
      </c>
      <c r="BQ107" s="32">
        <f t="shared" si="7"/>
        <v>673.73099999999999</v>
      </c>
      <c r="BR107" s="76">
        <v>0</v>
      </c>
      <c r="BS107" s="30">
        <v>673.73099999999999</v>
      </c>
      <c r="BT107" s="77">
        <v>0</v>
      </c>
      <c r="BU107" s="77">
        <v>0</v>
      </c>
      <c r="BV107" s="30">
        <v>418.27800000000002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934.06499999999994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4.1020000000000003</v>
      </c>
      <c r="AG108" s="31">
        <v>3.5569999999999999</v>
      </c>
      <c r="AH108" s="31">
        <v>22.545999999999999</v>
      </c>
      <c r="AI108" s="31">
        <v>31.288</v>
      </c>
      <c r="AJ108" s="31">
        <v>0</v>
      </c>
      <c r="AK108" s="31">
        <v>0</v>
      </c>
      <c r="AL108" s="31">
        <v>62.070999999999998</v>
      </c>
      <c r="AM108" s="31">
        <v>0</v>
      </c>
      <c r="AN108" s="31">
        <v>0</v>
      </c>
      <c r="AO108" s="31">
        <v>162.471</v>
      </c>
      <c r="AP108" s="31">
        <v>0</v>
      </c>
      <c r="AQ108" s="31">
        <v>1.2849999999999999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6.383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293.70299999999997</v>
      </c>
      <c r="BN108" s="33"/>
      <c r="BO108" s="30">
        <v>0</v>
      </c>
      <c r="BP108" s="75">
        <f t="shared" si="6"/>
        <v>640.36199999999997</v>
      </c>
      <c r="BQ108" s="32">
        <f t="shared" si="7"/>
        <v>640.36199999999997</v>
      </c>
      <c r="BR108" s="76">
        <v>0</v>
      </c>
      <c r="BS108" s="30">
        <v>640.36199999999997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2520.7249999999995</v>
      </c>
      <c r="D109" s="30"/>
      <c r="E109" s="30"/>
      <c r="F109" s="30"/>
      <c r="G109" s="30"/>
      <c r="H109" s="30"/>
      <c r="I109" s="30"/>
      <c r="J109" s="30"/>
      <c r="K109" s="30"/>
      <c r="L109" s="32">
        <v>0.26200000000000001</v>
      </c>
      <c r="M109" s="31">
        <v>2.4E-2</v>
      </c>
      <c r="N109" s="31">
        <v>0</v>
      </c>
      <c r="O109" s="31">
        <v>11.752000000000001</v>
      </c>
      <c r="P109" s="31">
        <v>14.91</v>
      </c>
      <c r="Q109" s="31">
        <v>7.0000000000000001E-3</v>
      </c>
      <c r="R109" s="31">
        <v>0.96</v>
      </c>
      <c r="S109" s="31">
        <v>8.2000000000000003E-2</v>
      </c>
      <c r="T109" s="31">
        <v>0</v>
      </c>
      <c r="U109" s="31">
        <v>11.303000000000001</v>
      </c>
      <c r="V109" s="31">
        <v>5.2679999999999998</v>
      </c>
      <c r="W109" s="31">
        <v>0.13900000000000001</v>
      </c>
      <c r="X109" s="31">
        <v>5.8810000000000002</v>
      </c>
      <c r="Y109" s="31">
        <v>4.4450000000000003</v>
      </c>
      <c r="Z109" s="31">
        <v>3.7999999999999999E-2</v>
      </c>
      <c r="AA109" s="31">
        <v>0.32700000000000001</v>
      </c>
      <c r="AB109" s="31">
        <v>0.60799999999999998</v>
      </c>
      <c r="AC109" s="31">
        <v>129.38999999999999</v>
      </c>
      <c r="AD109" s="31">
        <v>7.3449999999999998</v>
      </c>
      <c r="AE109" s="31">
        <v>364.15199999999999</v>
      </c>
      <c r="AF109" s="31">
        <v>18.626000000000001</v>
      </c>
      <c r="AG109" s="31">
        <v>12.23</v>
      </c>
      <c r="AH109" s="31">
        <v>112.146</v>
      </c>
      <c r="AI109" s="31">
        <v>102.788</v>
      </c>
      <c r="AJ109" s="31">
        <v>2.6389999999999998</v>
      </c>
      <c r="AK109" s="31">
        <v>49.107999999999997</v>
      </c>
      <c r="AL109" s="31">
        <v>9.8870000000000005</v>
      </c>
      <c r="AM109" s="31">
        <v>335.93599999999998</v>
      </c>
      <c r="AN109" s="31">
        <v>7.0819999999999999</v>
      </c>
      <c r="AO109" s="31">
        <v>103.312</v>
      </c>
      <c r="AP109" s="31">
        <v>11.510999999999999</v>
      </c>
      <c r="AQ109" s="31">
        <v>16.146000000000001</v>
      </c>
      <c r="AR109" s="31">
        <v>163.983</v>
      </c>
      <c r="AS109" s="31">
        <v>13.311999999999999</v>
      </c>
      <c r="AT109" s="31">
        <v>122.702</v>
      </c>
      <c r="AU109" s="31">
        <v>19.952000000000002</v>
      </c>
      <c r="AV109" s="31">
        <v>10.079000000000001</v>
      </c>
      <c r="AW109" s="31">
        <v>45.215000000000003</v>
      </c>
      <c r="AX109" s="31">
        <v>33.274000000000001</v>
      </c>
      <c r="AY109" s="31">
        <v>0</v>
      </c>
      <c r="AZ109" s="31">
        <v>29.835999999999999</v>
      </c>
      <c r="BA109" s="31">
        <v>4.3129999999999997</v>
      </c>
      <c r="BB109" s="31">
        <v>7.8650000000000002</v>
      </c>
      <c r="BC109" s="31">
        <v>271.20699999999999</v>
      </c>
      <c r="BD109" s="31">
        <v>36.058</v>
      </c>
      <c r="BE109" s="31">
        <v>70.183000000000007</v>
      </c>
      <c r="BF109" s="31">
        <v>39.162999999999997</v>
      </c>
      <c r="BG109" s="31">
        <v>3.262</v>
      </c>
      <c r="BH109" s="31">
        <v>13.968999999999999</v>
      </c>
      <c r="BI109" s="31">
        <v>3.5169999999999999</v>
      </c>
      <c r="BJ109" s="31">
        <v>0</v>
      </c>
      <c r="BK109" s="31">
        <v>0</v>
      </c>
      <c r="BL109" s="73">
        <v>0</v>
      </c>
      <c r="BM109" s="74">
        <f t="shared" si="5"/>
        <v>2226.1939999999995</v>
      </c>
      <c r="BN109" s="33"/>
      <c r="BO109" s="30">
        <v>0</v>
      </c>
      <c r="BP109" s="75">
        <f t="shared" si="6"/>
        <v>294.53100000000001</v>
      </c>
      <c r="BQ109" s="32">
        <f t="shared" si="7"/>
        <v>294.53100000000001</v>
      </c>
      <c r="BR109" s="76">
        <v>0</v>
      </c>
      <c r="BS109" s="30">
        <v>294.53100000000001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29943.795000000002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30">
        <v>0</v>
      </c>
      <c r="BP110" s="75">
        <f t="shared" si="6"/>
        <v>29943.795000000002</v>
      </c>
      <c r="BQ110" s="32">
        <f t="shared" si="7"/>
        <v>2384.0219999999999</v>
      </c>
      <c r="BR110" s="76">
        <v>2384.0219999999999</v>
      </c>
      <c r="BS110" s="30">
        <v>0</v>
      </c>
      <c r="BT110" s="77">
        <v>27559.773000000001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708.94299999999998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30">
        <v>0</v>
      </c>
      <c r="BP111" s="75">
        <f t="shared" si="6"/>
        <v>708.94299999999998</v>
      </c>
      <c r="BQ111" s="32">
        <f t="shared" si="7"/>
        <v>0</v>
      </c>
      <c r="BR111" s="76">
        <v>0</v>
      </c>
      <c r="BS111" s="30">
        <v>0</v>
      </c>
      <c r="BT111" s="77">
        <v>708.94299999999998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10917.947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4.758</v>
      </c>
      <c r="AV112" s="31">
        <v>0</v>
      </c>
      <c r="AW112" s="31">
        <v>0</v>
      </c>
      <c r="AX112" s="31">
        <v>3.637</v>
      </c>
      <c r="AY112" s="31">
        <v>0</v>
      </c>
      <c r="AZ112" s="31">
        <v>0</v>
      </c>
      <c r="BA112" s="31">
        <v>0</v>
      </c>
      <c r="BB112" s="31">
        <v>0</v>
      </c>
      <c r="BC112" s="31">
        <v>76.712999999999994</v>
      </c>
      <c r="BD112" s="31">
        <v>2.91</v>
      </c>
      <c r="BE112" s="31">
        <v>5.702</v>
      </c>
      <c r="BF112" s="31">
        <v>7.2430000000000003</v>
      </c>
      <c r="BG112" s="31">
        <v>0</v>
      </c>
      <c r="BH112" s="31">
        <v>0</v>
      </c>
      <c r="BI112" s="31">
        <v>5.0999999999999997E-2</v>
      </c>
      <c r="BJ112" s="31">
        <v>0</v>
      </c>
      <c r="BK112" s="31">
        <v>0</v>
      </c>
      <c r="BL112" s="73">
        <v>0</v>
      </c>
      <c r="BM112" s="74">
        <f t="shared" si="5"/>
        <v>101.01399999999998</v>
      </c>
      <c r="BN112" s="33"/>
      <c r="BO112" s="30">
        <v>0</v>
      </c>
      <c r="BP112" s="75">
        <f t="shared" si="6"/>
        <v>10816.933000000001</v>
      </c>
      <c r="BQ112" s="32">
        <f t="shared" si="7"/>
        <v>999.76600000000008</v>
      </c>
      <c r="BR112" s="76">
        <v>1.2430000000000001</v>
      </c>
      <c r="BS112" s="30">
        <v>998.52300000000002</v>
      </c>
      <c r="BT112" s="77">
        <v>9801.1910000000007</v>
      </c>
      <c r="BU112" s="77">
        <v>15.976000000000001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8256.098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0.88800000000000001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5.3999999999999999E-2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0.70399999999999996</v>
      </c>
      <c r="AP113" s="31">
        <v>0.94299999999999995</v>
      </c>
      <c r="AQ113" s="31">
        <v>1.3220000000000001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6.0000000000000001E-3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299.58800000000002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303.505</v>
      </c>
      <c r="BN113" s="33"/>
      <c r="BO113" s="30">
        <v>0</v>
      </c>
      <c r="BP113" s="75">
        <f t="shared" si="6"/>
        <v>7952.5930000000008</v>
      </c>
      <c r="BQ113" s="32">
        <f t="shared" si="7"/>
        <v>1541.922</v>
      </c>
      <c r="BR113" s="76">
        <v>464.625</v>
      </c>
      <c r="BS113" s="30">
        <v>1077.297</v>
      </c>
      <c r="BT113" s="77">
        <v>6403.0820000000003</v>
      </c>
      <c r="BU113" s="77">
        <v>7.5890000000000004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875.79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2.6349999999999998</v>
      </c>
      <c r="AP114" s="31">
        <v>0.25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5.2610000000000001</v>
      </c>
      <c r="BD114" s="31">
        <v>0</v>
      </c>
      <c r="BE114" s="31">
        <v>1.978</v>
      </c>
      <c r="BF114" s="31">
        <v>1.0999999999999999E-2</v>
      </c>
      <c r="BG114" s="31">
        <v>0.245</v>
      </c>
      <c r="BH114" s="31">
        <v>0</v>
      </c>
      <c r="BI114" s="31">
        <v>1.7000000000000001E-2</v>
      </c>
      <c r="BJ114" s="31">
        <v>0</v>
      </c>
      <c r="BK114" s="31">
        <v>0</v>
      </c>
      <c r="BL114" s="73">
        <v>0</v>
      </c>
      <c r="BM114" s="74">
        <f t="shared" si="5"/>
        <v>10.396999999999998</v>
      </c>
      <c r="BN114" s="33"/>
      <c r="BO114" s="30">
        <v>0</v>
      </c>
      <c r="BP114" s="75">
        <f t="shared" si="6"/>
        <v>865.39299999999992</v>
      </c>
      <c r="BQ114" s="32">
        <f t="shared" si="7"/>
        <v>703.59799999999996</v>
      </c>
      <c r="BR114" s="76">
        <v>0</v>
      </c>
      <c r="BS114" s="30">
        <v>703.59799999999996</v>
      </c>
      <c r="BT114" s="77">
        <v>0</v>
      </c>
      <c r="BU114" s="77">
        <v>161.79499999999999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743.06599999999992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0.45600000000000002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1.052</v>
      </c>
      <c r="AV115" s="31">
        <v>0.10199999999999999</v>
      </c>
      <c r="AW115" s="31">
        <v>0</v>
      </c>
      <c r="AX115" s="31">
        <v>9.8719999999999999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11.481999999999999</v>
      </c>
      <c r="BN115" s="33"/>
      <c r="BO115" s="30">
        <v>0</v>
      </c>
      <c r="BP115" s="75">
        <f t="shared" si="6"/>
        <v>731.58399999999995</v>
      </c>
      <c r="BQ115" s="32">
        <f t="shared" si="7"/>
        <v>212.136</v>
      </c>
      <c r="BR115" s="76">
        <v>0</v>
      </c>
      <c r="BS115" s="30">
        <v>212.136</v>
      </c>
      <c r="BT115" s="77">
        <v>0</v>
      </c>
      <c r="BU115" s="77">
        <v>519.44799999999998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1218.067</v>
      </c>
      <c r="D116" s="30"/>
      <c r="E116" s="30"/>
      <c r="F116" s="30"/>
      <c r="G116" s="30"/>
      <c r="H116" s="30"/>
      <c r="I116" s="30"/>
      <c r="J116" s="30"/>
      <c r="K116" s="30"/>
      <c r="L116" s="32">
        <v>0.78500000000000003</v>
      </c>
      <c r="M116" s="31">
        <v>0</v>
      </c>
      <c r="N116" s="31">
        <v>6.7009999999999996</v>
      </c>
      <c r="O116" s="31">
        <v>8.907</v>
      </c>
      <c r="P116" s="31">
        <v>10.566000000000001</v>
      </c>
      <c r="Q116" s="31">
        <v>2E-3</v>
      </c>
      <c r="R116" s="31">
        <v>0.496</v>
      </c>
      <c r="S116" s="31">
        <v>0.28999999999999998</v>
      </c>
      <c r="T116" s="31">
        <v>0</v>
      </c>
      <c r="U116" s="31">
        <v>0.91500000000000004</v>
      </c>
      <c r="V116" s="31">
        <v>8.9999999999999993E-3</v>
      </c>
      <c r="W116" s="31">
        <v>0.187</v>
      </c>
      <c r="X116" s="31">
        <v>0.28499999999999998</v>
      </c>
      <c r="Y116" s="31">
        <v>0.28599999999999998</v>
      </c>
      <c r="Z116" s="31">
        <v>0.28799999999999998</v>
      </c>
      <c r="AA116" s="31">
        <v>1.659</v>
      </c>
      <c r="AB116" s="31">
        <v>1.244</v>
      </c>
      <c r="AC116" s="31">
        <v>4.7779999999999996</v>
      </c>
      <c r="AD116" s="31">
        <v>6.508</v>
      </c>
      <c r="AE116" s="31">
        <v>7.6109999999999998</v>
      </c>
      <c r="AF116" s="31">
        <v>2.847</v>
      </c>
      <c r="AG116" s="31">
        <v>7.7919999999999998</v>
      </c>
      <c r="AH116" s="31">
        <v>4.4009999999999998</v>
      </c>
      <c r="AI116" s="31">
        <v>4.8760000000000003</v>
      </c>
      <c r="AJ116" s="31">
        <v>14.128</v>
      </c>
      <c r="AK116" s="31">
        <v>10.5</v>
      </c>
      <c r="AL116" s="31">
        <v>17.047000000000001</v>
      </c>
      <c r="AM116" s="31">
        <v>-24.524000000000001</v>
      </c>
      <c r="AN116" s="31">
        <v>2.4119999999999999</v>
      </c>
      <c r="AO116" s="31">
        <v>12.316000000000001</v>
      </c>
      <c r="AP116" s="31">
        <v>4.351</v>
      </c>
      <c r="AQ116" s="31">
        <v>6.1050000000000004</v>
      </c>
      <c r="AR116" s="31">
        <v>21.376999999999999</v>
      </c>
      <c r="AS116" s="31">
        <v>2.7930000000000001</v>
      </c>
      <c r="AT116" s="31">
        <v>25.047999999999998</v>
      </c>
      <c r="AU116" s="31">
        <v>1.272</v>
      </c>
      <c r="AV116" s="31">
        <v>18.266999999999999</v>
      </c>
      <c r="AW116" s="31">
        <v>2.593</v>
      </c>
      <c r="AX116" s="31">
        <v>5.2690000000000001</v>
      </c>
      <c r="AY116" s="31">
        <v>1.236</v>
      </c>
      <c r="AZ116" s="31">
        <v>1.8420000000000001</v>
      </c>
      <c r="BA116" s="31">
        <v>0.74</v>
      </c>
      <c r="BB116" s="31">
        <v>15.669</v>
      </c>
      <c r="BC116" s="31">
        <v>0.46899999999999997</v>
      </c>
      <c r="BD116" s="31">
        <v>8.2490000000000006</v>
      </c>
      <c r="BE116" s="31">
        <v>3.1760000000000002</v>
      </c>
      <c r="BF116" s="31">
        <v>18.544</v>
      </c>
      <c r="BG116" s="31">
        <v>0.29799999999999999</v>
      </c>
      <c r="BH116" s="31">
        <v>8.5510000000000002</v>
      </c>
      <c r="BI116" s="31">
        <v>10.183999999999999</v>
      </c>
      <c r="BJ116" s="31">
        <v>0</v>
      </c>
      <c r="BK116" s="31">
        <v>0</v>
      </c>
      <c r="BL116" s="73">
        <v>0</v>
      </c>
      <c r="BM116" s="74">
        <f t="shared" si="5"/>
        <v>259.34500000000003</v>
      </c>
      <c r="BN116" s="33"/>
      <c r="BO116" s="30">
        <v>0</v>
      </c>
      <c r="BP116" s="75">
        <f t="shared" si="6"/>
        <v>958.72199999999998</v>
      </c>
      <c r="BQ116" s="32">
        <f t="shared" si="7"/>
        <v>958.72199999999998</v>
      </c>
      <c r="BR116" s="76">
        <v>0</v>
      </c>
      <c r="BS116" s="30">
        <v>958.72199999999998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1118.0930000000001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30">
        <v>0</v>
      </c>
      <c r="BP117" s="75">
        <f t="shared" si="6"/>
        <v>1118.0930000000001</v>
      </c>
      <c r="BQ117" s="32">
        <f t="shared" si="7"/>
        <v>1118.0930000000001</v>
      </c>
      <c r="BR117" s="76">
        <v>1118.0930000000001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6271.9800000000014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30">
        <v>18124.881000000001</v>
      </c>
      <c r="BP118" s="75">
        <f t="shared" si="6"/>
        <v>-11852.901</v>
      </c>
      <c r="BQ118" s="32">
        <f t="shared" si="7"/>
        <v>-11852.901</v>
      </c>
      <c r="BR118" s="76">
        <v>0</v>
      </c>
      <c r="BS118" s="30">
        <v>-11852.901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376700.51399999997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5036.732</v>
      </c>
      <c r="M120" s="40">
        <f t="shared" si="8"/>
        <v>2894.2719999999999</v>
      </c>
      <c r="N120" s="40">
        <f t="shared" si="8"/>
        <v>254.35499999999993</v>
      </c>
      <c r="O120" s="40">
        <f t="shared" si="8"/>
        <v>7425.9419999999991</v>
      </c>
      <c r="P120" s="40">
        <f t="shared" si="8"/>
        <v>2175.9189999999999</v>
      </c>
      <c r="Q120" s="40">
        <f t="shared" si="8"/>
        <v>231.34700000000004</v>
      </c>
      <c r="R120" s="40">
        <f t="shared" si="8"/>
        <v>589.03099999999995</v>
      </c>
      <c r="S120" s="40">
        <f t="shared" si="8"/>
        <v>362.5</v>
      </c>
      <c r="T120" s="40">
        <f t="shared" si="8"/>
        <v>0</v>
      </c>
      <c r="U120" s="40">
        <f t="shared" si="8"/>
        <v>694.27200000000005</v>
      </c>
      <c r="V120" s="40">
        <f t="shared" si="8"/>
        <v>275.029</v>
      </c>
      <c r="W120" s="40">
        <f t="shared" si="8"/>
        <v>261.95399999999989</v>
      </c>
      <c r="X120" s="40">
        <f t="shared" si="8"/>
        <v>593.71000000000015</v>
      </c>
      <c r="Y120" s="40">
        <f t="shared" si="8"/>
        <v>698.43200000000024</v>
      </c>
      <c r="Z120" s="40">
        <f t="shared" si="8"/>
        <v>255.57300000000001</v>
      </c>
      <c r="AA120" s="40">
        <f t="shared" si="8"/>
        <v>370.81200000000001</v>
      </c>
      <c r="AB120" s="40">
        <f t="shared" si="8"/>
        <v>227.16400000000002</v>
      </c>
      <c r="AC120" s="40">
        <f t="shared" si="8"/>
        <v>5737.8220000000001</v>
      </c>
      <c r="AD120" s="40">
        <f t="shared" si="8"/>
        <v>1210.8500000000004</v>
      </c>
      <c r="AE120" s="40">
        <f t="shared" si="8"/>
        <v>18579.406999999999</v>
      </c>
      <c r="AF120" s="40">
        <f t="shared" si="8"/>
        <v>860.98299999999972</v>
      </c>
      <c r="AG120" s="40">
        <f t="shared" si="8"/>
        <v>778.57600000000002</v>
      </c>
      <c r="AH120" s="40">
        <f t="shared" si="8"/>
        <v>3596.7109999999998</v>
      </c>
      <c r="AI120" s="40">
        <f t="shared" si="8"/>
        <v>3865.2700000000004</v>
      </c>
      <c r="AJ120" s="40">
        <f t="shared" si="8"/>
        <v>5528.3950000000004</v>
      </c>
      <c r="AK120" s="40">
        <f t="shared" si="8"/>
        <v>2222.2109999999998</v>
      </c>
      <c r="AL120" s="40">
        <f t="shared" si="8"/>
        <v>5350.768</v>
      </c>
      <c r="AM120" s="40">
        <f t="shared" si="8"/>
        <v>2340.8620000000001</v>
      </c>
      <c r="AN120" s="40">
        <f t="shared" si="8"/>
        <v>86.247000000000028</v>
      </c>
      <c r="AO120" s="40">
        <f t="shared" si="8"/>
        <v>5312.9000000000005</v>
      </c>
      <c r="AP120" s="40">
        <f t="shared" si="8"/>
        <v>1971.1729999999998</v>
      </c>
      <c r="AQ120" s="40">
        <f t="shared" si="8"/>
        <v>433.74300000000005</v>
      </c>
      <c r="AR120" s="40">
        <f t="shared" si="8"/>
        <v>4081.1910000000007</v>
      </c>
      <c r="AS120" s="40">
        <f t="shared" si="8"/>
        <v>532.89800000000002</v>
      </c>
      <c r="AT120" s="40">
        <f t="shared" si="8"/>
        <v>3229.1679999999997</v>
      </c>
      <c r="AU120" s="40">
        <f t="shared" si="8"/>
        <v>871.52700000000004</v>
      </c>
      <c r="AV120" s="40">
        <f t="shared" si="8"/>
        <v>387.07199999999995</v>
      </c>
      <c r="AW120" s="40">
        <f t="shared" si="8"/>
        <v>2098.9719999999998</v>
      </c>
      <c r="AX120" s="40">
        <f t="shared" si="8"/>
        <v>1207.21</v>
      </c>
      <c r="AY120" s="40">
        <f t="shared" si="8"/>
        <v>10.016999999999999</v>
      </c>
      <c r="AZ120" s="40">
        <f t="shared" si="8"/>
        <v>155.99499999999998</v>
      </c>
      <c r="BA120" s="40">
        <f t="shared" si="8"/>
        <v>437.351</v>
      </c>
      <c r="BB120" s="40">
        <f t="shared" si="8"/>
        <v>690.755</v>
      </c>
      <c r="BC120" s="40">
        <f t="shared" si="8"/>
        <v>6977.4140000000025</v>
      </c>
      <c r="BD120" s="40">
        <f t="shared" si="8"/>
        <v>221.887</v>
      </c>
      <c r="BE120" s="40">
        <f t="shared" si="8"/>
        <v>1142.1849999999999</v>
      </c>
      <c r="BF120" s="40">
        <f t="shared" si="8"/>
        <v>3282.9610000000002</v>
      </c>
      <c r="BG120" s="40">
        <f t="shared" si="8"/>
        <v>421.14200000000005</v>
      </c>
      <c r="BH120" s="40">
        <f t="shared" si="8"/>
        <v>289.82100000000003</v>
      </c>
      <c r="BI120" s="40">
        <f t="shared" si="8"/>
        <v>332.88500000000005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106593.41299999997</v>
      </c>
      <c r="BN120" s="79">
        <f t="shared" si="8"/>
        <v>0</v>
      </c>
      <c r="BO120" s="80">
        <f t="shared" si="8"/>
        <v>45023.41</v>
      </c>
      <c r="BP120" s="80">
        <f t="shared" si="8"/>
        <v>173062.07100000003</v>
      </c>
      <c r="BQ120" s="40">
        <f t="shared" si="8"/>
        <v>127338.32300000002</v>
      </c>
      <c r="BR120" s="40">
        <f t="shared" si="8"/>
        <v>19477.700999999997</v>
      </c>
      <c r="BS120" s="81">
        <f t="shared" ref="BS120:BX120" si="9">SUM(BS67:BS119)</f>
        <v>107860.62200000002</v>
      </c>
      <c r="BT120" s="81">
        <f t="shared" si="9"/>
        <v>45018.94</v>
      </c>
      <c r="BU120" s="81">
        <f t="shared" si="9"/>
        <v>704.80799999999999</v>
      </c>
      <c r="BV120" s="40">
        <f t="shared" si="9"/>
        <v>50461.818000000007</v>
      </c>
      <c r="BW120" s="40">
        <f t="shared" si="9"/>
        <v>1559.8020000000006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12477.991</v>
      </c>
      <c r="G121" s="85">
        <f>G61</f>
        <v>-17.212</v>
      </c>
      <c r="H121" s="85">
        <f>H61</f>
        <v>1019.299</v>
      </c>
      <c r="I121" s="85">
        <f>I61</f>
        <v>0</v>
      </c>
      <c r="J121" s="85">
        <f>J61</f>
        <v>9393.9710000000014</v>
      </c>
      <c r="K121" s="85"/>
      <c r="L121" s="84">
        <v>7760.0640000000003</v>
      </c>
      <c r="M121" s="86">
        <v>3310.3470000000002</v>
      </c>
      <c r="N121" s="86">
        <v>505.10500000000002</v>
      </c>
      <c r="O121" s="86">
        <v>3290.6109999999999</v>
      </c>
      <c r="P121" s="86">
        <v>1281.6849999999999</v>
      </c>
      <c r="Q121" s="86">
        <v>536.01400000000001</v>
      </c>
      <c r="R121" s="86">
        <v>501.19299999999998</v>
      </c>
      <c r="S121" s="86">
        <v>264.267</v>
      </c>
      <c r="T121" s="86">
        <v>0</v>
      </c>
      <c r="U121" s="86">
        <v>496.36799999999999</v>
      </c>
      <c r="V121" s="86">
        <v>314.06700000000001</v>
      </c>
      <c r="W121" s="86">
        <v>100.816</v>
      </c>
      <c r="X121" s="86">
        <v>247.065</v>
      </c>
      <c r="Y121" s="86">
        <v>344.14</v>
      </c>
      <c r="Z121" s="86">
        <v>214.13800000000001</v>
      </c>
      <c r="AA121" s="86">
        <v>478.20100000000002</v>
      </c>
      <c r="AB121" s="86">
        <v>517.16</v>
      </c>
      <c r="AC121" s="86">
        <v>3537.8</v>
      </c>
      <c r="AD121" s="86">
        <v>504.56200000000001</v>
      </c>
      <c r="AE121" s="86">
        <v>11119.903</v>
      </c>
      <c r="AF121" s="86">
        <v>1831.7139999999999</v>
      </c>
      <c r="AG121" s="86">
        <v>1228.537</v>
      </c>
      <c r="AH121" s="86">
        <v>3325.2060000000001</v>
      </c>
      <c r="AI121" s="86">
        <v>10852.550999999999</v>
      </c>
      <c r="AJ121" s="86">
        <v>9109.5370000000003</v>
      </c>
      <c r="AK121" s="86">
        <v>1257.2349999999999</v>
      </c>
      <c r="AL121" s="86">
        <v>-2378.1190000000001</v>
      </c>
      <c r="AM121" s="86">
        <v>5950.5519999999997</v>
      </c>
      <c r="AN121" s="86">
        <v>280.40899999999999</v>
      </c>
      <c r="AO121" s="86">
        <v>2950.337</v>
      </c>
      <c r="AP121" s="86">
        <v>2037.162</v>
      </c>
      <c r="AQ121" s="86">
        <v>581.52499999999998</v>
      </c>
      <c r="AR121" s="86">
        <v>4183.9179999999997</v>
      </c>
      <c r="AS121" s="86">
        <v>466.74900000000002</v>
      </c>
      <c r="AT121" s="86">
        <v>12911.472</v>
      </c>
      <c r="AU121" s="86">
        <v>810.21500000000003</v>
      </c>
      <c r="AV121" s="86">
        <v>794.07399999999996</v>
      </c>
      <c r="AW121" s="86">
        <v>16172.91</v>
      </c>
      <c r="AX121" s="86">
        <v>1549.864</v>
      </c>
      <c r="AY121" s="86">
        <v>14.061999999999999</v>
      </c>
      <c r="AZ121" s="86">
        <v>228.02699999999999</v>
      </c>
      <c r="BA121" s="86">
        <v>430.82100000000003</v>
      </c>
      <c r="BB121" s="86">
        <v>1655.7460000000001</v>
      </c>
      <c r="BC121" s="86">
        <v>23396.134999999998</v>
      </c>
      <c r="BD121" s="86">
        <v>491.577</v>
      </c>
      <c r="BE121" s="86">
        <v>9746.7810000000009</v>
      </c>
      <c r="BF121" s="86">
        <v>4997.2299999999996</v>
      </c>
      <c r="BG121" s="86">
        <v>484.25900000000001</v>
      </c>
      <c r="BH121" s="86">
        <v>450.53899999999999</v>
      </c>
      <c r="BI121" s="86">
        <v>549.86599999999999</v>
      </c>
      <c r="BJ121" s="86">
        <v>1118.0930000000001</v>
      </c>
      <c r="BK121" s="86">
        <v>0</v>
      </c>
      <c r="BL121" s="86">
        <v>0</v>
      </c>
      <c r="BM121" s="87">
        <f>SUM(L121:BL121)</f>
        <v>152802.48999999996</v>
      </c>
      <c r="BN121" s="87">
        <f>SUM(C121:BL121)</f>
        <v>175676.53899999996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1156.7380000000001</v>
      </c>
      <c r="M122" s="31">
        <v>231.28299999999999</v>
      </c>
      <c r="N122" s="31">
        <v>94.283000000000001</v>
      </c>
      <c r="O122" s="31">
        <v>1559.125</v>
      </c>
      <c r="P122" s="31">
        <v>650.40499999999997</v>
      </c>
      <c r="Q122" s="31">
        <v>66.905000000000001</v>
      </c>
      <c r="R122" s="31">
        <v>255.31200000000001</v>
      </c>
      <c r="S122" s="31">
        <v>128.262</v>
      </c>
      <c r="T122" s="31">
        <v>0</v>
      </c>
      <c r="U122" s="31">
        <v>217.59399999999999</v>
      </c>
      <c r="V122" s="31">
        <v>75.388000000000005</v>
      </c>
      <c r="W122" s="31">
        <v>51.981000000000002</v>
      </c>
      <c r="X122" s="31">
        <v>185.21799999999999</v>
      </c>
      <c r="Y122" s="31">
        <v>175.95400000000001</v>
      </c>
      <c r="Z122" s="31">
        <v>225.864</v>
      </c>
      <c r="AA122" s="31">
        <v>150.33199999999999</v>
      </c>
      <c r="AB122" s="31">
        <v>456.86799999999999</v>
      </c>
      <c r="AC122" s="31">
        <v>1500.9770000000001</v>
      </c>
      <c r="AD122" s="31">
        <v>671.21699999999998</v>
      </c>
      <c r="AE122" s="31">
        <v>4294.0619999999999</v>
      </c>
      <c r="AF122" s="31">
        <v>664.16</v>
      </c>
      <c r="AG122" s="31">
        <v>600.96</v>
      </c>
      <c r="AH122" s="31">
        <v>1566.33</v>
      </c>
      <c r="AI122" s="31">
        <v>3096.203</v>
      </c>
      <c r="AJ122" s="31">
        <v>1180.0740000000001</v>
      </c>
      <c r="AK122" s="31">
        <v>614.01700000000005</v>
      </c>
      <c r="AL122" s="31">
        <v>1693.18</v>
      </c>
      <c r="AM122" s="31">
        <v>3788.683</v>
      </c>
      <c r="AN122" s="31">
        <v>303.38499999999999</v>
      </c>
      <c r="AO122" s="31">
        <v>4570.7039999999997</v>
      </c>
      <c r="AP122" s="31">
        <v>1604.777</v>
      </c>
      <c r="AQ122" s="31">
        <v>514.41899999999998</v>
      </c>
      <c r="AR122" s="31">
        <v>1571.9359999999999</v>
      </c>
      <c r="AS122" s="31">
        <v>454.779</v>
      </c>
      <c r="AT122" s="31">
        <v>3994.2579999999998</v>
      </c>
      <c r="AU122" s="31">
        <v>388.28800000000001</v>
      </c>
      <c r="AV122" s="31">
        <v>224.14500000000001</v>
      </c>
      <c r="AW122" s="31">
        <v>1268.9390000000001</v>
      </c>
      <c r="AX122" s="31">
        <v>1173.951</v>
      </c>
      <c r="AY122" s="31">
        <v>8.6530000000000005</v>
      </c>
      <c r="AZ122" s="31">
        <v>114.223</v>
      </c>
      <c r="BA122" s="31">
        <v>499.55</v>
      </c>
      <c r="BB122" s="31">
        <v>1605.4559999999999</v>
      </c>
      <c r="BC122" s="31">
        <v>19668.486000000001</v>
      </c>
      <c r="BD122" s="31">
        <v>411.47300000000001</v>
      </c>
      <c r="BE122" s="31">
        <v>7868.6809999999996</v>
      </c>
      <c r="BF122" s="31">
        <v>3974.895</v>
      </c>
      <c r="BG122" s="31">
        <v>403.22500000000002</v>
      </c>
      <c r="BH122" s="31">
        <v>450.53899999999999</v>
      </c>
      <c r="BI122" s="31">
        <v>317.71300000000002</v>
      </c>
      <c r="BJ122" s="31">
        <v>1118.0930000000001</v>
      </c>
      <c r="BK122" s="31">
        <v>0</v>
      </c>
      <c r="BL122" s="31">
        <v>0</v>
      </c>
      <c r="BM122" s="33">
        <f t="shared" ref="BM122:BM129" si="10">SUM(L122:BL122)</f>
        <v>77861.943000000014</v>
      </c>
      <c r="BN122" s="33">
        <f t="shared" ref="BN122:BN129" si="11">SUM(C122:BL122)</f>
        <v>77861.943000000014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1145.232</v>
      </c>
      <c r="M123" s="31">
        <v>228.136</v>
      </c>
      <c r="N123" s="31">
        <v>85.828000000000003</v>
      </c>
      <c r="O123" s="31">
        <v>1451.316</v>
      </c>
      <c r="P123" s="31">
        <v>618.56799999999998</v>
      </c>
      <c r="Q123" s="31">
        <v>59.262</v>
      </c>
      <c r="R123" s="31">
        <v>226.62700000000001</v>
      </c>
      <c r="S123" s="31">
        <v>120.73699999999999</v>
      </c>
      <c r="T123" s="31">
        <v>0</v>
      </c>
      <c r="U123" s="31">
        <v>194.28299999999999</v>
      </c>
      <c r="V123" s="31">
        <v>66.227000000000004</v>
      </c>
      <c r="W123" s="31">
        <v>46.228999999999999</v>
      </c>
      <c r="X123" s="31">
        <v>164.28899999999999</v>
      </c>
      <c r="Y123" s="31">
        <v>162.51599999999999</v>
      </c>
      <c r="Z123" s="31">
        <v>213.21899999999999</v>
      </c>
      <c r="AA123" s="31">
        <v>138.52699999999999</v>
      </c>
      <c r="AB123" s="31">
        <v>403.71899999999999</v>
      </c>
      <c r="AC123" s="31">
        <v>1316.3489999999999</v>
      </c>
      <c r="AD123" s="31">
        <v>590.78099999999995</v>
      </c>
      <c r="AE123" s="31">
        <v>3959.183</v>
      </c>
      <c r="AF123" s="31">
        <v>619.87800000000004</v>
      </c>
      <c r="AG123" s="31">
        <v>534.43700000000001</v>
      </c>
      <c r="AH123" s="31">
        <v>1401.7249999999999</v>
      </c>
      <c r="AI123" s="31">
        <v>2764.4</v>
      </c>
      <c r="AJ123" s="31">
        <v>1063.9659999999999</v>
      </c>
      <c r="AK123" s="31">
        <v>534.37</v>
      </c>
      <c r="AL123" s="31">
        <v>1502.7190000000001</v>
      </c>
      <c r="AM123" s="31">
        <v>3299.1120000000001</v>
      </c>
      <c r="AN123" s="31">
        <v>264.58699999999999</v>
      </c>
      <c r="AO123" s="31">
        <v>3967.297</v>
      </c>
      <c r="AP123" s="31">
        <v>1517.9649999999999</v>
      </c>
      <c r="AQ123" s="31">
        <v>453.56200000000001</v>
      </c>
      <c r="AR123" s="31">
        <v>1379.992</v>
      </c>
      <c r="AS123" s="31">
        <v>436.50700000000001</v>
      </c>
      <c r="AT123" s="31">
        <v>3348.8870000000002</v>
      </c>
      <c r="AU123" s="31">
        <v>333.95699999999999</v>
      </c>
      <c r="AV123" s="31">
        <v>204.886</v>
      </c>
      <c r="AW123" s="31">
        <v>1078.644</v>
      </c>
      <c r="AX123" s="31">
        <v>1035.4829999999999</v>
      </c>
      <c r="AY123" s="31">
        <v>7.8239999999999998</v>
      </c>
      <c r="AZ123" s="31">
        <v>103.172</v>
      </c>
      <c r="BA123" s="31">
        <v>468.66399999999999</v>
      </c>
      <c r="BB123" s="31">
        <v>1420.7950000000001</v>
      </c>
      <c r="BC123" s="31">
        <v>11771.346</v>
      </c>
      <c r="BD123" s="31">
        <v>361.47</v>
      </c>
      <c r="BE123" s="31">
        <v>7734.74</v>
      </c>
      <c r="BF123" s="31">
        <v>3840.3020000000001</v>
      </c>
      <c r="BG123" s="31">
        <v>357.12700000000001</v>
      </c>
      <c r="BH123" s="31">
        <v>391.02800000000002</v>
      </c>
      <c r="BI123" s="31">
        <v>301.96899999999999</v>
      </c>
      <c r="BJ123" s="31">
        <v>1050.3219999999999</v>
      </c>
      <c r="BK123" s="31">
        <v>0</v>
      </c>
      <c r="BL123" s="31">
        <v>0</v>
      </c>
      <c r="BM123" s="33">
        <f t="shared" si="10"/>
        <v>64742.160999999993</v>
      </c>
      <c r="BN123" s="33">
        <f t="shared" si="11"/>
        <v>64742.160999999993</v>
      </c>
      <c r="BP123" s="88" t="s">
        <v>105</v>
      </c>
      <c r="BQ123" s="89"/>
      <c r="BR123" s="89"/>
      <c r="BS123" s="89"/>
      <c r="BT123" s="90">
        <f>BM121</f>
        <v>152802.48999999996</v>
      </c>
      <c r="BV123" s="88" t="s">
        <v>110</v>
      </c>
      <c r="BW123" s="89"/>
      <c r="BX123" s="89"/>
      <c r="BY123" s="89"/>
      <c r="BZ123" s="90">
        <f>BP120</f>
        <v>173062.07100000003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10.596</v>
      </c>
      <c r="M124" s="31">
        <v>3.02</v>
      </c>
      <c r="N124" s="31">
        <v>7.8449999999999998</v>
      </c>
      <c r="O124" s="31">
        <v>96.834999999999994</v>
      </c>
      <c r="P124" s="31">
        <v>29.312000000000001</v>
      </c>
      <c r="Q124" s="31">
        <v>7.4139999999999997</v>
      </c>
      <c r="R124" s="31">
        <v>25.013999999999999</v>
      </c>
      <c r="S124" s="31">
        <v>7.0960000000000001</v>
      </c>
      <c r="T124" s="31">
        <v>0</v>
      </c>
      <c r="U124" s="31">
        <v>21.852</v>
      </c>
      <c r="V124" s="31">
        <v>7.8639999999999999</v>
      </c>
      <c r="W124" s="31">
        <v>5.0469999999999997</v>
      </c>
      <c r="X124" s="31">
        <v>19.401</v>
      </c>
      <c r="Y124" s="31">
        <v>12.316000000000001</v>
      </c>
      <c r="Z124" s="31">
        <v>12.222</v>
      </c>
      <c r="AA124" s="31">
        <v>11.42</v>
      </c>
      <c r="AB124" s="31">
        <v>49.49</v>
      </c>
      <c r="AC124" s="31">
        <v>178.517</v>
      </c>
      <c r="AD124" s="31">
        <v>77.587000000000003</v>
      </c>
      <c r="AE124" s="31">
        <v>300.18099999999998</v>
      </c>
      <c r="AF124" s="31">
        <v>42.320999999999998</v>
      </c>
      <c r="AG124" s="31">
        <v>63.98</v>
      </c>
      <c r="AH124" s="31">
        <v>155.929</v>
      </c>
      <c r="AI124" s="31">
        <v>316.58999999999997</v>
      </c>
      <c r="AJ124" s="31">
        <v>112.578</v>
      </c>
      <c r="AK124" s="31">
        <v>72.754000000000005</v>
      </c>
      <c r="AL124" s="31">
        <v>180.39500000000001</v>
      </c>
      <c r="AM124" s="31">
        <v>477.36799999999999</v>
      </c>
      <c r="AN124" s="31">
        <v>38.22</v>
      </c>
      <c r="AO124" s="31">
        <v>555.375</v>
      </c>
      <c r="AP124" s="31">
        <v>82.004999999999995</v>
      </c>
      <c r="AQ124" s="31">
        <v>59.731999999999999</v>
      </c>
      <c r="AR124" s="31">
        <v>189.02</v>
      </c>
      <c r="AS124" s="31">
        <v>17.963999999999999</v>
      </c>
      <c r="AT124" s="31">
        <v>636.28899999999999</v>
      </c>
      <c r="AU124" s="31">
        <v>44.752000000000002</v>
      </c>
      <c r="AV124" s="31">
        <v>19.259</v>
      </c>
      <c r="AW124" s="31">
        <v>186.31100000000001</v>
      </c>
      <c r="AX124" s="31">
        <v>135.376</v>
      </c>
      <c r="AY124" s="31">
        <v>0.82899999999999996</v>
      </c>
      <c r="AZ124" s="31">
        <v>10.343999999999999</v>
      </c>
      <c r="BA124" s="31">
        <v>29.364000000000001</v>
      </c>
      <c r="BB124" s="31">
        <v>177.482</v>
      </c>
      <c r="BC124" s="31">
        <v>1675.1379999999999</v>
      </c>
      <c r="BD124" s="31">
        <v>50.003</v>
      </c>
      <c r="BE124" s="31">
        <v>126.29900000000001</v>
      </c>
      <c r="BF124" s="31">
        <v>121.303</v>
      </c>
      <c r="BG124" s="31">
        <v>43.209000000000003</v>
      </c>
      <c r="BH124" s="31">
        <v>59.472000000000001</v>
      </c>
      <c r="BI124" s="31">
        <v>15.282999999999999</v>
      </c>
      <c r="BJ124" s="31">
        <v>49.152000000000001</v>
      </c>
      <c r="BK124" s="31">
        <v>0</v>
      </c>
      <c r="BL124" s="31">
        <v>0</v>
      </c>
      <c r="BM124" s="33">
        <f t="shared" si="10"/>
        <v>6627.1249999999991</v>
      </c>
      <c r="BN124" s="33">
        <f t="shared" si="11"/>
        <v>6627.1249999999991</v>
      </c>
      <c r="BP124" s="53" t="s">
        <v>109</v>
      </c>
      <c r="BT124" s="75">
        <f>J121</f>
        <v>9393.9710000000014</v>
      </c>
      <c r="BV124" s="53" t="s">
        <v>76</v>
      </c>
      <c r="BZ124" s="75">
        <f>BV120</f>
        <v>50461.818000000007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0.91</v>
      </c>
      <c r="M125" s="93">
        <v>0.127</v>
      </c>
      <c r="N125" s="93">
        <v>0.61</v>
      </c>
      <c r="O125" s="93">
        <v>10.974</v>
      </c>
      <c r="P125" s="93">
        <v>2.5249999999999999</v>
      </c>
      <c r="Q125" s="93">
        <v>0.22900000000000001</v>
      </c>
      <c r="R125" s="93">
        <v>3.6709999999999998</v>
      </c>
      <c r="S125" s="93">
        <v>0.42899999999999999</v>
      </c>
      <c r="T125" s="93">
        <v>0</v>
      </c>
      <c r="U125" s="93">
        <v>1.4590000000000001</v>
      </c>
      <c r="V125" s="93">
        <v>1.2969999999999999</v>
      </c>
      <c r="W125" s="93">
        <v>0.70499999999999996</v>
      </c>
      <c r="X125" s="93">
        <v>1.528</v>
      </c>
      <c r="Y125" s="93">
        <v>1.1220000000000001</v>
      </c>
      <c r="Z125" s="93">
        <v>0.42299999999999999</v>
      </c>
      <c r="AA125" s="93">
        <v>0.38500000000000001</v>
      </c>
      <c r="AB125" s="93">
        <v>3.6589999999999998</v>
      </c>
      <c r="AC125" s="93">
        <v>6.1109999999999998</v>
      </c>
      <c r="AD125" s="93">
        <v>2.8490000000000002</v>
      </c>
      <c r="AE125" s="93">
        <v>34.698</v>
      </c>
      <c r="AF125" s="93">
        <v>1.9610000000000001</v>
      </c>
      <c r="AG125" s="93">
        <v>2.5430000000000001</v>
      </c>
      <c r="AH125" s="93">
        <v>8.6760000000000002</v>
      </c>
      <c r="AI125" s="93">
        <v>15.212999999999999</v>
      </c>
      <c r="AJ125" s="93">
        <v>3.53</v>
      </c>
      <c r="AK125" s="93">
        <v>6.8929999999999998</v>
      </c>
      <c r="AL125" s="93">
        <v>10.066000000000001</v>
      </c>
      <c r="AM125" s="93">
        <v>12.202999999999999</v>
      </c>
      <c r="AN125" s="93">
        <v>0.57799999999999996</v>
      </c>
      <c r="AO125" s="93">
        <v>48.031999999999996</v>
      </c>
      <c r="AP125" s="93">
        <v>4.8070000000000004</v>
      </c>
      <c r="AQ125" s="93">
        <v>1.125</v>
      </c>
      <c r="AR125" s="93">
        <v>2.9239999999999999</v>
      </c>
      <c r="AS125" s="93">
        <v>0.308</v>
      </c>
      <c r="AT125" s="93">
        <v>9.0820000000000007</v>
      </c>
      <c r="AU125" s="93">
        <v>9.5790000000000006</v>
      </c>
      <c r="AV125" s="93">
        <v>0</v>
      </c>
      <c r="AW125" s="93">
        <v>3.984</v>
      </c>
      <c r="AX125" s="93">
        <v>3.0920000000000001</v>
      </c>
      <c r="AY125" s="93">
        <v>0</v>
      </c>
      <c r="AZ125" s="93">
        <v>0.70699999999999996</v>
      </c>
      <c r="BA125" s="93">
        <v>1.522</v>
      </c>
      <c r="BB125" s="93">
        <v>7.1790000000000003</v>
      </c>
      <c r="BC125" s="93">
        <v>6222.0020000000004</v>
      </c>
      <c r="BD125" s="93">
        <v>0</v>
      </c>
      <c r="BE125" s="93">
        <v>7.6420000000000003</v>
      </c>
      <c r="BF125" s="93">
        <v>13.29</v>
      </c>
      <c r="BG125" s="93">
        <v>2.8889999999999998</v>
      </c>
      <c r="BH125" s="93">
        <v>3.9E-2</v>
      </c>
      <c r="BI125" s="93">
        <v>0.46100000000000002</v>
      </c>
      <c r="BJ125" s="93">
        <v>18.619</v>
      </c>
      <c r="BK125" s="93">
        <v>0</v>
      </c>
      <c r="BL125" s="93">
        <v>0</v>
      </c>
      <c r="BM125" s="33">
        <f t="shared" si="10"/>
        <v>6492.6570000000002</v>
      </c>
      <c r="BN125" s="33">
        <f t="shared" si="11"/>
        <v>6492.6570000000002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1559.8020000000006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5.375</v>
      </c>
      <c r="M126" s="31">
        <v>1.9850000000000001</v>
      </c>
      <c r="N126" s="31">
        <v>7.6479999999999997</v>
      </c>
      <c r="O126" s="31">
        <v>38.078000000000003</v>
      </c>
      <c r="P126" s="31">
        <v>10.747</v>
      </c>
      <c r="Q126" s="31">
        <v>52.473999999999997</v>
      </c>
      <c r="R126" s="31">
        <v>9.6679999999999993</v>
      </c>
      <c r="S126" s="31">
        <v>0.65600000000000003</v>
      </c>
      <c r="T126" s="31">
        <v>0</v>
      </c>
      <c r="U126" s="31">
        <v>1.4650000000000001</v>
      </c>
      <c r="V126" s="31">
        <v>5.9279999999999999</v>
      </c>
      <c r="W126" s="31">
        <v>0.69899999999999995</v>
      </c>
      <c r="X126" s="31">
        <v>7.6449999999999996</v>
      </c>
      <c r="Y126" s="31">
        <v>2.0569999999999999</v>
      </c>
      <c r="Z126" s="31">
        <v>0.66</v>
      </c>
      <c r="AA126" s="31">
        <v>8.6890000000000001</v>
      </c>
      <c r="AB126" s="31">
        <v>3.0129999999999999</v>
      </c>
      <c r="AC126" s="31">
        <v>52.558999999999997</v>
      </c>
      <c r="AD126" s="31">
        <v>9.0519999999999996</v>
      </c>
      <c r="AE126" s="31">
        <v>316.26600000000002</v>
      </c>
      <c r="AF126" s="31">
        <v>16.038</v>
      </c>
      <c r="AG126" s="31">
        <v>19.106999999999999</v>
      </c>
      <c r="AH126" s="31">
        <v>65.242000000000004</v>
      </c>
      <c r="AI126" s="31">
        <v>371.88200000000001</v>
      </c>
      <c r="AJ126" s="31">
        <v>3.532</v>
      </c>
      <c r="AK126" s="31">
        <v>12.884</v>
      </c>
      <c r="AL126" s="31">
        <v>22.936</v>
      </c>
      <c r="AM126" s="31">
        <v>73.213999999999999</v>
      </c>
      <c r="AN126" s="31">
        <v>1.901</v>
      </c>
      <c r="AO126" s="31">
        <v>77.495999999999995</v>
      </c>
      <c r="AP126" s="31">
        <v>7.9729999999999999</v>
      </c>
      <c r="AQ126" s="31">
        <v>5.3810000000000002</v>
      </c>
      <c r="AR126" s="31">
        <v>27.754999999999999</v>
      </c>
      <c r="AS126" s="31">
        <v>2.1909999999999998</v>
      </c>
      <c r="AT126" s="31">
        <v>20.802</v>
      </c>
      <c r="AU126" s="31">
        <v>3.85</v>
      </c>
      <c r="AV126" s="31">
        <v>0.61199999999999999</v>
      </c>
      <c r="AW126" s="31">
        <v>27.28</v>
      </c>
      <c r="AX126" s="31">
        <v>18.809000000000001</v>
      </c>
      <c r="AY126" s="31">
        <v>0.248</v>
      </c>
      <c r="AZ126" s="31">
        <v>0</v>
      </c>
      <c r="BA126" s="31">
        <v>0</v>
      </c>
      <c r="BB126" s="31">
        <v>2.3290000000000002</v>
      </c>
      <c r="BC126" s="31">
        <v>0</v>
      </c>
      <c r="BD126" s="31">
        <v>0</v>
      </c>
      <c r="BE126" s="31">
        <v>0.622</v>
      </c>
      <c r="BF126" s="31">
        <v>4.8049999999999997</v>
      </c>
      <c r="BG126" s="31">
        <v>1.7210000000000001</v>
      </c>
      <c r="BH126" s="31">
        <v>0</v>
      </c>
      <c r="BI126" s="31">
        <v>3.2320000000000002</v>
      </c>
      <c r="BJ126" s="31">
        <v>0</v>
      </c>
      <c r="BK126" s="31">
        <v>0</v>
      </c>
      <c r="BL126" s="31">
        <v>0</v>
      </c>
      <c r="BM126" s="33">
        <f t="shared" si="10"/>
        <v>1326.5060000000003</v>
      </c>
      <c r="BN126" s="33">
        <f t="shared" si="11"/>
        <v>1326.5060000000003</v>
      </c>
      <c r="BP126" s="53" t="s">
        <v>107</v>
      </c>
      <c r="BT126" s="75">
        <f>H121+F121</f>
        <v>13497.29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-38.829000000000001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-51.296999999999997</v>
      </c>
      <c r="AR127" s="31">
        <v>0</v>
      </c>
      <c r="AS127" s="31">
        <v>-52.097999999999999</v>
      </c>
      <c r="AT127" s="31">
        <v>0</v>
      </c>
      <c r="AU127" s="31">
        <v>0</v>
      </c>
      <c r="AV127" s="31">
        <v>0</v>
      </c>
      <c r="AW127" s="31">
        <v>0</v>
      </c>
      <c r="AX127" s="31">
        <v>-3.8940000000000001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-146.11799999999999</v>
      </c>
      <c r="BN127" s="33">
        <f t="shared" si="11"/>
        <v>-146.11799999999999</v>
      </c>
      <c r="BP127" s="53" t="s">
        <v>108</v>
      </c>
      <c r="BT127" s="75">
        <f>G121</f>
        <v>-17.212</v>
      </c>
      <c r="BV127" s="53" t="s">
        <v>209</v>
      </c>
      <c r="BZ127" s="75">
        <f>BO120</f>
        <v>45023.41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6597.951</v>
      </c>
      <c r="M128" s="97">
        <v>3077.0790000000002</v>
      </c>
      <c r="N128" s="97">
        <v>403.17399999999998</v>
      </c>
      <c r="O128" s="97">
        <v>1693.4079999999999</v>
      </c>
      <c r="P128" s="97">
        <v>620.53300000000002</v>
      </c>
      <c r="Q128" s="97">
        <v>416.63499999999999</v>
      </c>
      <c r="R128" s="97">
        <v>236.21299999999999</v>
      </c>
      <c r="S128" s="97">
        <v>135.34899999999999</v>
      </c>
      <c r="T128" s="97">
        <v>0</v>
      </c>
      <c r="U128" s="97">
        <v>277.30900000000003</v>
      </c>
      <c r="V128" s="97">
        <v>232.751</v>
      </c>
      <c r="W128" s="97">
        <v>48.136000000000003</v>
      </c>
      <c r="X128" s="97">
        <v>54.201999999999998</v>
      </c>
      <c r="Y128" s="97">
        <v>166.12899999999999</v>
      </c>
      <c r="Z128" s="97">
        <v>-12.385999999999999</v>
      </c>
      <c r="AA128" s="97">
        <v>319.18</v>
      </c>
      <c r="AB128" s="97">
        <v>57.279000000000003</v>
      </c>
      <c r="AC128" s="97">
        <v>1984.2639999999999</v>
      </c>
      <c r="AD128" s="97">
        <v>-175.70699999999999</v>
      </c>
      <c r="AE128" s="97">
        <v>6509.5749999999998</v>
      </c>
      <c r="AF128" s="97">
        <v>1151.5160000000001</v>
      </c>
      <c r="AG128" s="97">
        <v>608.47</v>
      </c>
      <c r="AH128" s="97">
        <v>1693.634</v>
      </c>
      <c r="AI128" s="97">
        <v>7384.4660000000003</v>
      </c>
      <c r="AJ128" s="97">
        <v>7925.9309999999996</v>
      </c>
      <c r="AK128" s="97">
        <v>669.16300000000001</v>
      </c>
      <c r="AL128" s="97">
        <v>-4094.2350000000001</v>
      </c>
      <c r="AM128" s="97">
        <v>2088.6550000000002</v>
      </c>
      <c r="AN128" s="97">
        <v>-24.876999999999999</v>
      </c>
      <c r="AO128" s="97">
        <v>-1697.8630000000001</v>
      </c>
      <c r="AP128" s="97">
        <v>424.41199999999998</v>
      </c>
      <c r="AQ128" s="97">
        <v>113.02200000000001</v>
      </c>
      <c r="AR128" s="97">
        <v>2584.2269999999999</v>
      </c>
      <c r="AS128" s="97">
        <v>61.877000000000002</v>
      </c>
      <c r="AT128" s="97">
        <v>8896.4120000000003</v>
      </c>
      <c r="AU128" s="97">
        <v>418.077</v>
      </c>
      <c r="AV128" s="97">
        <v>569.31700000000001</v>
      </c>
      <c r="AW128" s="97">
        <v>14876.691000000001</v>
      </c>
      <c r="AX128" s="97">
        <v>360.99799999999999</v>
      </c>
      <c r="AY128" s="97">
        <v>5.1609999999999996</v>
      </c>
      <c r="AZ128" s="97">
        <v>113.804</v>
      </c>
      <c r="BA128" s="97">
        <v>-68.728999999999999</v>
      </c>
      <c r="BB128" s="97">
        <v>47.960999999999999</v>
      </c>
      <c r="BC128" s="97">
        <v>3727.6489999999999</v>
      </c>
      <c r="BD128" s="97">
        <v>80.103999999999999</v>
      </c>
      <c r="BE128" s="97">
        <v>1877.4780000000001</v>
      </c>
      <c r="BF128" s="97">
        <v>1017.53</v>
      </c>
      <c r="BG128" s="97">
        <v>79.313000000000002</v>
      </c>
      <c r="BH128" s="97">
        <v>0</v>
      </c>
      <c r="BI128" s="97">
        <v>228.92099999999999</v>
      </c>
      <c r="BJ128" s="97">
        <v>0</v>
      </c>
      <c r="BK128" s="97">
        <v>0</v>
      </c>
      <c r="BL128" s="97">
        <v>0</v>
      </c>
      <c r="BM128" s="98">
        <f t="shared" si="10"/>
        <v>73760.159</v>
      </c>
      <c r="BN128" s="98">
        <f t="shared" si="11"/>
        <v>73760.159</v>
      </c>
      <c r="BP128" s="53"/>
      <c r="BT128" s="75"/>
      <c r="BV128" s="53" t="s">
        <v>210</v>
      </c>
      <c r="BZ128" s="75">
        <f>BO61</f>
        <v>94430.561999999976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21986</v>
      </c>
      <c r="M129" s="102">
        <v>4128</v>
      </c>
      <c r="N129" s="102">
        <v>1300</v>
      </c>
      <c r="O129" s="102">
        <v>6978</v>
      </c>
      <c r="P129" s="102">
        <v>750</v>
      </c>
      <c r="Q129" s="102">
        <v>44</v>
      </c>
      <c r="R129" s="102">
        <v>1385</v>
      </c>
      <c r="S129" s="102">
        <v>1128</v>
      </c>
      <c r="T129" s="102">
        <v>0</v>
      </c>
      <c r="U129" s="102">
        <v>239</v>
      </c>
      <c r="V129" s="102">
        <v>64</v>
      </c>
      <c r="W129" s="102">
        <v>122</v>
      </c>
      <c r="X129" s="102">
        <v>393</v>
      </c>
      <c r="Y129" s="102">
        <v>1611</v>
      </c>
      <c r="Z129" s="102">
        <v>1325</v>
      </c>
      <c r="AA129" s="102">
        <v>381</v>
      </c>
      <c r="AB129" s="102">
        <v>609</v>
      </c>
      <c r="AC129" s="102">
        <v>1017</v>
      </c>
      <c r="AD129" s="102">
        <v>742</v>
      </c>
      <c r="AE129" s="102">
        <v>19643</v>
      </c>
      <c r="AF129" s="102">
        <v>3694</v>
      </c>
      <c r="AG129" s="102">
        <v>1322</v>
      </c>
      <c r="AH129" s="102">
        <v>1540</v>
      </c>
      <c r="AI129" s="102">
        <v>22861</v>
      </c>
      <c r="AJ129" s="102">
        <v>5403</v>
      </c>
      <c r="AK129" s="102">
        <v>352</v>
      </c>
      <c r="AL129" s="102">
        <v>481</v>
      </c>
      <c r="AM129" s="102">
        <v>3046</v>
      </c>
      <c r="AN129" s="102">
        <v>242</v>
      </c>
      <c r="AO129" s="102">
        <v>8284</v>
      </c>
      <c r="AP129" s="102">
        <v>6833</v>
      </c>
      <c r="AQ129" s="102">
        <v>535</v>
      </c>
      <c r="AR129" s="102">
        <v>1191</v>
      </c>
      <c r="AS129" s="102">
        <v>519</v>
      </c>
      <c r="AT129" s="102">
        <v>1656</v>
      </c>
      <c r="AU129" s="102">
        <v>195</v>
      </c>
      <c r="AV129" s="102">
        <v>117</v>
      </c>
      <c r="AW129" s="102">
        <v>780</v>
      </c>
      <c r="AX129" s="102">
        <v>1786</v>
      </c>
      <c r="AY129" s="102">
        <v>17</v>
      </c>
      <c r="AZ129" s="102">
        <v>284</v>
      </c>
      <c r="BA129" s="102">
        <v>787</v>
      </c>
      <c r="BB129" s="102">
        <v>5562</v>
      </c>
      <c r="BC129" s="102">
        <v>20097</v>
      </c>
      <c r="BD129" s="102">
        <v>226</v>
      </c>
      <c r="BE129" s="102">
        <v>13338</v>
      </c>
      <c r="BF129" s="102">
        <v>5247</v>
      </c>
      <c r="BG129" s="102">
        <v>1002</v>
      </c>
      <c r="BH129" s="102">
        <v>1508</v>
      </c>
      <c r="BI129" s="102">
        <v>2418</v>
      </c>
      <c r="BJ129" s="102">
        <v>10972</v>
      </c>
      <c r="BK129" s="102">
        <v>0</v>
      </c>
      <c r="BL129" s="102">
        <v>0</v>
      </c>
      <c r="BM129" s="82">
        <f t="shared" si="10"/>
        <v>186140</v>
      </c>
      <c r="BN129" s="103">
        <f t="shared" si="11"/>
        <v>186140</v>
      </c>
      <c r="BP129" s="7" t="s">
        <v>77</v>
      </c>
      <c r="BQ129" s="8"/>
      <c r="BR129" s="8"/>
      <c r="BS129" s="8"/>
      <c r="BT129" s="103">
        <f>BT123+BT124+BT125+BT126+BT127</f>
        <v>175676.53899999996</v>
      </c>
      <c r="BV129" s="7" t="s">
        <v>77</v>
      </c>
      <c r="BW129" s="8"/>
      <c r="BX129" s="8"/>
      <c r="BY129" s="8"/>
      <c r="BZ129" s="103">
        <f>BZ123+BZ124+BZ125+BZ126+BZ127-BZ128</f>
        <v>175676.53900000005</v>
      </c>
      <c r="CA129" s="5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A331-DA30-48F6-A327-1E0F6473BA7B}">
  <dimension ref="A1:CA132"/>
  <sheetViews>
    <sheetView showGridLines="0" workbookViewId="0">
      <selection activeCell="C1" sqref="C1"/>
    </sheetView>
  </sheetViews>
  <sheetFormatPr defaultColWidth="11.42578125" defaultRowHeight="12.75"/>
  <cols>
    <col min="1" max="1" width="9.140625" style="396" customWidth="1"/>
    <col min="2" max="2" width="42.140625" style="396" customWidth="1"/>
    <col min="3" max="3" width="10.85546875" style="396" customWidth="1"/>
    <col min="4" max="10" width="9.7109375" style="396" customWidth="1"/>
    <col min="11" max="11" width="13.7109375" style="396" customWidth="1"/>
    <col min="12" max="66" width="12.7109375" style="396" customWidth="1"/>
    <col min="67" max="67" width="11.7109375" style="396" customWidth="1"/>
    <col min="68" max="71" width="9.7109375" style="396" customWidth="1"/>
    <col min="72" max="72" width="11.140625" style="396" customWidth="1"/>
    <col min="73" max="75" width="9.7109375" style="396" customWidth="1"/>
    <col min="76" max="76" width="10.42578125" style="396" customWidth="1"/>
    <col min="77" max="77" width="14.7109375" style="396" customWidth="1"/>
    <col min="78" max="78" width="11.28515625" style="398" customWidth="1"/>
    <col min="79" max="256" width="11.42578125" style="396"/>
    <col min="257" max="257" width="9.140625" style="396" customWidth="1"/>
    <col min="258" max="258" width="42.140625" style="396" customWidth="1"/>
    <col min="259" max="259" width="10.85546875" style="396" customWidth="1"/>
    <col min="260" max="266" width="9.7109375" style="396" customWidth="1"/>
    <col min="267" max="267" width="13.7109375" style="396" customWidth="1"/>
    <col min="268" max="322" width="12.7109375" style="396" customWidth="1"/>
    <col min="323" max="323" width="11.7109375" style="396" customWidth="1"/>
    <col min="324" max="327" width="9.7109375" style="396" customWidth="1"/>
    <col min="328" max="328" width="11.140625" style="396" customWidth="1"/>
    <col min="329" max="331" width="9.7109375" style="396" customWidth="1"/>
    <col min="332" max="332" width="10.42578125" style="396" customWidth="1"/>
    <col min="333" max="333" width="14.7109375" style="396" customWidth="1"/>
    <col min="334" max="334" width="11.28515625" style="396" customWidth="1"/>
    <col min="335" max="512" width="11.42578125" style="396"/>
    <col min="513" max="513" width="9.140625" style="396" customWidth="1"/>
    <col min="514" max="514" width="42.140625" style="396" customWidth="1"/>
    <col min="515" max="515" width="10.85546875" style="396" customWidth="1"/>
    <col min="516" max="522" width="9.7109375" style="396" customWidth="1"/>
    <col min="523" max="523" width="13.7109375" style="396" customWidth="1"/>
    <col min="524" max="578" width="12.7109375" style="396" customWidth="1"/>
    <col min="579" max="579" width="11.7109375" style="396" customWidth="1"/>
    <col min="580" max="583" width="9.7109375" style="396" customWidth="1"/>
    <col min="584" max="584" width="11.140625" style="396" customWidth="1"/>
    <col min="585" max="587" width="9.7109375" style="396" customWidth="1"/>
    <col min="588" max="588" width="10.42578125" style="396" customWidth="1"/>
    <col min="589" max="589" width="14.7109375" style="396" customWidth="1"/>
    <col min="590" max="590" width="11.28515625" style="396" customWidth="1"/>
    <col min="591" max="768" width="11.42578125" style="396"/>
    <col min="769" max="769" width="9.140625" style="396" customWidth="1"/>
    <col min="770" max="770" width="42.140625" style="396" customWidth="1"/>
    <col min="771" max="771" width="10.85546875" style="396" customWidth="1"/>
    <col min="772" max="778" width="9.7109375" style="396" customWidth="1"/>
    <col min="779" max="779" width="13.7109375" style="396" customWidth="1"/>
    <col min="780" max="834" width="12.7109375" style="396" customWidth="1"/>
    <col min="835" max="835" width="11.7109375" style="396" customWidth="1"/>
    <col min="836" max="839" width="9.7109375" style="396" customWidth="1"/>
    <col min="840" max="840" width="11.140625" style="396" customWidth="1"/>
    <col min="841" max="843" width="9.7109375" style="396" customWidth="1"/>
    <col min="844" max="844" width="10.42578125" style="396" customWidth="1"/>
    <col min="845" max="845" width="14.7109375" style="396" customWidth="1"/>
    <col min="846" max="846" width="11.28515625" style="396" customWidth="1"/>
    <col min="847" max="1024" width="11.42578125" style="396"/>
    <col min="1025" max="1025" width="9.140625" style="396" customWidth="1"/>
    <col min="1026" max="1026" width="42.140625" style="396" customWidth="1"/>
    <col min="1027" max="1027" width="10.85546875" style="396" customWidth="1"/>
    <col min="1028" max="1034" width="9.7109375" style="396" customWidth="1"/>
    <col min="1035" max="1035" width="13.7109375" style="396" customWidth="1"/>
    <col min="1036" max="1090" width="12.7109375" style="396" customWidth="1"/>
    <col min="1091" max="1091" width="11.7109375" style="396" customWidth="1"/>
    <col min="1092" max="1095" width="9.7109375" style="396" customWidth="1"/>
    <col min="1096" max="1096" width="11.140625" style="396" customWidth="1"/>
    <col min="1097" max="1099" width="9.7109375" style="396" customWidth="1"/>
    <col min="1100" max="1100" width="10.42578125" style="396" customWidth="1"/>
    <col min="1101" max="1101" width="14.7109375" style="396" customWidth="1"/>
    <col min="1102" max="1102" width="11.28515625" style="396" customWidth="1"/>
    <col min="1103" max="1280" width="11.42578125" style="396"/>
    <col min="1281" max="1281" width="9.140625" style="396" customWidth="1"/>
    <col min="1282" max="1282" width="42.140625" style="396" customWidth="1"/>
    <col min="1283" max="1283" width="10.85546875" style="396" customWidth="1"/>
    <col min="1284" max="1290" width="9.7109375" style="396" customWidth="1"/>
    <col min="1291" max="1291" width="13.7109375" style="396" customWidth="1"/>
    <col min="1292" max="1346" width="12.7109375" style="396" customWidth="1"/>
    <col min="1347" max="1347" width="11.7109375" style="396" customWidth="1"/>
    <col min="1348" max="1351" width="9.7109375" style="396" customWidth="1"/>
    <col min="1352" max="1352" width="11.140625" style="396" customWidth="1"/>
    <col min="1353" max="1355" width="9.7109375" style="396" customWidth="1"/>
    <col min="1356" max="1356" width="10.42578125" style="396" customWidth="1"/>
    <col min="1357" max="1357" width="14.7109375" style="396" customWidth="1"/>
    <col min="1358" max="1358" width="11.28515625" style="396" customWidth="1"/>
    <col min="1359" max="1536" width="11.42578125" style="396"/>
    <col min="1537" max="1537" width="9.140625" style="396" customWidth="1"/>
    <col min="1538" max="1538" width="42.140625" style="396" customWidth="1"/>
    <col min="1539" max="1539" width="10.85546875" style="396" customWidth="1"/>
    <col min="1540" max="1546" width="9.7109375" style="396" customWidth="1"/>
    <col min="1547" max="1547" width="13.7109375" style="396" customWidth="1"/>
    <col min="1548" max="1602" width="12.7109375" style="396" customWidth="1"/>
    <col min="1603" max="1603" width="11.7109375" style="396" customWidth="1"/>
    <col min="1604" max="1607" width="9.7109375" style="396" customWidth="1"/>
    <col min="1608" max="1608" width="11.140625" style="396" customWidth="1"/>
    <col min="1609" max="1611" width="9.7109375" style="396" customWidth="1"/>
    <col min="1612" max="1612" width="10.42578125" style="396" customWidth="1"/>
    <col min="1613" max="1613" width="14.7109375" style="396" customWidth="1"/>
    <col min="1614" max="1614" width="11.28515625" style="396" customWidth="1"/>
    <col min="1615" max="1792" width="11.42578125" style="396"/>
    <col min="1793" max="1793" width="9.140625" style="396" customWidth="1"/>
    <col min="1794" max="1794" width="42.140625" style="396" customWidth="1"/>
    <col min="1795" max="1795" width="10.85546875" style="396" customWidth="1"/>
    <col min="1796" max="1802" width="9.7109375" style="396" customWidth="1"/>
    <col min="1803" max="1803" width="13.7109375" style="396" customWidth="1"/>
    <col min="1804" max="1858" width="12.7109375" style="396" customWidth="1"/>
    <col min="1859" max="1859" width="11.7109375" style="396" customWidth="1"/>
    <col min="1860" max="1863" width="9.7109375" style="396" customWidth="1"/>
    <col min="1864" max="1864" width="11.140625" style="396" customWidth="1"/>
    <col min="1865" max="1867" width="9.7109375" style="396" customWidth="1"/>
    <col min="1868" max="1868" width="10.42578125" style="396" customWidth="1"/>
    <col min="1869" max="1869" width="14.7109375" style="396" customWidth="1"/>
    <col min="1870" max="1870" width="11.28515625" style="396" customWidth="1"/>
    <col min="1871" max="2048" width="11.42578125" style="396"/>
    <col min="2049" max="2049" width="9.140625" style="396" customWidth="1"/>
    <col min="2050" max="2050" width="42.140625" style="396" customWidth="1"/>
    <col min="2051" max="2051" width="10.85546875" style="396" customWidth="1"/>
    <col min="2052" max="2058" width="9.7109375" style="396" customWidth="1"/>
    <col min="2059" max="2059" width="13.7109375" style="396" customWidth="1"/>
    <col min="2060" max="2114" width="12.7109375" style="396" customWidth="1"/>
    <col min="2115" max="2115" width="11.7109375" style="396" customWidth="1"/>
    <col min="2116" max="2119" width="9.7109375" style="396" customWidth="1"/>
    <col min="2120" max="2120" width="11.140625" style="396" customWidth="1"/>
    <col min="2121" max="2123" width="9.7109375" style="396" customWidth="1"/>
    <col min="2124" max="2124" width="10.42578125" style="396" customWidth="1"/>
    <col min="2125" max="2125" width="14.7109375" style="396" customWidth="1"/>
    <col min="2126" max="2126" width="11.28515625" style="396" customWidth="1"/>
    <col min="2127" max="2304" width="11.42578125" style="396"/>
    <col min="2305" max="2305" width="9.140625" style="396" customWidth="1"/>
    <col min="2306" max="2306" width="42.140625" style="396" customWidth="1"/>
    <col min="2307" max="2307" width="10.85546875" style="396" customWidth="1"/>
    <col min="2308" max="2314" width="9.7109375" style="396" customWidth="1"/>
    <col min="2315" max="2315" width="13.7109375" style="396" customWidth="1"/>
    <col min="2316" max="2370" width="12.7109375" style="396" customWidth="1"/>
    <col min="2371" max="2371" width="11.7109375" style="396" customWidth="1"/>
    <col min="2372" max="2375" width="9.7109375" style="396" customWidth="1"/>
    <col min="2376" max="2376" width="11.140625" style="396" customWidth="1"/>
    <col min="2377" max="2379" width="9.7109375" style="396" customWidth="1"/>
    <col min="2380" max="2380" width="10.42578125" style="396" customWidth="1"/>
    <col min="2381" max="2381" width="14.7109375" style="396" customWidth="1"/>
    <col min="2382" max="2382" width="11.28515625" style="396" customWidth="1"/>
    <col min="2383" max="2560" width="11.42578125" style="396"/>
    <col min="2561" max="2561" width="9.140625" style="396" customWidth="1"/>
    <col min="2562" max="2562" width="42.140625" style="396" customWidth="1"/>
    <col min="2563" max="2563" width="10.85546875" style="396" customWidth="1"/>
    <col min="2564" max="2570" width="9.7109375" style="396" customWidth="1"/>
    <col min="2571" max="2571" width="13.7109375" style="396" customWidth="1"/>
    <col min="2572" max="2626" width="12.7109375" style="396" customWidth="1"/>
    <col min="2627" max="2627" width="11.7109375" style="396" customWidth="1"/>
    <col min="2628" max="2631" width="9.7109375" style="396" customWidth="1"/>
    <col min="2632" max="2632" width="11.140625" style="396" customWidth="1"/>
    <col min="2633" max="2635" width="9.7109375" style="396" customWidth="1"/>
    <col min="2636" max="2636" width="10.42578125" style="396" customWidth="1"/>
    <col min="2637" max="2637" width="14.7109375" style="396" customWidth="1"/>
    <col min="2638" max="2638" width="11.28515625" style="396" customWidth="1"/>
    <col min="2639" max="2816" width="11.42578125" style="396"/>
    <col min="2817" max="2817" width="9.140625" style="396" customWidth="1"/>
    <col min="2818" max="2818" width="42.140625" style="396" customWidth="1"/>
    <col min="2819" max="2819" width="10.85546875" style="396" customWidth="1"/>
    <col min="2820" max="2826" width="9.7109375" style="396" customWidth="1"/>
    <col min="2827" max="2827" width="13.7109375" style="396" customWidth="1"/>
    <col min="2828" max="2882" width="12.7109375" style="396" customWidth="1"/>
    <col min="2883" max="2883" width="11.7109375" style="396" customWidth="1"/>
    <col min="2884" max="2887" width="9.7109375" style="396" customWidth="1"/>
    <col min="2888" max="2888" width="11.140625" style="396" customWidth="1"/>
    <col min="2889" max="2891" width="9.7109375" style="396" customWidth="1"/>
    <col min="2892" max="2892" width="10.42578125" style="396" customWidth="1"/>
    <col min="2893" max="2893" width="14.7109375" style="396" customWidth="1"/>
    <col min="2894" max="2894" width="11.28515625" style="396" customWidth="1"/>
    <col min="2895" max="3072" width="11.42578125" style="396"/>
    <col min="3073" max="3073" width="9.140625" style="396" customWidth="1"/>
    <col min="3074" max="3074" width="42.140625" style="396" customWidth="1"/>
    <col min="3075" max="3075" width="10.85546875" style="396" customWidth="1"/>
    <col min="3076" max="3082" width="9.7109375" style="396" customWidth="1"/>
    <col min="3083" max="3083" width="13.7109375" style="396" customWidth="1"/>
    <col min="3084" max="3138" width="12.7109375" style="396" customWidth="1"/>
    <col min="3139" max="3139" width="11.7109375" style="396" customWidth="1"/>
    <col min="3140" max="3143" width="9.7109375" style="396" customWidth="1"/>
    <col min="3144" max="3144" width="11.140625" style="396" customWidth="1"/>
    <col min="3145" max="3147" width="9.7109375" style="396" customWidth="1"/>
    <col min="3148" max="3148" width="10.42578125" style="396" customWidth="1"/>
    <col min="3149" max="3149" width="14.7109375" style="396" customWidth="1"/>
    <col min="3150" max="3150" width="11.28515625" style="396" customWidth="1"/>
    <col min="3151" max="3328" width="11.42578125" style="396"/>
    <col min="3329" max="3329" width="9.140625" style="396" customWidth="1"/>
    <col min="3330" max="3330" width="42.140625" style="396" customWidth="1"/>
    <col min="3331" max="3331" width="10.85546875" style="396" customWidth="1"/>
    <col min="3332" max="3338" width="9.7109375" style="396" customWidth="1"/>
    <col min="3339" max="3339" width="13.7109375" style="396" customWidth="1"/>
    <col min="3340" max="3394" width="12.7109375" style="396" customWidth="1"/>
    <col min="3395" max="3395" width="11.7109375" style="396" customWidth="1"/>
    <col min="3396" max="3399" width="9.7109375" style="396" customWidth="1"/>
    <col min="3400" max="3400" width="11.140625" style="396" customWidth="1"/>
    <col min="3401" max="3403" width="9.7109375" style="396" customWidth="1"/>
    <col min="3404" max="3404" width="10.42578125" style="396" customWidth="1"/>
    <col min="3405" max="3405" width="14.7109375" style="396" customWidth="1"/>
    <col min="3406" max="3406" width="11.28515625" style="396" customWidth="1"/>
    <col min="3407" max="3584" width="11.42578125" style="396"/>
    <col min="3585" max="3585" width="9.140625" style="396" customWidth="1"/>
    <col min="3586" max="3586" width="42.140625" style="396" customWidth="1"/>
    <col min="3587" max="3587" width="10.85546875" style="396" customWidth="1"/>
    <col min="3588" max="3594" width="9.7109375" style="396" customWidth="1"/>
    <col min="3595" max="3595" width="13.7109375" style="396" customWidth="1"/>
    <col min="3596" max="3650" width="12.7109375" style="396" customWidth="1"/>
    <col min="3651" max="3651" width="11.7109375" style="396" customWidth="1"/>
    <col min="3652" max="3655" width="9.7109375" style="396" customWidth="1"/>
    <col min="3656" max="3656" width="11.140625" style="396" customWidth="1"/>
    <col min="3657" max="3659" width="9.7109375" style="396" customWidth="1"/>
    <col min="3660" max="3660" width="10.42578125" style="396" customWidth="1"/>
    <col min="3661" max="3661" width="14.7109375" style="396" customWidth="1"/>
    <col min="3662" max="3662" width="11.28515625" style="396" customWidth="1"/>
    <col min="3663" max="3840" width="11.42578125" style="396"/>
    <col min="3841" max="3841" width="9.140625" style="396" customWidth="1"/>
    <col min="3842" max="3842" width="42.140625" style="396" customWidth="1"/>
    <col min="3843" max="3843" width="10.85546875" style="396" customWidth="1"/>
    <col min="3844" max="3850" width="9.7109375" style="396" customWidth="1"/>
    <col min="3851" max="3851" width="13.7109375" style="396" customWidth="1"/>
    <col min="3852" max="3906" width="12.7109375" style="396" customWidth="1"/>
    <col min="3907" max="3907" width="11.7109375" style="396" customWidth="1"/>
    <col min="3908" max="3911" width="9.7109375" style="396" customWidth="1"/>
    <col min="3912" max="3912" width="11.140625" style="396" customWidth="1"/>
    <col min="3913" max="3915" width="9.7109375" style="396" customWidth="1"/>
    <col min="3916" max="3916" width="10.42578125" style="396" customWidth="1"/>
    <col min="3917" max="3917" width="14.7109375" style="396" customWidth="1"/>
    <col min="3918" max="3918" width="11.28515625" style="396" customWidth="1"/>
    <col min="3919" max="4096" width="11.42578125" style="396"/>
    <col min="4097" max="4097" width="9.140625" style="396" customWidth="1"/>
    <col min="4098" max="4098" width="42.140625" style="396" customWidth="1"/>
    <col min="4099" max="4099" width="10.85546875" style="396" customWidth="1"/>
    <col min="4100" max="4106" width="9.7109375" style="396" customWidth="1"/>
    <col min="4107" max="4107" width="13.7109375" style="396" customWidth="1"/>
    <col min="4108" max="4162" width="12.7109375" style="396" customWidth="1"/>
    <col min="4163" max="4163" width="11.7109375" style="396" customWidth="1"/>
    <col min="4164" max="4167" width="9.7109375" style="396" customWidth="1"/>
    <col min="4168" max="4168" width="11.140625" style="396" customWidth="1"/>
    <col min="4169" max="4171" width="9.7109375" style="396" customWidth="1"/>
    <col min="4172" max="4172" width="10.42578125" style="396" customWidth="1"/>
    <col min="4173" max="4173" width="14.7109375" style="396" customWidth="1"/>
    <col min="4174" max="4174" width="11.28515625" style="396" customWidth="1"/>
    <col min="4175" max="4352" width="11.42578125" style="396"/>
    <col min="4353" max="4353" width="9.140625" style="396" customWidth="1"/>
    <col min="4354" max="4354" width="42.140625" style="396" customWidth="1"/>
    <col min="4355" max="4355" width="10.85546875" style="396" customWidth="1"/>
    <col min="4356" max="4362" width="9.7109375" style="396" customWidth="1"/>
    <col min="4363" max="4363" width="13.7109375" style="396" customWidth="1"/>
    <col min="4364" max="4418" width="12.7109375" style="396" customWidth="1"/>
    <col min="4419" max="4419" width="11.7109375" style="396" customWidth="1"/>
    <col min="4420" max="4423" width="9.7109375" style="396" customWidth="1"/>
    <col min="4424" max="4424" width="11.140625" style="396" customWidth="1"/>
    <col min="4425" max="4427" width="9.7109375" style="396" customWidth="1"/>
    <col min="4428" max="4428" width="10.42578125" style="396" customWidth="1"/>
    <col min="4429" max="4429" width="14.7109375" style="396" customWidth="1"/>
    <col min="4430" max="4430" width="11.28515625" style="396" customWidth="1"/>
    <col min="4431" max="4608" width="11.42578125" style="396"/>
    <col min="4609" max="4609" width="9.140625" style="396" customWidth="1"/>
    <col min="4610" max="4610" width="42.140625" style="396" customWidth="1"/>
    <col min="4611" max="4611" width="10.85546875" style="396" customWidth="1"/>
    <col min="4612" max="4618" width="9.7109375" style="396" customWidth="1"/>
    <col min="4619" max="4619" width="13.7109375" style="396" customWidth="1"/>
    <col min="4620" max="4674" width="12.7109375" style="396" customWidth="1"/>
    <col min="4675" max="4675" width="11.7109375" style="396" customWidth="1"/>
    <col min="4676" max="4679" width="9.7109375" style="396" customWidth="1"/>
    <col min="4680" max="4680" width="11.140625" style="396" customWidth="1"/>
    <col min="4681" max="4683" width="9.7109375" style="396" customWidth="1"/>
    <col min="4684" max="4684" width="10.42578125" style="396" customWidth="1"/>
    <col min="4685" max="4685" width="14.7109375" style="396" customWidth="1"/>
    <col min="4686" max="4686" width="11.28515625" style="396" customWidth="1"/>
    <col min="4687" max="4864" width="11.42578125" style="396"/>
    <col min="4865" max="4865" width="9.140625" style="396" customWidth="1"/>
    <col min="4866" max="4866" width="42.140625" style="396" customWidth="1"/>
    <col min="4867" max="4867" width="10.85546875" style="396" customWidth="1"/>
    <col min="4868" max="4874" width="9.7109375" style="396" customWidth="1"/>
    <col min="4875" max="4875" width="13.7109375" style="396" customWidth="1"/>
    <col min="4876" max="4930" width="12.7109375" style="396" customWidth="1"/>
    <col min="4931" max="4931" width="11.7109375" style="396" customWidth="1"/>
    <col min="4932" max="4935" width="9.7109375" style="396" customWidth="1"/>
    <col min="4936" max="4936" width="11.140625" style="396" customWidth="1"/>
    <col min="4937" max="4939" width="9.7109375" style="396" customWidth="1"/>
    <col min="4940" max="4940" width="10.42578125" style="396" customWidth="1"/>
    <col min="4941" max="4941" width="14.7109375" style="396" customWidth="1"/>
    <col min="4942" max="4942" width="11.28515625" style="396" customWidth="1"/>
    <col min="4943" max="5120" width="11.42578125" style="396"/>
    <col min="5121" max="5121" width="9.140625" style="396" customWidth="1"/>
    <col min="5122" max="5122" width="42.140625" style="396" customWidth="1"/>
    <col min="5123" max="5123" width="10.85546875" style="396" customWidth="1"/>
    <col min="5124" max="5130" width="9.7109375" style="396" customWidth="1"/>
    <col min="5131" max="5131" width="13.7109375" style="396" customWidth="1"/>
    <col min="5132" max="5186" width="12.7109375" style="396" customWidth="1"/>
    <col min="5187" max="5187" width="11.7109375" style="396" customWidth="1"/>
    <col min="5188" max="5191" width="9.7109375" style="396" customWidth="1"/>
    <col min="5192" max="5192" width="11.140625" style="396" customWidth="1"/>
    <col min="5193" max="5195" width="9.7109375" style="396" customWidth="1"/>
    <col min="5196" max="5196" width="10.42578125" style="396" customWidth="1"/>
    <col min="5197" max="5197" width="14.7109375" style="396" customWidth="1"/>
    <col min="5198" max="5198" width="11.28515625" style="396" customWidth="1"/>
    <col min="5199" max="5376" width="11.42578125" style="396"/>
    <col min="5377" max="5377" width="9.140625" style="396" customWidth="1"/>
    <col min="5378" max="5378" width="42.140625" style="396" customWidth="1"/>
    <col min="5379" max="5379" width="10.85546875" style="396" customWidth="1"/>
    <col min="5380" max="5386" width="9.7109375" style="396" customWidth="1"/>
    <col min="5387" max="5387" width="13.7109375" style="396" customWidth="1"/>
    <col min="5388" max="5442" width="12.7109375" style="396" customWidth="1"/>
    <col min="5443" max="5443" width="11.7109375" style="396" customWidth="1"/>
    <col min="5444" max="5447" width="9.7109375" style="396" customWidth="1"/>
    <col min="5448" max="5448" width="11.140625" style="396" customWidth="1"/>
    <col min="5449" max="5451" width="9.7109375" style="396" customWidth="1"/>
    <col min="5452" max="5452" width="10.42578125" style="396" customWidth="1"/>
    <col min="5453" max="5453" width="14.7109375" style="396" customWidth="1"/>
    <col min="5454" max="5454" width="11.28515625" style="396" customWidth="1"/>
    <col min="5455" max="5632" width="11.42578125" style="396"/>
    <col min="5633" max="5633" width="9.140625" style="396" customWidth="1"/>
    <col min="5634" max="5634" width="42.140625" style="396" customWidth="1"/>
    <col min="5635" max="5635" width="10.85546875" style="396" customWidth="1"/>
    <col min="5636" max="5642" width="9.7109375" style="396" customWidth="1"/>
    <col min="5643" max="5643" width="13.7109375" style="396" customWidth="1"/>
    <col min="5644" max="5698" width="12.7109375" style="396" customWidth="1"/>
    <col min="5699" max="5699" width="11.7109375" style="396" customWidth="1"/>
    <col min="5700" max="5703" width="9.7109375" style="396" customWidth="1"/>
    <col min="5704" max="5704" width="11.140625" style="396" customWidth="1"/>
    <col min="5705" max="5707" width="9.7109375" style="396" customWidth="1"/>
    <col min="5708" max="5708" width="10.42578125" style="396" customWidth="1"/>
    <col min="5709" max="5709" width="14.7109375" style="396" customWidth="1"/>
    <col min="5710" max="5710" width="11.28515625" style="396" customWidth="1"/>
    <col min="5711" max="5888" width="11.42578125" style="396"/>
    <col min="5889" max="5889" width="9.140625" style="396" customWidth="1"/>
    <col min="5890" max="5890" width="42.140625" style="396" customWidth="1"/>
    <col min="5891" max="5891" width="10.85546875" style="396" customWidth="1"/>
    <col min="5892" max="5898" width="9.7109375" style="396" customWidth="1"/>
    <col min="5899" max="5899" width="13.7109375" style="396" customWidth="1"/>
    <col min="5900" max="5954" width="12.7109375" style="396" customWidth="1"/>
    <col min="5955" max="5955" width="11.7109375" style="396" customWidth="1"/>
    <col min="5956" max="5959" width="9.7109375" style="396" customWidth="1"/>
    <col min="5960" max="5960" width="11.140625" style="396" customWidth="1"/>
    <col min="5961" max="5963" width="9.7109375" style="396" customWidth="1"/>
    <col min="5964" max="5964" width="10.42578125" style="396" customWidth="1"/>
    <col min="5965" max="5965" width="14.7109375" style="396" customWidth="1"/>
    <col min="5966" max="5966" width="11.28515625" style="396" customWidth="1"/>
    <col min="5967" max="6144" width="11.42578125" style="396"/>
    <col min="6145" max="6145" width="9.140625" style="396" customWidth="1"/>
    <col min="6146" max="6146" width="42.140625" style="396" customWidth="1"/>
    <col min="6147" max="6147" width="10.85546875" style="396" customWidth="1"/>
    <col min="6148" max="6154" width="9.7109375" style="396" customWidth="1"/>
    <col min="6155" max="6155" width="13.7109375" style="396" customWidth="1"/>
    <col min="6156" max="6210" width="12.7109375" style="396" customWidth="1"/>
    <col min="6211" max="6211" width="11.7109375" style="396" customWidth="1"/>
    <col min="6212" max="6215" width="9.7109375" style="396" customWidth="1"/>
    <col min="6216" max="6216" width="11.140625" style="396" customWidth="1"/>
    <col min="6217" max="6219" width="9.7109375" style="396" customWidth="1"/>
    <col min="6220" max="6220" width="10.42578125" style="396" customWidth="1"/>
    <col min="6221" max="6221" width="14.7109375" style="396" customWidth="1"/>
    <col min="6222" max="6222" width="11.28515625" style="396" customWidth="1"/>
    <col min="6223" max="6400" width="11.42578125" style="396"/>
    <col min="6401" max="6401" width="9.140625" style="396" customWidth="1"/>
    <col min="6402" max="6402" width="42.140625" style="396" customWidth="1"/>
    <col min="6403" max="6403" width="10.85546875" style="396" customWidth="1"/>
    <col min="6404" max="6410" width="9.7109375" style="396" customWidth="1"/>
    <col min="6411" max="6411" width="13.7109375" style="396" customWidth="1"/>
    <col min="6412" max="6466" width="12.7109375" style="396" customWidth="1"/>
    <col min="6467" max="6467" width="11.7109375" style="396" customWidth="1"/>
    <col min="6468" max="6471" width="9.7109375" style="396" customWidth="1"/>
    <col min="6472" max="6472" width="11.140625" style="396" customWidth="1"/>
    <col min="6473" max="6475" width="9.7109375" style="396" customWidth="1"/>
    <col min="6476" max="6476" width="10.42578125" style="396" customWidth="1"/>
    <col min="6477" max="6477" width="14.7109375" style="396" customWidth="1"/>
    <col min="6478" max="6478" width="11.28515625" style="396" customWidth="1"/>
    <col min="6479" max="6656" width="11.42578125" style="396"/>
    <col min="6657" max="6657" width="9.140625" style="396" customWidth="1"/>
    <col min="6658" max="6658" width="42.140625" style="396" customWidth="1"/>
    <col min="6659" max="6659" width="10.85546875" style="396" customWidth="1"/>
    <col min="6660" max="6666" width="9.7109375" style="396" customWidth="1"/>
    <col min="6667" max="6667" width="13.7109375" style="396" customWidth="1"/>
    <col min="6668" max="6722" width="12.7109375" style="396" customWidth="1"/>
    <col min="6723" max="6723" width="11.7109375" style="396" customWidth="1"/>
    <col min="6724" max="6727" width="9.7109375" style="396" customWidth="1"/>
    <col min="6728" max="6728" width="11.140625" style="396" customWidth="1"/>
    <col min="6729" max="6731" width="9.7109375" style="396" customWidth="1"/>
    <col min="6732" max="6732" width="10.42578125" style="396" customWidth="1"/>
    <col min="6733" max="6733" width="14.7109375" style="396" customWidth="1"/>
    <col min="6734" max="6734" width="11.28515625" style="396" customWidth="1"/>
    <col min="6735" max="6912" width="11.42578125" style="396"/>
    <col min="6913" max="6913" width="9.140625" style="396" customWidth="1"/>
    <col min="6914" max="6914" width="42.140625" style="396" customWidth="1"/>
    <col min="6915" max="6915" width="10.85546875" style="396" customWidth="1"/>
    <col min="6916" max="6922" width="9.7109375" style="396" customWidth="1"/>
    <col min="6923" max="6923" width="13.7109375" style="396" customWidth="1"/>
    <col min="6924" max="6978" width="12.7109375" style="396" customWidth="1"/>
    <col min="6979" max="6979" width="11.7109375" style="396" customWidth="1"/>
    <col min="6980" max="6983" width="9.7109375" style="396" customWidth="1"/>
    <col min="6984" max="6984" width="11.140625" style="396" customWidth="1"/>
    <col min="6985" max="6987" width="9.7109375" style="396" customWidth="1"/>
    <col min="6988" max="6988" width="10.42578125" style="396" customWidth="1"/>
    <col min="6989" max="6989" width="14.7109375" style="396" customWidth="1"/>
    <col min="6990" max="6990" width="11.28515625" style="396" customWidth="1"/>
    <col min="6991" max="7168" width="11.42578125" style="396"/>
    <col min="7169" max="7169" width="9.140625" style="396" customWidth="1"/>
    <col min="7170" max="7170" width="42.140625" style="396" customWidth="1"/>
    <col min="7171" max="7171" width="10.85546875" style="396" customWidth="1"/>
    <col min="7172" max="7178" width="9.7109375" style="396" customWidth="1"/>
    <col min="7179" max="7179" width="13.7109375" style="396" customWidth="1"/>
    <col min="7180" max="7234" width="12.7109375" style="396" customWidth="1"/>
    <col min="7235" max="7235" width="11.7109375" style="396" customWidth="1"/>
    <col min="7236" max="7239" width="9.7109375" style="396" customWidth="1"/>
    <col min="7240" max="7240" width="11.140625" style="396" customWidth="1"/>
    <col min="7241" max="7243" width="9.7109375" style="396" customWidth="1"/>
    <col min="7244" max="7244" width="10.42578125" style="396" customWidth="1"/>
    <col min="7245" max="7245" width="14.7109375" style="396" customWidth="1"/>
    <col min="7246" max="7246" width="11.28515625" style="396" customWidth="1"/>
    <col min="7247" max="7424" width="11.42578125" style="396"/>
    <col min="7425" max="7425" width="9.140625" style="396" customWidth="1"/>
    <col min="7426" max="7426" width="42.140625" style="396" customWidth="1"/>
    <col min="7427" max="7427" width="10.85546875" style="396" customWidth="1"/>
    <col min="7428" max="7434" width="9.7109375" style="396" customWidth="1"/>
    <col min="7435" max="7435" width="13.7109375" style="396" customWidth="1"/>
    <col min="7436" max="7490" width="12.7109375" style="396" customWidth="1"/>
    <col min="7491" max="7491" width="11.7109375" style="396" customWidth="1"/>
    <col min="7492" max="7495" width="9.7109375" style="396" customWidth="1"/>
    <col min="7496" max="7496" width="11.140625" style="396" customWidth="1"/>
    <col min="7497" max="7499" width="9.7109375" style="396" customWidth="1"/>
    <col min="7500" max="7500" width="10.42578125" style="396" customWidth="1"/>
    <col min="7501" max="7501" width="14.7109375" style="396" customWidth="1"/>
    <col min="7502" max="7502" width="11.28515625" style="396" customWidth="1"/>
    <col min="7503" max="7680" width="11.42578125" style="396"/>
    <col min="7681" max="7681" width="9.140625" style="396" customWidth="1"/>
    <col min="7682" max="7682" width="42.140625" style="396" customWidth="1"/>
    <col min="7683" max="7683" width="10.85546875" style="396" customWidth="1"/>
    <col min="7684" max="7690" width="9.7109375" style="396" customWidth="1"/>
    <col min="7691" max="7691" width="13.7109375" style="396" customWidth="1"/>
    <col min="7692" max="7746" width="12.7109375" style="396" customWidth="1"/>
    <col min="7747" max="7747" width="11.7109375" style="396" customWidth="1"/>
    <col min="7748" max="7751" width="9.7109375" style="396" customWidth="1"/>
    <col min="7752" max="7752" width="11.140625" style="396" customWidth="1"/>
    <col min="7753" max="7755" width="9.7109375" style="396" customWidth="1"/>
    <col min="7756" max="7756" width="10.42578125" style="396" customWidth="1"/>
    <col min="7757" max="7757" width="14.7109375" style="396" customWidth="1"/>
    <col min="7758" max="7758" width="11.28515625" style="396" customWidth="1"/>
    <col min="7759" max="7936" width="11.42578125" style="396"/>
    <col min="7937" max="7937" width="9.140625" style="396" customWidth="1"/>
    <col min="7938" max="7938" width="42.140625" style="396" customWidth="1"/>
    <col min="7939" max="7939" width="10.85546875" style="396" customWidth="1"/>
    <col min="7940" max="7946" width="9.7109375" style="396" customWidth="1"/>
    <col min="7947" max="7947" width="13.7109375" style="396" customWidth="1"/>
    <col min="7948" max="8002" width="12.7109375" style="396" customWidth="1"/>
    <col min="8003" max="8003" width="11.7109375" style="396" customWidth="1"/>
    <col min="8004" max="8007" width="9.7109375" style="396" customWidth="1"/>
    <col min="8008" max="8008" width="11.140625" style="396" customWidth="1"/>
    <col min="8009" max="8011" width="9.7109375" style="396" customWidth="1"/>
    <col min="8012" max="8012" width="10.42578125" style="396" customWidth="1"/>
    <col min="8013" max="8013" width="14.7109375" style="396" customWidth="1"/>
    <col min="8014" max="8014" width="11.28515625" style="396" customWidth="1"/>
    <col min="8015" max="8192" width="11.42578125" style="396"/>
    <col min="8193" max="8193" width="9.140625" style="396" customWidth="1"/>
    <col min="8194" max="8194" width="42.140625" style="396" customWidth="1"/>
    <col min="8195" max="8195" width="10.85546875" style="396" customWidth="1"/>
    <col min="8196" max="8202" width="9.7109375" style="396" customWidth="1"/>
    <col min="8203" max="8203" width="13.7109375" style="396" customWidth="1"/>
    <col min="8204" max="8258" width="12.7109375" style="396" customWidth="1"/>
    <col min="8259" max="8259" width="11.7109375" style="396" customWidth="1"/>
    <col min="8260" max="8263" width="9.7109375" style="396" customWidth="1"/>
    <col min="8264" max="8264" width="11.140625" style="396" customWidth="1"/>
    <col min="8265" max="8267" width="9.7109375" style="396" customWidth="1"/>
    <col min="8268" max="8268" width="10.42578125" style="396" customWidth="1"/>
    <col min="8269" max="8269" width="14.7109375" style="396" customWidth="1"/>
    <col min="8270" max="8270" width="11.28515625" style="396" customWidth="1"/>
    <col min="8271" max="8448" width="11.42578125" style="396"/>
    <col min="8449" max="8449" width="9.140625" style="396" customWidth="1"/>
    <col min="8450" max="8450" width="42.140625" style="396" customWidth="1"/>
    <col min="8451" max="8451" width="10.85546875" style="396" customWidth="1"/>
    <col min="8452" max="8458" width="9.7109375" style="396" customWidth="1"/>
    <col min="8459" max="8459" width="13.7109375" style="396" customWidth="1"/>
    <col min="8460" max="8514" width="12.7109375" style="396" customWidth="1"/>
    <col min="8515" max="8515" width="11.7109375" style="396" customWidth="1"/>
    <col min="8516" max="8519" width="9.7109375" style="396" customWidth="1"/>
    <col min="8520" max="8520" width="11.140625" style="396" customWidth="1"/>
    <col min="8521" max="8523" width="9.7109375" style="396" customWidth="1"/>
    <col min="8524" max="8524" width="10.42578125" style="396" customWidth="1"/>
    <col min="8525" max="8525" width="14.7109375" style="396" customWidth="1"/>
    <col min="8526" max="8526" width="11.28515625" style="396" customWidth="1"/>
    <col min="8527" max="8704" width="11.42578125" style="396"/>
    <col min="8705" max="8705" width="9.140625" style="396" customWidth="1"/>
    <col min="8706" max="8706" width="42.140625" style="396" customWidth="1"/>
    <col min="8707" max="8707" width="10.85546875" style="396" customWidth="1"/>
    <col min="8708" max="8714" width="9.7109375" style="396" customWidth="1"/>
    <col min="8715" max="8715" width="13.7109375" style="396" customWidth="1"/>
    <col min="8716" max="8770" width="12.7109375" style="396" customWidth="1"/>
    <col min="8771" max="8771" width="11.7109375" style="396" customWidth="1"/>
    <col min="8772" max="8775" width="9.7109375" style="396" customWidth="1"/>
    <col min="8776" max="8776" width="11.140625" style="396" customWidth="1"/>
    <col min="8777" max="8779" width="9.7109375" style="396" customWidth="1"/>
    <col min="8780" max="8780" width="10.42578125" style="396" customWidth="1"/>
    <col min="8781" max="8781" width="14.7109375" style="396" customWidth="1"/>
    <col min="8782" max="8782" width="11.28515625" style="396" customWidth="1"/>
    <col min="8783" max="8960" width="11.42578125" style="396"/>
    <col min="8961" max="8961" width="9.140625" style="396" customWidth="1"/>
    <col min="8962" max="8962" width="42.140625" style="396" customWidth="1"/>
    <col min="8963" max="8963" width="10.85546875" style="396" customWidth="1"/>
    <col min="8964" max="8970" width="9.7109375" style="396" customWidth="1"/>
    <col min="8971" max="8971" width="13.7109375" style="396" customWidth="1"/>
    <col min="8972" max="9026" width="12.7109375" style="396" customWidth="1"/>
    <col min="9027" max="9027" width="11.7109375" style="396" customWidth="1"/>
    <col min="9028" max="9031" width="9.7109375" style="396" customWidth="1"/>
    <col min="9032" max="9032" width="11.140625" style="396" customWidth="1"/>
    <col min="9033" max="9035" width="9.7109375" style="396" customWidth="1"/>
    <col min="9036" max="9036" width="10.42578125" style="396" customWidth="1"/>
    <col min="9037" max="9037" width="14.7109375" style="396" customWidth="1"/>
    <col min="9038" max="9038" width="11.28515625" style="396" customWidth="1"/>
    <col min="9039" max="9216" width="11.42578125" style="396"/>
    <col min="9217" max="9217" width="9.140625" style="396" customWidth="1"/>
    <col min="9218" max="9218" width="42.140625" style="396" customWidth="1"/>
    <col min="9219" max="9219" width="10.85546875" style="396" customWidth="1"/>
    <col min="9220" max="9226" width="9.7109375" style="396" customWidth="1"/>
    <col min="9227" max="9227" width="13.7109375" style="396" customWidth="1"/>
    <col min="9228" max="9282" width="12.7109375" style="396" customWidth="1"/>
    <col min="9283" max="9283" width="11.7109375" style="396" customWidth="1"/>
    <col min="9284" max="9287" width="9.7109375" style="396" customWidth="1"/>
    <col min="9288" max="9288" width="11.140625" style="396" customWidth="1"/>
    <col min="9289" max="9291" width="9.7109375" style="396" customWidth="1"/>
    <col min="9292" max="9292" width="10.42578125" style="396" customWidth="1"/>
    <col min="9293" max="9293" width="14.7109375" style="396" customWidth="1"/>
    <col min="9294" max="9294" width="11.28515625" style="396" customWidth="1"/>
    <col min="9295" max="9472" width="11.42578125" style="396"/>
    <col min="9473" max="9473" width="9.140625" style="396" customWidth="1"/>
    <col min="9474" max="9474" width="42.140625" style="396" customWidth="1"/>
    <col min="9475" max="9475" width="10.85546875" style="396" customWidth="1"/>
    <col min="9476" max="9482" width="9.7109375" style="396" customWidth="1"/>
    <col min="9483" max="9483" width="13.7109375" style="396" customWidth="1"/>
    <col min="9484" max="9538" width="12.7109375" style="396" customWidth="1"/>
    <col min="9539" max="9539" width="11.7109375" style="396" customWidth="1"/>
    <col min="9540" max="9543" width="9.7109375" style="396" customWidth="1"/>
    <col min="9544" max="9544" width="11.140625" style="396" customWidth="1"/>
    <col min="9545" max="9547" width="9.7109375" style="396" customWidth="1"/>
    <col min="9548" max="9548" width="10.42578125" style="396" customWidth="1"/>
    <col min="9549" max="9549" width="14.7109375" style="396" customWidth="1"/>
    <col min="9550" max="9550" width="11.28515625" style="396" customWidth="1"/>
    <col min="9551" max="9728" width="11.42578125" style="396"/>
    <col min="9729" max="9729" width="9.140625" style="396" customWidth="1"/>
    <col min="9730" max="9730" width="42.140625" style="396" customWidth="1"/>
    <col min="9731" max="9731" width="10.85546875" style="396" customWidth="1"/>
    <col min="9732" max="9738" width="9.7109375" style="396" customWidth="1"/>
    <col min="9739" max="9739" width="13.7109375" style="396" customWidth="1"/>
    <col min="9740" max="9794" width="12.7109375" style="396" customWidth="1"/>
    <col min="9795" max="9795" width="11.7109375" style="396" customWidth="1"/>
    <col min="9796" max="9799" width="9.7109375" style="396" customWidth="1"/>
    <col min="9800" max="9800" width="11.140625" style="396" customWidth="1"/>
    <col min="9801" max="9803" width="9.7109375" style="396" customWidth="1"/>
    <col min="9804" max="9804" width="10.42578125" style="396" customWidth="1"/>
    <col min="9805" max="9805" width="14.7109375" style="396" customWidth="1"/>
    <col min="9806" max="9806" width="11.28515625" style="396" customWidth="1"/>
    <col min="9807" max="9984" width="11.42578125" style="396"/>
    <col min="9985" max="9985" width="9.140625" style="396" customWidth="1"/>
    <col min="9986" max="9986" width="42.140625" style="396" customWidth="1"/>
    <col min="9987" max="9987" width="10.85546875" style="396" customWidth="1"/>
    <col min="9988" max="9994" width="9.7109375" style="396" customWidth="1"/>
    <col min="9995" max="9995" width="13.7109375" style="396" customWidth="1"/>
    <col min="9996" max="10050" width="12.7109375" style="396" customWidth="1"/>
    <col min="10051" max="10051" width="11.7109375" style="396" customWidth="1"/>
    <col min="10052" max="10055" width="9.7109375" style="396" customWidth="1"/>
    <col min="10056" max="10056" width="11.140625" style="396" customWidth="1"/>
    <col min="10057" max="10059" width="9.7109375" style="396" customWidth="1"/>
    <col min="10060" max="10060" width="10.42578125" style="396" customWidth="1"/>
    <col min="10061" max="10061" width="14.7109375" style="396" customWidth="1"/>
    <col min="10062" max="10062" width="11.28515625" style="396" customWidth="1"/>
    <col min="10063" max="10240" width="11.42578125" style="396"/>
    <col min="10241" max="10241" width="9.140625" style="396" customWidth="1"/>
    <col min="10242" max="10242" width="42.140625" style="396" customWidth="1"/>
    <col min="10243" max="10243" width="10.85546875" style="396" customWidth="1"/>
    <col min="10244" max="10250" width="9.7109375" style="396" customWidth="1"/>
    <col min="10251" max="10251" width="13.7109375" style="396" customWidth="1"/>
    <col min="10252" max="10306" width="12.7109375" style="396" customWidth="1"/>
    <col min="10307" max="10307" width="11.7109375" style="396" customWidth="1"/>
    <col min="10308" max="10311" width="9.7109375" style="396" customWidth="1"/>
    <col min="10312" max="10312" width="11.140625" style="396" customWidth="1"/>
    <col min="10313" max="10315" width="9.7109375" style="396" customWidth="1"/>
    <col min="10316" max="10316" width="10.42578125" style="396" customWidth="1"/>
    <col min="10317" max="10317" width="14.7109375" style="396" customWidth="1"/>
    <col min="10318" max="10318" width="11.28515625" style="396" customWidth="1"/>
    <col min="10319" max="10496" width="11.42578125" style="396"/>
    <col min="10497" max="10497" width="9.140625" style="396" customWidth="1"/>
    <col min="10498" max="10498" width="42.140625" style="396" customWidth="1"/>
    <col min="10499" max="10499" width="10.85546875" style="396" customWidth="1"/>
    <col min="10500" max="10506" width="9.7109375" style="396" customWidth="1"/>
    <col min="10507" max="10507" width="13.7109375" style="396" customWidth="1"/>
    <col min="10508" max="10562" width="12.7109375" style="396" customWidth="1"/>
    <col min="10563" max="10563" width="11.7109375" style="396" customWidth="1"/>
    <col min="10564" max="10567" width="9.7109375" style="396" customWidth="1"/>
    <col min="10568" max="10568" width="11.140625" style="396" customWidth="1"/>
    <col min="10569" max="10571" width="9.7109375" style="396" customWidth="1"/>
    <col min="10572" max="10572" width="10.42578125" style="396" customWidth="1"/>
    <col min="10573" max="10573" width="14.7109375" style="396" customWidth="1"/>
    <col min="10574" max="10574" width="11.28515625" style="396" customWidth="1"/>
    <col min="10575" max="10752" width="11.42578125" style="396"/>
    <col min="10753" max="10753" width="9.140625" style="396" customWidth="1"/>
    <col min="10754" max="10754" width="42.140625" style="396" customWidth="1"/>
    <col min="10755" max="10755" width="10.85546875" style="396" customWidth="1"/>
    <col min="10756" max="10762" width="9.7109375" style="396" customWidth="1"/>
    <col min="10763" max="10763" width="13.7109375" style="396" customWidth="1"/>
    <col min="10764" max="10818" width="12.7109375" style="396" customWidth="1"/>
    <col min="10819" max="10819" width="11.7109375" style="396" customWidth="1"/>
    <col min="10820" max="10823" width="9.7109375" style="396" customWidth="1"/>
    <col min="10824" max="10824" width="11.140625" style="396" customWidth="1"/>
    <col min="10825" max="10827" width="9.7109375" style="396" customWidth="1"/>
    <col min="10828" max="10828" width="10.42578125" style="396" customWidth="1"/>
    <col min="10829" max="10829" width="14.7109375" style="396" customWidth="1"/>
    <col min="10830" max="10830" width="11.28515625" style="396" customWidth="1"/>
    <col min="10831" max="11008" width="11.42578125" style="396"/>
    <col min="11009" max="11009" width="9.140625" style="396" customWidth="1"/>
    <col min="11010" max="11010" width="42.140625" style="396" customWidth="1"/>
    <col min="11011" max="11011" width="10.85546875" style="396" customWidth="1"/>
    <col min="11012" max="11018" width="9.7109375" style="396" customWidth="1"/>
    <col min="11019" max="11019" width="13.7109375" style="396" customWidth="1"/>
    <col min="11020" max="11074" width="12.7109375" style="396" customWidth="1"/>
    <col min="11075" max="11075" width="11.7109375" style="396" customWidth="1"/>
    <col min="11076" max="11079" width="9.7109375" style="396" customWidth="1"/>
    <col min="11080" max="11080" width="11.140625" style="396" customWidth="1"/>
    <col min="11081" max="11083" width="9.7109375" style="396" customWidth="1"/>
    <col min="11084" max="11084" width="10.42578125" style="396" customWidth="1"/>
    <col min="11085" max="11085" width="14.7109375" style="396" customWidth="1"/>
    <col min="11086" max="11086" width="11.28515625" style="396" customWidth="1"/>
    <col min="11087" max="11264" width="11.42578125" style="396"/>
    <col min="11265" max="11265" width="9.140625" style="396" customWidth="1"/>
    <col min="11266" max="11266" width="42.140625" style="396" customWidth="1"/>
    <col min="11267" max="11267" width="10.85546875" style="396" customWidth="1"/>
    <col min="11268" max="11274" width="9.7109375" style="396" customWidth="1"/>
    <col min="11275" max="11275" width="13.7109375" style="396" customWidth="1"/>
    <col min="11276" max="11330" width="12.7109375" style="396" customWidth="1"/>
    <col min="11331" max="11331" width="11.7109375" style="396" customWidth="1"/>
    <col min="11332" max="11335" width="9.7109375" style="396" customWidth="1"/>
    <col min="11336" max="11336" width="11.140625" style="396" customWidth="1"/>
    <col min="11337" max="11339" width="9.7109375" style="396" customWidth="1"/>
    <col min="11340" max="11340" width="10.42578125" style="396" customWidth="1"/>
    <col min="11341" max="11341" width="14.7109375" style="396" customWidth="1"/>
    <col min="11342" max="11342" width="11.28515625" style="396" customWidth="1"/>
    <col min="11343" max="11520" width="11.42578125" style="396"/>
    <col min="11521" max="11521" width="9.140625" style="396" customWidth="1"/>
    <col min="11522" max="11522" width="42.140625" style="396" customWidth="1"/>
    <col min="11523" max="11523" width="10.85546875" style="396" customWidth="1"/>
    <col min="11524" max="11530" width="9.7109375" style="396" customWidth="1"/>
    <col min="11531" max="11531" width="13.7109375" style="396" customWidth="1"/>
    <col min="11532" max="11586" width="12.7109375" style="396" customWidth="1"/>
    <col min="11587" max="11587" width="11.7109375" style="396" customWidth="1"/>
    <col min="11588" max="11591" width="9.7109375" style="396" customWidth="1"/>
    <col min="11592" max="11592" width="11.140625" style="396" customWidth="1"/>
    <col min="11593" max="11595" width="9.7109375" style="396" customWidth="1"/>
    <col min="11596" max="11596" width="10.42578125" style="396" customWidth="1"/>
    <col min="11597" max="11597" width="14.7109375" style="396" customWidth="1"/>
    <col min="11598" max="11598" width="11.28515625" style="396" customWidth="1"/>
    <col min="11599" max="11776" width="11.42578125" style="396"/>
    <col min="11777" max="11777" width="9.140625" style="396" customWidth="1"/>
    <col min="11778" max="11778" width="42.140625" style="396" customWidth="1"/>
    <col min="11779" max="11779" width="10.85546875" style="396" customWidth="1"/>
    <col min="11780" max="11786" width="9.7109375" style="396" customWidth="1"/>
    <col min="11787" max="11787" width="13.7109375" style="396" customWidth="1"/>
    <col min="11788" max="11842" width="12.7109375" style="396" customWidth="1"/>
    <col min="11843" max="11843" width="11.7109375" style="396" customWidth="1"/>
    <col min="11844" max="11847" width="9.7109375" style="396" customWidth="1"/>
    <col min="11848" max="11848" width="11.140625" style="396" customWidth="1"/>
    <col min="11849" max="11851" width="9.7109375" style="396" customWidth="1"/>
    <col min="11852" max="11852" width="10.42578125" style="396" customWidth="1"/>
    <col min="11853" max="11853" width="14.7109375" style="396" customWidth="1"/>
    <col min="11854" max="11854" width="11.28515625" style="396" customWidth="1"/>
    <col min="11855" max="12032" width="11.42578125" style="396"/>
    <col min="12033" max="12033" width="9.140625" style="396" customWidth="1"/>
    <col min="12034" max="12034" width="42.140625" style="396" customWidth="1"/>
    <col min="12035" max="12035" width="10.85546875" style="396" customWidth="1"/>
    <col min="12036" max="12042" width="9.7109375" style="396" customWidth="1"/>
    <col min="12043" max="12043" width="13.7109375" style="396" customWidth="1"/>
    <col min="12044" max="12098" width="12.7109375" style="396" customWidth="1"/>
    <col min="12099" max="12099" width="11.7109375" style="396" customWidth="1"/>
    <col min="12100" max="12103" width="9.7109375" style="396" customWidth="1"/>
    <col min="12104" max="12104" width="11.140625" style="396" customWidth="1"/>
    <col min="12105" max="12107" width="9.7109375" style="396" customWidth="1"/>
    <col min="12108" max="12108" width="10.42578125" style="396" customWidth="1"/>
    <col min="12109" max="12109" width="14.7109375" style="396" customWidth="1"/>
    <col min="12110" max="12110" width="11.28515625" style="396" customWidth="1"/>
    <col min="12111" max="12288" width="11.42578125" style="396"/>
    <col min="12289" max="12289" width="9.140625" style="396" customWidth="1"/>
    <col min="12290" max="12290" width="42.140625" style="396" customWidth="1"/>
    <col min="12291" max="12291" width="10.85546875" style="396" customWidth="1"/>
    <col min="12292" max="12298" width="9.7109375" style="396" customWidth="1"/>
    <col min="12299" max="12299" width="13.7109375" style="396" customWidth="1"/>
    <col min="12300" max="12354" width="12.7109375" style="396" customWidth="1"/>
    <col min="12355" max="12355" width="11.7109375" style="396" customWidth="1"/>
    <col min="12356" max="12359" width="9.7109375" style="396" customWidth="1"/>
    <col min="12360" max="12360" width="11.140625" style="396" customWidth="1"/>
    <col min="12361" max="12363" width="9.7109375" style="396" customWidth="1"/>
    <col min="12364" max="12364" width="10.42578125" style="396" customWidth="1"/>
    <col min="12365" max="12365" width="14.7109375" style="396" customWidth="1"/>
    <col min="12366" max="12366" width="11.28515625" style="396" customWidth="1"/>
    <col min="12367" max="12544" width="11.42578125" style="396"/>
    <col min="12545" max="12545" width="9.140625" style="396" customWidth="1"/>
    <col min="12546" max="12546" width="42.140625" style="396" customWidth="1"/>
    <col min="12547" max="12547" width="10.85546875" style="396" customWidth="1"/>
    <col min="12548" max="12554" width="9.7109375" style="396" customWidth="1"/>
    <col min="12555" max="12555" width="13.7109375" style="396" customWidth="1"/>
    <col min="12556" max="12610" width="12.7109375" style="396" customWidth="1"/>
    <col min="12611" max="12611" width="11.7109375" style="396" customWidth="1"/>
    <col min="12612" max="12615" width="9.7109375" style="396" customWidth="1"/>
    <col min="12616" max="12616" width="11.140625" style="396" customWidth="1"/>
    <col min="12617" max="12619" width="9.7109375" style="396" customWidth="1"/>
    <col min="12620" max="12620" width="10.42578125" style="396" customWidth="1"/>
    <col min="12621" max="12621" width="14.7109375" style="396" customWidth="1"/>
    <col min="12622" max="12622" width="11.28515625" style="396" customWidth="1"/>
    <col min="12623" max="12800" width="11.42578125" style="396"/>
    <col min="12801" max="12801" width="9.140625" style="396" customWidth="1"/>
    <col min="12802" max="12802" width="42.140625" style="396" customWidth="1"/>
    <col min="12803" max="12803" width="10.85546875" style="396" customWidth="1"/>
    <col min="12804" max="12810" width="9.7109375" style="396" customWidth="1"/>
    <col min="12811" max="12811" width="13.7109375" style="396" customWidth="1"/>
    <col min="12812" max="12866" width="12.7109375" style="396" customWidth="1"/>
    <col min="12867" max="12867" width="11.7109375" style="396" customWidth="1"/>
    <col min="12868" max="12871" width="9.7109375" style="396" customWidth="1"/>
    <col min="12872" max="12872" width="11.140625" style="396" customWidth="1"/>
    <col min="12873" max="12875" width="9.7109375" style="396" customWidth="1"/>
    <col min="12876" max="12876" width="10.42578125" style="396" customWidth="1"/>
    <col min="12877" max="12877" width="14.7109375" style="396" customWidth="1"/>
    <col min="12878" max="12878" width="11.28515625" style="396" customWidth="1"/>
    <col min="12879" max="13056" width="11.42578125" style="396"/>
    <col min="13057" max="13057" width="9.140625" style="396" customWidth="1"/>
    <col min="13058" max="13058" width="42.140625" style="396" customWidth="1"/>
    <col min="13059" max="13059" width="10.85546875" style="396" customWidth="1"/>
    <col min="13060" max="13066" width="9.7109375" style="396" customWidth="1"/>
    <col min="13067" max="13067" width="13.7109375" style="396" customWidth="1"/>
    <col min="13068" max="13122" width="12.7109375" style="396" customWidth="1"/>
    <col min="13123" max="13123" width="11.7109375" style="396" customWidth="1"/>
    <col min="13124" max="13127" width="9.7109375" style="396" customWidth="1"/>
    <col min="13128" max="13128" width="11.140625" style="396" customWidth="1"/>
    <col min="13129" max="13131" width="9.7109375" style="396" customWidth="1"/>
    <col min="13132" max="13132" width="10.42578125" style="396" customWidth="1"/>
    <col min="13133" max="13133" width="14.7109375" style="396" customWidth="1"/>
    <col min="13134" max="13134" width="11.28515625" style="396" customWidth="1"/>
    <col min="13135" max="13312" width="11.42578125" style="396"/>
    <col min="13313" max="13313" width="9.140625" style="396" customWidth="1"/>
    <col min="13314" max="13314" width="42.140625" style="396" customWidth="1"/>
    <col min="13315" max="13315" width="10.85546875" style="396" customWidth="1"/>
    <col min="13316" max="13322" width="9.7109375" style="396" customWidth="1"/>
    <col min="13323" max="13323" width="13.7109375" style="396" customWidth="1"/>
    <col min="13324" max="13378" width="12.7109375" style="396" customWidth="1"/>
    <col min="13379" max="13379" width="11.7109375" style="396" customWidth="1"/>
    <col min="13380" max="13383" width="9.7109375" style="396" customWidth="1"/>
    <col min="13384" max="13384" width="11.140625" style="396" customWidth="1"/>
    <col min="13385" max="13387" width="9.7109375" style="396" customWidth="1"/>
    <col min="13388" max="13388" width="10.42578125" style="396" customWidth="1"/>
    <col min="13389" max="13389" width="14.7109375" style="396" customWidth="1"/>
    <col min="13390" max="13390" width="11.28515625" style="396" customWidth="1"/>
    <col min="13391" max="13568" width="11.42578125" style="396"/>
    <col min="13569" max="13569" width="9.140625" style="396" customWidth="1"/>
    <col min="13570" max="13570" width="42.140625" style="396" customWidth="1"/>
    <col min="13571" max="13571" width="10.85546875" style="396" customWidth="1"/>
    <col min="13572" max="13578" width="9.7109375" style="396" customWidth="1"/>
    <col min="13579" max="13579" width="13.7109375" style="396" customWidth="1"/>
    <col min="13580" max="13634" width="12.7109375" style="396" customWidth="1"/>
    <col min="13635" max="13635" width="11.7109375" style="396" customWidth="1"/>
    <col min="13636" max="13639" width="9.7109375" style="396" customWidth="1"/>
    <col min="13640" max="13640" width="11.140625" style="396" customWidth="1"/>
    <col min="13641" max="13643" width="9.7109375" style="396" customWidth="1"/>
    <col min="13644" max="13644" width="10.42578125" style="396" customWidth="1"/>
    <col min="13645" max="13645" width="14.7109375" style="396" customWidth="1"/>
    <col min="13646" max="13646" width="11.28515625" style="396" customWidth="1"/>
    <col min="13647" max="13824" width="11.42578125" style="396"/>
    <col min="13825" max="13825" width="9.140625" style="396" customWidth="1"/>
    <col min="13826" max="13826" width="42.140625" style="396" customWidth="1"/>
    <col min="13827" max="13827" width="10.85546875" style="396" customWidth="1"/>
    <col min="13828" max="13834" width="9.7109375" style="396" customWidth="1"/>
    <col min="13835" max="13835" width="13.7109375" style="396" customWidth="1"/>
    <col min="13836" max="13890" width="12.7109375" style="396" customWidth="1"/>
    <col min="13891" max="13891" width="11.7109375" style="396" customWidth="1"/>
    <col min="13892" max="13895" width="9.7109375" style="396" customWidth="1"/>
    <col min="13896" max="13896" width="11.140625" style="396" customWidth="1"/>
    <col min="13897" max="13899" width="9.7109375" style="396" customWidth="1"/>
    <col min="13900" max="13900" width="10.42578125" style="396" customWidth="1"/>
    <col min="13901" max="13901" width="14.7109375" style="396" customWidth="1"/>
    <col min="13902" max="13902" width="11.28515625" style="396" customWidth="1"/>
    <col min="13903" max="14080" width="11.42578125" style="396"/>
    <col min="14081" max="14081" width="9.140625" style="396" customWidth="1"/>
    <col min="14082" max="14082" width="42.140625" style="396" customWidth="1"/>
    <col min="14083" max="14083" width="10.85546875" style="396" customWidth="1"/>
    <col min="14084" max="14090" width="9.7109375" style="396" customWidth="1"/>
    <col min="14091" max="14091" width="13.7109375" style="396" customWidth="1"/>
    <col min="14092" max="14146" width="12.7109375" style="396" customWidth="1"/>
    <col min="14147" max="14147" width="11.7109375" style="396" customWidth="1"/>
    <col min="14148" max="14151" width="9.7109375" style="396" customWidth="1"/>
    <col min="14152" max="14152" width="11.140625" style="396" customWidth="1"/>
    <col min="14153" max="14155" width="9.7109375" style="396" customWidth="1"/>
    <col min="14156" max="14156" width="10.42578125" style="396" customWidth="1"/>
    <col min="14157" max="14157" width="14.7109375" style="396" customWidth="1"/>
    <col min="14158" max="14158" width="11.28515625" style="396" customWidth="1"/>
    <col min="14159" max="14336" width="11.42578125" style="396"/>
    <col min="14337" max="14337" width="9.140625" style="396" customWidth="1"/>
    <col min="14338" max="14338" width="42.140625" style="396" customWidth="1"/>
    <col min="14339" max="14339" width="10.85546875" style="396" customWidth="1"/>
    <col min="14340" max="14346" width="9.7109375" style="396" customWidth="1"/>
    <col min="14347" max="14347" width="13.7109375" style="396" customWidth="1"/>
    <col min="14348" max="14402" width="12.7109375" style="396" customWidth="1"/>
    <col min="14403" max="14403" width="11.7109375" style="396" customWidth="1"/>
    <col min="14404" max="14407" width="9.7109375" style="396" customWidth="1"/>
    <col min="14408" max="14408" width="11.140625" style="396" customWidth="1"/>
    <col min="14409" max="14411" width="9.7109375" style="396" customWidth="1"/>
    <col min="14412" max="14412" width="10.42578125" style="396" customWidth="1"/>
    <col min="14413" max="14413" width="14.7109375" style="396" customWidth="1"/>
    <col min="14414" max="14414" width="11.28515625" style="396" customWidth="1"/>
    <col min="14415" max="14592" width="11.42578125" style="396"/>
    <col min="14593" max="14593" width="9.140625" style="396" customWidth="1"/>
    <col min="14594" max="14594" width="42.140625" style="396" customWidth="1"/>
    <col min="14595" max="14595" width="10.85546875" style="396" customWidth="1"/>
    <col min="14596" max="14602" width="9.7109375" style="396" customWidth="1"/>
    <col min="14603" max="14603" width="13.7109375" style="396" customWidth="1"/>
    <col min="14604" max="14658" width="12.7109375" style="396" customWidth="1"/>
    <col min="14659" max="14659" width="11.7109375" style="396" customWidth="1"/>
    <col min="14660" max="14663" width="9.7109375" style="396" customWidth="1"/>
    <col min="14664" max="14664" width="11.140625" style="396" customWidth="1"/>
    <col min="14665" max="14667" width="9.7109375" style="396" customWidth="1"/>
    <col min="14668" max="14668" width="10.42578125" style="396" customWidth="1"/>
    <col min="14669" max="14669" width="14.7109375" style="396" customWidth="1"/>
    <col min="14670" max="14670" width="11.28515625" style="396" customWidth="1"/>
    <col min="14671" max="14848" width="11.42578125" style="396"/>
    <col min="14849" max="14849" width="9.140625" style="396" customWidth="1"/>
    <col min="14850" max="14850" width="42.140625" style="396" customWidth="1"/>
    <col min="14851" max="14851" width="10.85546875" style="396" customWidth="1"/>
    <col min="14852" max="14858" width="9.7109375" style="396" customWidth="1"/>
    <col min="14859" max="14859" width="13.7109375" style="396" customWidth="1"/>
    <col min="14860" max="14914" width="12.7109375" style="396" customWidth="1"/>
    <col min="14915" max="14915" width="11.7109375" style="396" customWidth="1"/>
    <col min="14916" max="14919" width="9.7109375" style="396" customWidth="1"/>
    <col min="14920" max="14920" width="11.140625" style="396" customWidth="1"/>
    <col min="14921" max="14923" width="9.7109375" style="396" customWidth="1"/>
    <col min="14924" max="14924" width="10.42578125" style="396" customWidth="1"/>
    <col min="14925" max="14925" width="14.7109375" style="396" customWidth="1"/>
    <col min="14926" max="14926" width="11.28515625" style="396" customWidth="1"/>
    <col min="14927" max="15104" width="11.42578125" style="396"/>
    <col min="15105" max="15105" width="9.140625" style="396" customWidth="1"/>
    <col min="15106" max="15106" width="42.140625" style="396" customWidth="1"/>
    <col min="15107" max="15107" width="10.85546875" style="396" customWidth="1"/>
    <col min="15108" max="15114" width="9.7109375" style="396" customWidth="1"/>
    <col min="15115" max="15115" width="13.7109375" style="396" customWidth="1"/>
    <col min="15116" max="15170" width="12.7109375" style="396" customWidth="1"/>
    <col min="15171" max="15171" width="11.7109375" style="396" customWidth="1"/>
    <col min="15172" max="15175" width="9.7109375" style="396" customWidth="1"/>
    <col min="15176" max="15176" width="11.140625" style="396" customWidth="1"/>
    <col min="15177" max="15179" width="9.7109375" style="396" customWidth="1"/>
    <col min="15180" max="15180" width="10.42578125" style="396" customWidth="1"/>
    <col min="15181" max="15181" width="14.7109375" style="396" customWidth="1"/>
    <col min="15182" max="15182" width="11.28515625" style="396" customWidth="1"/>
    <col min="15183" max="15360" width="11.42578125" style="396"/>
    <col min="15361" max="15361" width="9.140625" style="396" customWidth="1"/>
    <col min="15362" max="15362" width="42.140625" style="396" customWidth="1"/>
    <col min="15363" max="15363" width="10.85546875" style="396" customWidth="1"/>
    <col min="15364" max="15370" width="9.7109375" style="396" customWidth="1"/>
    <col min="15371" max="15371" width="13.7109375" style="396" customWidth="1"/>
    <col min="15372" max="15426" width="12.7109375" style="396" customWidth="1"/>
    <col min="15427" max="15427" width="11.7109375" style="396" customWidth="1"/>
    <col min="15428" max="15431" width="9.7109375" style="396" customWidth="1"/>
    <col min="15432" max="15432" width="11.140625" style="396" customWidth="1"/>
    <col min="15433" max="15435" width="9.7109375" style="396" customWidth="1"/>
    <col min="15436" max="15436" width="10.42578125" style="396" customWidth="1"/>
    <col min="15437" max="15437" width="14.7109375" style="396" customWidth="1"/>
    <col min="15438" max="15438" width="11.28515625" style="396" customWidth="1"/>
    <col min="15439" max="15616" width="11.42578125" style="396"/>
    <col min="15617" max="15617" width="9.140625" style="396" customWidth="1"/>
    <col min="15618" max="15618" width="42.140625" style="396" customWidth="1"/>
    <col min="15619" max="15619" width="10.85546875" style="396" customWidth="1"/>
    <col min="15620" max="15626" width="9.7109375" style="396" customWidth="1"/>
    <col min="15627" max="15627" width="13.7109375" style="396" customWidth="1"/>
    <col min="15628" max="15682" width="12.7109375" style="396" customWidth="1"/>
    <col min="15683" max="15683" width="11.7109375" style="396" customWidth="1"/>
    <col min="15684" max="15687" width="9.7109375" style="396" customWidth="1"/>
    <col min="15688" max="15688" width="11.140625" style="396" customWidth="1"/>
    <col min="15689" max="15691" width="9.7109375" style="396" customWidth="1"/>
    <col min="15692" max="15692" width="10.42578125" style="396" customWidth="1"/>
    <col min="15693" max="15693" width="14.7109375" style="396" customWidth="1"/>
    <col min="15694" max="15694" width="11.28515625" style="396" customWidth="1"/>
    <col min="15695" max="15872" width="11.42578125" style="396"/>
    <col min="15873" max="15873" width="9.140625" style="396" customWidth="1"/>
    <col min="15874" max="15874" width="42.140625" style="396" customWidth="1"/>
    <col min="15875" max="15875" width="10.85546875" style="396" customWidth="1"/>
    <col min="15876" max="15882" width="9.7109375" style="396" customWidth="1"/>
    <col min="15883" max="15883" width="13.7109375" style="396" customWidth="1"/>
    <col min="15884" max="15938" width="12.7109375" style="396" customWidth="1"/>
    <col min="15939" max="15939" width="11.7109375" style="396" customWidth="1"/>
    <col min="15940" max="15943" width="9.7109375" style="396" customWidth="1"/>
    <col min="15944" max="15944" width="11.140625" style="396" customWidth="1"/>
    <col min="15945" max="15947" width="9.7109375" style="396" customWidth="1"/>
    <col min="15948" max="15948" width="10.42578125" style="396" customWidth="1"/>
    <col min="15949" max="15949" width="14.7109375" style="396" customWidth="1"/>
    <col min="15950" max="15950" width="11.28515625" style="396" customWidth="1"/>
    <col min="15951" max="16128" width="11.42578125" style="396"/>
    <col min="16129" max="16129" width="9.140625" style="396" customWidth="1"/>
    <col min="16130" max="16130" width="42.140625" style="396" customWidth="1"/>
    <col min="16131" max="16131" width="10.85546875" style="396" customWidth="1"/>
    <col min="16132" max="16138" width="9.7109375" style="396" customWidth="1"/>
    <col min="16139" max="16139" width="13.7109375" style="396" customWidth="1"/>
    <col min="16140" max="16194" width="12.7109375" style="396" customWidth="1"/>
    <col min="16195" max="16195" width="11.7109375" style="396" customWidth="1"/>
    <col min="16196" max="16199" width="9.7109375" style="396" customWidth="1"/>
    <col min="16200" max="16200" width="11.140625" style="396" customWidth="1"/>
    <col min="16201" max="16203" width="9.7109375" style="396" customWidth="1"/>
    <col min="16204" max="16204" width="10.42578125" style="396" customWidth="1"/>
    <col min="16205" max="16205" width="14.7109375" style="396" customWidth="1"/>
    <col min="16206" max="16206" width="11.28515625" style="396" customWidth="1"/>
    <col min="16207" max="16384" width="11.42578125" style="396"/>
  </cols>
  <sheetData>
    <row r="1" spans="1:78" ht="15.75">
      <c r="F1" s="3" t="s">
        <v>247</v>
      </c>
      <c r="G1" s="104" t="s">
        <v>265</v>
      </c>
      <c r="H1" s="397"/>
      <c r="N1" s="2" t="s">
        <v>244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399"/>
      <c r="BT3" s="399"/>
    </row>
    <row r="4" spans="1:78" ht="14.25" thickTop="1" thickBot="1">
      <c r="L4" s="7" t="s">
        <v>81</v>
      </c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1"/>
      <c r="BY4" s="398"/>
      <c r="BZ4" s="396"/>
    </row>
    <row r="5" spans="1:78" ht="70.5" customHeight="1" thickTop="1">
      <c r="A5" s="402" t="s">
        <v>245</v>
      </c>
      <c r="B5" s="403"/>
      <c r="C5" s="404" t="s">
        <v>200</v>
      </c>
      <c r="D5" s="404" t="s">
        <v>215</v>
      </c>
      <c r="E5" s="404" t="s">
        <v>82</v>
      </c>
      <c r="F5" s="404" t="s">
        <v>175</v>
      </c>
      <c r="G5" s="404" t="s">
        <v>169</v>
      </c>
      <c r="H5" s="404" t="s">
        <v>83</v>
      </c>
      <c r="I5" s="404" t="s">
        <v>84</v>
      </c>
      <c r="J5" s="405" t="s">
        <v>85</v>
      </c>
      <c r="K5" s="406" t="s">
        <v>113</v>
      </c>
      <c r="L5" s="407" t="s">
        <v>201</v>
      </c>
      <c r="M5" s="408" t="s">
        <v>188</v>
      </c>
      <c r="N5" s="408" t="s">
        <v>193</v>
      </c>
      <c r="O5" s="408" t="s">
        <v>132</v>
      </c>
      <c r="P5" s="408" t="s">
        <v>202</v>
      </c>
      <c r="Q5" s="408" t="s">
        <v>203</v>
      </c>
      <c r="R5" s="408" t="s">
        <v>165</v>
      </c>
      <c r="S5" s="408" t="s">
        <v>231</v>
      </c>
      <c r="T5" s="408" t="s">
        <v>204</v>
      </c>
      <c r="U5" s="408" t="s">
        <v>133</v>
      </c>
      <c r="V5" s="408" t="s">
        <v>121</v>
      </c>
      <c r="W5" s="408" t="s">
        <v>122</v>
      </c>
      <c r="X5" s="408" t="s">
        <v>205</v>
      </c>
      <c r="Y5" s="408" t="s">
        <v>123</v>
      </c>
      <c r="Z5" s="408" t="s">
        <v>166</v>
      </c>
      <c r="AA5" s="408" t="s">
        <v>206</v>
      </c>
      <c r="AB5" s="408" t="s">
        <v>124</v>
      </c>
      <c r="AC5" s="408" t="s">
        <v>167</v>
      </c>
      <c r="AD5" s="408" t="s">
        <v>125</v>
      </c>
      <c r="AE5" s="408" t="s">
        <v>163</v>
      </c>
      <c r="AF5" s="408" t="s">
        <v>216</v>
      </c>
      <c r="AG5" s="408" t="s">
        <v>232</v>
      </c>
      <c r="AH5" s="408" t="s">
        <v>217</v>
      </c>
      <c r="AI5" s="408" t="s">
        <v>134</v>
      </c>
      <c r="AJ5" s="408" t="s">
        <v>135</v>
      </c>
      <c r="AK5" s="408" t="s">
        <v>37</v>
      </c>
      <c r="AL5" s="408" t="s">
        <v>39</v>
      </c>
      <c r="AM5" s="408" t="s">
        <v>136</v>
      </c>
      <c r="AN5" s="408" t="s">
        <v>156</v>
      </c>
      <c r="AO5" s="408" t="s">
        <v>43</v>
      </c>
      <c r="AP5" s="408" t="s">
        <v>207</v>
      </c>
      <c r="AQ5" s="408" t="s">
        <v>233</v>
      </c>
      <c r="AR5" s="408" t="s">
        <v>47</v>
      </c>
      <c r="AS5" s="408" t="s">
        <v>157</v>
      </c>
      <c r="AT5" s="408" t="s">
        <v>234</v>
      </c>
      <c r="AU5" s="408" t="s">
        <v>235</v>
      </c>
      <c r="AV5" s="408" t="s">
        <v>158</v>
      </c>
      <c r="AW5" s="408" t="s">
        <v>145</v>
      </c>
      <c r="AX5" s="408" t="s">
        <v>236</v>
      </c>
      <c r="AY5" s="408" t="s">
        <v>159</v>
      </c>
      <c r="AZ5" s="408" t="s">
        <v>160</v>
      </c>
      <c r="BA5" s="408" t="s">
        <v>161</v>
      </c>
      <c r="BB5" s="408" t="s">
        <v>237</v>
      </c>
      <c r="BC5" s="408" t="s">
        <v>59</v>
      </c>
      <c r="BD5" s="408" t="s">
        <v>168</v>
      </c>
      <c r="BE5" s="408" t="s">
        <v>69</v>
      </c>
      <c r="BF5" s="408" t="s">
        <v>148</v>
      </c>
      <c r="BG5" s="408" t="s">
        <v>238</v>
      </c>
      <c r="BH5" s="408" t="s">
        <v>162</v>
      </c>
      <c r="BI5" s="408" t="s">
        <v>164</v>
      </c>
      <c r="BJ5" s="408" t="s">
        <v>239</v>
      </c>
      <c r="BK5" s="408" t="s">
        <v>240</v>
      </c>
      <c r="BL5" s="404" t="s">
        <v>126</v>
      </c>
      <c r="BM5" s="14" t="s">
        <v>89</v>
      </c>
      <c r="BN5" s="16" t="s">
        <v>87</v>
      </c>
      <c r="BO5" s="17" t="s">
        <v>88</v>
      </c>
      <c r="BZ5" s="396"/>
    </row>
    <row r="6" spans="1:78" ht="15" customHeight="1">
      <c r="A6" s="409"/>
      <c r="B6" s="410"/>
      <c r="C6" s="411"/>
      <c r="D6" s="410"/>
      <c r="E6" s="410"/>
      <c r="F6" s="410"/>
      <c r="G6" s="410"/>
      <c r="H6" s="410"/>
      <c r="I6" s="410"/>
      <c r="J6" s="410"/>
      <c r="K6" s="410"/>
      <c r="L6" s="412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  <c r="AU6" s="411"/>
      <c r="AV6" s="411"/>
      <c r="AW6" s="411"/>
      <c r="AX6" s="411"/>
      <c r="AY6" s="411"/>
      <c r="AZ6" s="411"/>
      <c r="BA6" s="411"/>
      <c r="BB6" s="411"/>
      <c r="BC6" s="411"/>
      <c r="BD6" s="411"/>
      <c r="BE6" s="411"/>
      <c r="BF6" s="411"/>
      <c r="BG6" s="411"/>
      <c r="BH6" s="411"/>
      <c r="BI6" s="411"/>
      <c r="BJ6" s="411"/>
      <c r="BK6" s="411"/>
      <c r="BL6" s="411"/>
      <c r="BM6" s="413"/>
      <c r="BN6" s="414"/>
      <c r="BO6" s="415"/>
      <c r="BZ6" s="396"/>
    </row>
    <row r="7" spans="1:78" ht="15" customHeight="1" thickBot="1">
      <c r="A7" s="416"/>
      <c r="B7" s="417"/>
      <c r="C7" s="418"/>
      <c r="D7" s="417"/>
      <c r="E7" s="417"/>
      <c r="F7" s="417"/>
      <c r="G7" s="417"/>
      <c r="H7" s="417"/>
      <c r="I7" s="417"/>
      <c r="J7" s="417"/>
      <c r="K7" s="417"/>
      <c r="L7" s="419" t="s">
        <v>11</v>
      </c>
      <c r="M7" s="418" t="s">
        <v>12</v>
      </c>
      <c r="N7" s="418" t="s">
        <v>13</v>
      </c>
      <c r="O7" s="418" t="s">
        <v>14</v>
      </c>
      <c r="P7" s="418" t="s">
        <v>15</v>
      </c>
      <c r="Q7" s="418" t="s">
        <v>16</v>
      </c>
      <c r="R7" s="418" t="s">
        <v>17</v>
      </c>
      <c r="S7" s="418" t="s">
        <v>18</v>
      </c>
      <c r="T7" s="418" t="s">
        <v>19</v>
      </c>
      <c r="U7" s="418" t="s">
        <v>20</v>
      </c>
      <c r="V7" s="418" t="s">
        <v>21</v>
      </c>
      <c r="W7" s="418" t="s">
        <v>22</v>
      </c>
      <c r="X7" s="418" t="s">
        <v>23</v>
      </c>
      <c r="Y7" s="418" t="s">
        <v>24</v>
      </c>
      <c r="Z7" s="418" t="s">
        <v>25</v>
      </c>
      <c r="AA7" s="418" t="s">
        <v>26</v>
      </c>
      <c r="AB7" s="418" t="s">
        <v>27</v>
      </c>
      <c r="AC7" s="418" t="s">
        <v>28</v>
      </c>
      <c r="AD7" s="418" t="s">
        <v>29</v>
      </c>
      <c r="AE7" s="418" t="s">
        <v>30</v>
      </c>
      <c r="AF7" s="418" t="s">
        <v>31</v>
      </c>
      <c r="AG7" s="418" t="s">
        <v>32</v>
      </c>
      <c r="AH7" s="418" t="s">
        <v>33</v>
      </c>
      <c r="AI7" s="418" t="s">
        <v>34</v>
      </c>
      <c r="AJ7" s="418" t="s">
        <v>35</v>
      </c>
      <c r="AK7" s="418" t="s">
        <v>36</v>
      </c>
      <c r="AL7" s="418" t="s">
        <v>38</v>
      </c>
      <c r="AM7" s="418" t="s">
        <v>40</v>
      </c>
      <c r="AN7" s="418" t="s">
        <v>41</v>
      </c>
      <c r="AO7" s="418" t="s">
        <v>42</v>
      </c>
      <c r="AP7" s="418" t="s">
        <v>44</v>
      </c>
      <c r="AQ7" s="418" t="s">
        <v>45</v>
      </c>
      <c r="AR7" s="418" t="s">
        <v>46</v>
      </c>
      <c r="AS7" s="418" t="s">
        <v>48</v>
      </c>
      <c r="AT7" s="418" t="s">
        <v>49</v>
      </c>
      <c r="AU7" s="418" t="s">
        <v>50</v>
      </c>
      <c r="AV7" s="418" t="s">
        <v>51</v>
      </c>
      <c r="AW7" s="418" t="s">
        <v>52</v>
      </c>
      <c r="AX7" s="418" t="s">
        <v>53</v>
      </c>
      <c r="AY7" s="418" t="s">
        <v>54</v>
      </c>
      <c r="AZ7" s="418" t="s">
        <v>55</v>
      </c>
      <c r="BA7" s="418" t="s">
        <v>56</v>
      </c>
      <c r="BB7" s="418" t="s">
        <v>57</v>
      </c>
      <c r="BC7" s="418" t="s">
        <v>58</v>
      </c>
      <c r="BD7" s="418" t="s">
        <v>60</v>
      </c>
      <c r="BE7" s="418" t="s">
        <v>61</v>
      </c>
      <c r="BF7" s="418" t="s">
        <v>62</v>
      </c>
      <c r="BG7" s="418" t="s">
        <v>63</v>
      </c>
      <c r="BH7" s="418" t="s">
        <v>64</v>
      </c>
      <c r="BI7" s="418" t="s">
        <v>65</v>
      </c>
      <c r="BJ7" s="418" t="s">
        <v>66</v>
      </c>
      <c r="BK7" s="418" t="s">
        <v>70</v>
      </c>
      <c r="BL7" s="418" t="s">
        <v>71</v>
      </c>
      <c r="BM7" s="420"/>
      <c r="BN7" s="414"/>
      <c r="BO7" s="415"/>
      <c r="BZ7" s="396"/>
    </row>
    <row r="8" spans="1:78" ht="13.5" thickTop="1">
      <c r="A8" s="409" t="s">
        <v>11</v>
      </c>
      <c r="B8" s="421" t="s">
        <v>201</v>
      </c>
      <c r="C8" s="422">
        <f>D8+E8+F8+G8+H8+I8+J8+K8</f>
        <v>18293.822</v>
      </c>
      <c r="D8" s="421">
        <v>2653.4859999999999</v>
      </c>
      <c r="E8" s="421">
        <v>0</v>
      </c>
      <c r="F8" s="421">
        <v>0</v>
      </c>
      <c r="G8" s="421">
        <v>0</v>
      </c>
      <c r="H8" s="421">
        <v>0</v>
      </c>
      <c r="I8" s="421">
        <v>0</v>
      </c>
      <c r="J8" s="421">
        <v>233.46</v>
      </c>
      <c r="K8" s="421">
        <f>BM8+BN8+BO8</f>
        <v>15406.876</v>
      </c>
      <c r="L8" s="423">
        <v>10397.378000000001</v>
      </c>
      <c r="M8" s="422">
        <v>0</v>
      </c>
      <c r="N8" s="422">
        <v>0</v>
      </c>
      <c r="O8" s="422">
        <v>354.50099999999998</v>
      </c>
      <c r="P8" s="422">
        <v>0</v>
      </c>
      <c r="Q8" s="422">
        <v>0</v>
      </c>
      <c r="R8" s="422">
        <v>0</v>
      </c>
      <c r="S8" s="422">
        <v>60.963000000000001</v>
      </c>
      <c r="T8" s="422">
        <v>0</v>
      </c>
      <c r="U8" s="422">
        <v>0</v>
      </c>
      <c r="V8" s="422">
        <v>0</v>
      </c>
      <c r="W8" s="422">
        <v>0</v>
      </c>
      <c r="X8" s="422">
        <v>0</v>
      </c>
      <c r="Y8" s="422">
        <v>0</v>
      </c>
      <c r="Z8" s="422">
        <v>0</v>
      </c>
      <c r="AA8" s="422">
        <v>0.23400000000000001</v>
      </c>
      <c r="AB8" s="422">
        <v>0</v>
      </c>
      <c r="AC8" s="422">
        <v>0</v>
      </c>
      <c r="AD8" s="422">
        <v>0</v>
      </c>
      <c r="AE8" s="422">
        <v>0</v>
      </c>
      <c r="AF8" s="422">
        <v>0</v>
      </c>
      <c r="AG8" s="422">
        <v>0</v>
      </c>
      <c r="AH8" s="422">
        <v>0</v>
      </c>
      <c r="AI8" s="422">
        <v>0</v>
      </c>
      <c r="AJ8" s="422">
        <v>0</v>
      </c>
      <c r="AK8" s="422">
        <v>0</v>
      </c>
      <c r="AL8" s="422">
        <v>0</v>
      </c>
      <c r="AM8" s="422">
        <v>0</v>
      </c>
      <c r="AN8" s="422">
        <v>0</v>
      </c>
      <c r="AO8" s="422">
        <v>0</v>
      </c>
      <c r="AP8" s="422">
        <v>0</v>
      </c>
      <c r="AQ8" s="422">
        <v>0</v>
      </c>
      <c r="AR8" s="422">
        <v>0</v>
      </c>
      <c r="AS8" s="422">
        <v>0</v>
      </c>
      <c r="AT8" s="422">
        <v>0</v>
      </c>
      <c r="AU8" s="422">
        <v>0</v>
      </c>
      <c r="AV8" s="422">
        <v>0</v>
      </c>
      <c r="AW8" s="422">
        <v>0</v>
      </c>
      <c r="AX8" s="422">
        <v>0</v>
      </c>
      <c r="AY8" s="422">
        <v>0</v>
      </c>
      <c r="AZ8" s="422">
        <v>0</v>
      </c>
      <c r="BA8" s="422">
        <v>0</v>
      </c>
      <c r="BB8" s="422">
        <v>0</v>
      </c>
      <c r="BC8" s="422">
        <v>0.69699999999999995</v>
      </c>
      <c r="BD8" s="422">
        <v>0</v>
      </c>
      <c r="BE8" s="422">
        <v>0</v>
      </c>
      <c r="BF8" s="422">
        <v>0</v>
      </c>
      <c r="BG8" s="422">
        <v>0</v>
      </c>
      <c r="BH8" s="422">
        <v>0</v>
      </c>
      <c r="BI8" s="422">
        <v>0</v>
      </c>
      <c r="BJ8" s="422">
        <v>0</v>
      </c>
      <c r="BK8" s="422">
        <v>0</v>
      </c>
      <c r="BL8" s="422">
        <v>0</v>
      </c>
      <c r="BM8" s="424">
        <f>SUM(L8:BL8)</f>
        <v>10813.773000000001</v>
      </c>
      <c r="BN8" s="425"/>
      <c r="BO8" s="426">
        <v>4593.1030000000001</v>
      </c>
      <c r="BZ8" s="396"/>
    </row>
    <row r="9" spans="1:78">
      <c r="A9" s="409" t="s">
        <v>12</v>
      </c>
      <c r="B9" s="421" t="s">
        <v>188</v>
      </c>
      <c r="C9" s="422">
        <f t="shared" ref="C9:C60" si="0">D9+E9+F9+G9+H9+I9+J9+K9</f>
        <v>8070.0010000000002</v>
      </c>
      <c r="D9" s="421">
        <v>2430.6590000000001</v>
      </c>
      <c r="E9" s="421">
        <v>0</v>
      </c>
      <c r="F9" s="421">
        <v>0</v>
      </c>
      <c r="G9" s="421">
        <v>0</v>
      </c>
      <c r="H9" s="421">
        <v>0</v>
      </c>
      <c r="I9" s="421">
        <v>0</v>
      </c>
      <c r="J9" s="421">
        <v>8.0719999999999992</v>
      </c>
      <c r="K9" s="421">
        <f t="shared" ref="K9:K60" si="1">BM9+BN9+BO9</f>
        <v>5631.2699999999995</v>
      </c>
      <c r="L9" s="423">
        <v>0</v>
      </c>
      <c r="M9" s="422">
        <v>5484.4589999999998</v>
      </c>
      <c r="N9" s="422">
        <v>0</v>
      </c>
      <c r="O9" s="422">
        <v>37.094999999999999</v>
      </c>
      <c r="P9" s="422">
        <v>0</v>
      </c>
      <c r="Q9" s="422">
        <v>0</v>
      </c>
      <c r="R9" s="422">
        <v>0</v>
      </c>
      <c r="S9" s="422">
        <v>79.039000000000001</v>
      </c>
      <c r="T9" s="422">
        <v>0</v>
      </c>
      <c r="U9" s="422">
        <v>0</v>
      </c>
      <c r="V9" s="422">
        <v>0</v>
      </c>
      <c r="W9" s="422">
        <v>0</v>
      </c>
      <c r="X9" s="422">
        <v>0</v>
      </c>
      <c r="Y9" s="422">
        <v>0</v>
      </c>
      <c r="Z9" s="422">
        <v>0</v>
      </c>
      <c r="AA9" s="422">
        <v>0</v>
      </c>
      <c r="AB9" s="422">
        <v>0</v>
      </c>
      <c r="AC9" s="422">
        <v>0</v>
      </c>
      <c r="AD9" s="422">
        <v>0</v>
      </c>
      <c r="AE9" s="422">
        <v>0</v>
      </c>
      <c r="AF9" s="422">
        <v>0</v>
      </c>
      <c r="AG9" s="422">
        <v>0</v>
      </c>
      <c r="AH9" s="422">
        <v>0</v>
      </c>
      <c r="AI9" s="422">
        <v>0</v>
      </c>
      <c r="AJ9" s="422">
        <v>0</v>
      </c>
      <c r="AK9" s="422">
        <v>0</v>
      </c>
      <c r="AL9" s="422">
        <v>0</v>
      </c>
      <c r="AM9" s="422">
        <v>0</v>
      </c>
      <c r="AN9" s="422">
        <v>0</v>
      </c>
      <c r="AO9" s="422">
        <v>0</v>
      </c>
      <c r="AP9" s="422">
        <v>0</v>
      </c>
      <c r="AQ9" s="422">
        <v>0</v>
      </c>
      <c r="AR9" s="422">
        <v>0</v>
      </c>
      <c r="AS9" s="422">
        <v>0</v>
      </c>
      <c r="AT9" s="422">
        <v>0</v>
      </c>
      <c r="AU9" s="422">
        <v>0</v>
      </c>
      <c r="AV9" s="422">
        <v>0</v>
      </c>
      <c r="AW9" s="422">
        <v>0</v>
      </c>
      <c r="AX9" s="422">
        <v>0</v>
      </c>
      <c r="AY9" s="422">
        <v>0</v>
      </c>
      <c r="AZ9" s="422">
        <v>0</v>
      </c>
      <c r="BA9" s="422">
        <v>0</v>
      </c>
      <c r="BB9" s="422">
        <v>0</v>
      </c>
      <c r="BC9" s="422">
        <v>0</v>
      </c>
      <c r="BD9" s="422">
        <v>0</v>
      </c>
      <c r="BE9" s="422">
        <v>0</v>
      </c>
      <c r="BF9" s="422">
        <v>0</v>
      </c>
      <c r="BG9" s="422">
        <v>0</v>
      </c>
      <c r="BH9" s="422">
        <v>0</v>
      </c>
      <c r="BI9" s="422">
        <v>0</v>
      </c>
      <c r="BJ9" s="422">
        <v>0</v>
      </c>
      <c r="BK9" s="422">
        <v>0</v>
      </c>
      <c r="BL9" s="422">
        <v>0</v>
      </c>
      <c r="BM9" s="424">
        <f t="shared" ref="BM9:BM60" si="2">SUM(L9:BL9)</f>
        <v>5600.5929999999998</v>
      </c>
      <c r="BN9" s="427"/>
      <c r="BO9" s="428">
        <v>30.677</v>
      </c>
      <c r="BZ9" s="396"/>
    </row>
    <row r="10" spans="1:78">
      <c r="A10" s="409" t="s">
        <v>13</v>
      </c>
      <c r="B10" s="421" t="s">
        <v>193</v>
      </c>
      <c r="C10" s="422">
        <f t="shared" si="0"/>
        <v>1883.5120000000002</v>
      </c>
      <c r="D10" s="421">
        <v>734.65700000000004</v>
      </c>
      <c r="E10" s="421">
        <v>0</v>
      </c>
      <c r="F10" s="421">
        <v>6.51</v>
      </c>
      <c r="G10" s="421">
        <v>0</v>
      </c>
      <c r="H10" s="421">
        <v>0</v>
      </c>
      <c r="I10" s="421">
        <v>0</v>
      </c>
      <c r="J10" s="421">
        <v>4.5780000000000003</v>
      </c>
      <c r="K10" s="421">
        <f t="shared" si="1"/>
        <v>1137.7670000000001</v>
      </c>
      <c r="L10" s="423">
        <v>0</v>
      </c>
      <c r="M10" s="422">
        <v>0</v>
      </c>
      <c r="N10" s="422">
        <v>853.053</v>
      </c>
      <c r="O10" s="422">
        <v>0</v>
      </c>
      <c r="P10" s="422">
        <v>0</v>
      </c>
      <c r="Q10" s="422">
        <v>0</v>
      </c>
      <c r="R10" s="422">
        <v>0</v>
      </c>
      <c r="S10" s="422">
        <v>0</v>
      </c>
      <c r="T10" s="422">
        <v>0</v>
      </c>
      <c r="U10" s="422">
        <v>0</v>
      </c>
      <c r="V10" s="422">
        <v>0</v>
      </c>
      <c r="W10" s="422">
        <v>0</v>
      </c>
      <c r="X10" s="422">
        <v>0</v>
      </c>
      <c r="Y10" s="422">
        <v>0</v>
      </c>
      <c r="Z10" s="422">
        <v>0</v>
      </c>
      <c r="AA10" s="422">
        <v>0</v>
      </c>
      <c r="AB10" s="422">
        <v>0</v>
      </c>
      <c r="AC10" s="422">
        <v>0</v>
      </c>
      <c r="AD10" s="422">
        <v>0</v>
      </c>
      <c r="AE10" s="422">
        <v>46.845999999999997</v>
      </c>
      <c r="AF10" s="422">
        <v>0</v>
      </c>
      <c r="AG10" s="422">
        <v>0</v>
      </c>
      <c r="AH10" s="422">
        <v>51.656999999999996</v>
      </c>
      <c r="AI10" s="422">
        <v>0</v>
      </c>
      <c r="AJ10" s="422">
        <v>0</v>
      </c>
      <c r="AK10" s="422">
        <v>0</v>
      </c>
      <c r="AL10" s="422">
        <v>0</v>
      </c>
      <c r="AM10" s="422">
        <v>0</v>
      </c>
      <c r="AN10" s="422">
        <v>0</v>
      </c>
      <c r="AO10" s="422">
        <v>0</v>
      </c>
      <c r="AP10" s="422">
        <v>0</v>
      </c>
      <c r="AQ10" s="422">
        <v>0</v>
      </c>
      <c r="AR10" s="422">
        <v>0</v>
      </c>
      <c r="AS10" s="422">
        <v>0</v>
      </c>
      <c r="AT10" s="422">
        <v>0</v>
      </c>
      <c r="AU10" s="422">
        <v>0</v>
      </c>
      <c r="AV10" s="422">
        <v>0</v>
      </c>
      <c r="AW10" s="422">
        <v>0</v>
      </c>
      <c r="AX10" s="422">
        <v>0</v>
      </c>
      <c r="AY10" s="422">
        <v>0</v>
      </c>
      <c r="AZ10" s="422">
        <v>0</v>
      </c>
      <c r="BA10" s="422">
        <v>0</v>
      </c>
      <c r="BB10" s="422">
        <v>0</v>
      </c>
      <c r="BC10" s="422">
        <v>0</v>
      </c>
      <c r="BD10" s="422">
        <v>0</v>
      </c>
      <c r="BE10" s="422">
        <v>0</v>
      </c>
      <c r="BF10" s="422">
        <v>0</v>
      </c>
      <c r="BG10" s="422">
        <v>1.9419999999999999</v>
      </c>
      <c r="BH10" s="422">
        <v>0</v>
      </c>
      <c r="BI10" s="422">
        <v>0</v>
      </c>
      <c r="BJ10" s="422">
        <v>0</v>
      </c>
      <c r="BK10" s="422">
        <v>0</v>
      </c>
      <c r="BL10" s="422">
        <v>0</v>
      </c>
      <c r="BM10" s="424">
        <f t="shared" si="2"/>
        <v>953.49800000000005</v>
      </c>
      <c r="BN10" s="427"/>
      <c r="BO10" s="428">
        <v>184.26900000000001</v>
      </c>
      <c r="BZ10" s="396"/>
    </row>
    <row r="11" spans="1:78">
      <c r="A11" s="409" t="s">
        <v>14</v>
      </c>
      <c r="B11" s="421" t="s">
        <v>132</v>
      </c>
      <c r="C11" s="422">
        <f t="shared" si="0"/>
        <v>37288.032999999996</v>
      </c>
      <c r="D11" s="421">
        <v>3658.2080000000001</v>
      </c>
      <c r="E11" s="421">
        <v>0</v>
      </c>
      <c r="F11" s="421">
        <v>2895.3870000000002</v>
      </c>
      <c r="G11" s="421">
        <v>-105.899</v>
      </c>
      <c r="H11" s="421">
        <v>0</v>
      </c>
      <c r="I11" s="421">
        <v>0</v>
      </c>
      <c r="J11" s="421">
        <v>2601.1120000000001</v>
      </c>
      <c r="K11" s="421">
        <f t="shared" si="1"/>
        <v>28239.224999999999</v>
      </c>
      <c r="L11" s="423">
        <v>533.81299999999999</v>
      </c>
      <c r="M11" s="422">
        <v>13.291</v>
      </c>
      <c r="N11" s="422">
        <v>0</v>
      </c>
      <c r="O11" s="422">
        <v>11500.428</v>
      </c>
      <c r="P11" s="422">
        <v>18.876000000000001</v>
      </c>
      <c r="Q11" s="422">
        <v>0</v>
      </c>
      <c r="R11" s="422">
        <v>0</v>
      </c>
      <c r="S11" s="422">
        <v>78.022999999999996</v>
      </c>
      <c r="T11" s="422">
        <v>0</v>
      </c>
      <c r="U11" s="422">
        <v>0</v>
      </c>
      <c r="V11" s="422">
        <v>0</v>
      </c>
      <c r="W11" s="422">
        <v>0</v>
      </c>
      <c r="X11" s="422">
        <v>0</v>
      </c>
      <c r="Y11" s="422">
        <v>0</v>
      </c>
      <c r="Z11" s="422">
        <v>0</v>
      </c>
      <c r="AA11" s="422">
        <v>7.0999999999999994E-2</v>
      </c>
      <c r="AB11" s="422">
        <v>0</v>
      </c>
      <c r="AC11" s="422">
        <v>0</v>
      </c>
      <c r="AD11" s="422">
        <v>0</v>
      </c>
      <c r="AE11" s="422">
        <v>0</v>
      </c>
      <c r="AF11" s="422">
        <v>0</v>
      </c>
      <c r="AG11" s="422">
        <v>0</v>
      </c>
      <c r="AH11" s="422">
        <v>22.81</v>
      </c>
      <c r="AI11" s="422">
        <v>78.539000000000001</v>
      </c>
      <c r="AJ11" s="422">
        <v>0</v>
      </c>
      <c r="AK11" s="422">
        <v>0</v>
      </c>
      <c r="AL11" s="422">
        <v>0</v>
      </c>
      <c r="AM11" s="422">
        <v>0</v>
      </c>
      <c r="AN11" s="422">
        <v>0</v>
      </c>
      <c r="AO11" s="422">
        <v>0</v>
      </c>
      <c r="AP11" s="422">
        <v>0</v>
      </c>
      <c r="AQ11" s="422">
        <v>0</v>
      </c>
      <c r="AR11" s="422">
        <v>0</v>
      </c>
      <c r="AS11" s="422">
        <v>0</v>
      </c>
      <c r="AT11" s="422">
        <v>0</v>
      </c>
      <c r="AU11" s="422">
        <v>0</v>
      </c>
      <c r="AV11" s="422">
        <v>0</v>
      </c>
      <c r="AW11" s="422">
        <v>0</v>
      </c>
      <c r="AX11" s="422">
        <v>0</v>
      </c>
      <c r="AY11" s="422">
        <v>0</v>
      </c>
      <c r="AZ11" s="422">
        <v>0</v>
      </c>
      <c r="BA11" s="422">
        <v>0</v>
      </c>
      <c r="BB11" s="422">
        <v>0</v>
      </c>
      <c r="BC11" s="422">
        <v>0</v>
      </c>
      <c r="BD11" s="422">
        <v>0</v>
      </c>
      <c r="BE11" s="422">
        <v>0</v>
      </c>
      <c r="BF11" s="422">
        <v>0</v>
      </c>
      <c r="BG11" s="422">
        <v>0</v>
      </c>
      <c r="BH11" s="422">
        <v>0</v>
      </c>
      <c r="BI11" s="422">
        <v>0</v>
      </c>
      <c r="BJ11" s="422">
        <v>0</v>
      </c>
      <c r="BK11" s="422">
        <v>0</v>
      </c>
      <c r="BL11" s="422">
        <v>0</v>
      </c>
      <c r="BM11" s="424">
        <f t="shared" si="2"/>
        <v>12245.850999999999</v>
      </c>
      <c r="BN11" s="427"/>
      <c r="BO11" s="428">
        <v>15993.374</v>
      </c>
      <c r="BZ11" s="396"/>
    </row>
    <row r="12" spans="1:78">
      <c r="A12" s="409" t="s">
        <v>15</v>
      </c>
      <c r="B12" s="421" t="s">
        <v>202</v>
      </c>
      <c r="C12" s="422">
        <f t="shared" si="0"/>
        <v>12723.384000000002</v>
      </c>
      <c r="D12" s="421">
        <v>972.03800000000001</v>
      </c>
      <c r="E12" s="421">
        <v>0</v>
      </c>
      <c r="F12" s="421">
        <v>1080.163</v>
      </c>
      <c r="G12" s="421">
        <v>0</v>
      </c>
      <c r="H12" s="421">
        <v>0</v>
      </c>
      <c r="I12" s="421">
        <v>0</v>
      </c>
      <c r="J12" s="421">
        <v>2504.069</v>
      </c>
      <c r="K12" s="421">
        <f t="shared" si="1"/>
        <v>8167.1140000000005</v>
      </c>
      <c r="L12" s="423">
        <v>1298.3599999999999</v>
      </c>
      <c r="M12" s="422">
        <v>0</v>
      </c>
      <c r="N12" s="422">
        <v>0</v>
      </c>
      <c r="O12" s="422">
        <v>238.166</v>
      </c>
      <c r="P12" s="422">
        <v>3862.4749999999999</v>
      </c>
      <c r="Q12" s="422">
        <v>0</v>
      </c>
      <c r="R12" s="422">
        <v>3.569</v>
      </c>
      <c r="S12" s="422">
        <v>12.641999999999999</v>
      </c>
      <c r="T12" s="422">
        <v>0</v>
      </c>
      <c r="U12" s="422">
        <v>0</v>
      </c>
      <c r="V12" s="422">
        <v>0</v>
      </c>
      <c r="W12" s="422">
        <v>0</v>
      </c>
      <c r="X12" s="422">
        <v>0</v>
      </c>
      <c r="Y12" s="422">
        <v>0</v>
      </c>
      <c r="Z12" s="422">
        <v>0</v>
      </c>
      <c r="AA12" s="422">
        <v>0.64300000000000002</v>
      </c>
      <c r="AB12" s="422">
        <v>0</v>
      </c>
      <c r="AC12" s="422">
        <v>0</v>
      </c>
      <c r="AD12" s="422">
        <v>0</v>
      </c>
      <c r="AE12" s="422">
        <v>0</v>
      </c>
      <c r="AF12" s="422">
        <v>0</v>
      </c>
      <c r="AG12" s="422">
        <v>0</v>
      </c>
      <c r="AH12" s="422">
        <v>0</v>
      </c>
      <c r="AI12" s="422">
        <v>0</v>
      </c>
      <c r="AJ12" s="422">
        <v>0</v>
      </c>
      <c r="AK12" s="422">
        <v>0</v>
      </c>
      <c r="AL12" s="422">
        <v>0</v>
      </c>
      <c r="AM12" s="422">
        <v>0</v>
      </c>
      <c r="AN12" s="422">
        <v>0</v>
      </c>
      <c r="AO12" s="422">
        <v>0</v>
      </c>
      <c r="AP12" s="422">
        <v>0</v>
      </c>
      <c r="AQ12" s="422">
        <v>0</v>
      </c>
      <c r="AR12" s="422">
        <v>0</v>
      </c>
      <c r="AS12" s="422">
        <v>0</v>
      </c>
      <c r="AT12" s="422">
        <v>0</v>
      </c>
      <c r="AU12" s="422">
        <v>0</v>
      </c>
      <c r="AV12" s="422">
        <v>0</v>
      </c>
      <c r="AW12" s="422">
        <v>0</v>
      </c>
      <c r="AX12" s="422">
        <v>0</v>
      </c>
      <c r="AY12" s="422">
        <v>0</v>
      </c>
      <c r="AZ12" s="422">
        <v>0</v>
      </c>
      <c r="BA12" s="422">
        <v>0</v>
      </c>
      <c r="BB12" s="422">
        <v>0</v>
      </c>
      <c r="BC12" s="422">
        <v>0</v>
      </c>
      <c r="BD12" s="422">
        <v>0</v>
      </c>
      <c r="BE12" s="422">
        <v>0</v>
      </c>
      <c r="BF12" s="422">
        <v>0</v>
      </c>
      <c r="BG12" s="422">
        <v>0</v>
      </c>
      <c r="BH12" s="422">
        <v>0</v>
      </c>
      <c r="BI12" s="422">
        <v>0</v>
      </c>
      <c r="BJ12" s="422">
        <v>0</v>
      </c>
      <c r="BK12" s="422">
        <v>0</v>
      </c>
      <c r="BL12" s="422">
        <v>0</v>
      </c>
      <c r="BM12" s="424">
        <f t="shared" si="2"/>
        <v>5415.8550000000005</v>
      </c>
      <c r="BN12" s="427"/>
      <c r="BO12" s="428">
        <v>2751.259</v>
      </c>
      <c r="BZ12" s="396"/>
    </row>
    <row r="13" spans="1:78">
      <c r="A13" s="409" t="s">
        <v>16</v>
      </c>
      <c r="B13" s="421" t="s">
        <v>203</v>
      </c>
      <c r="C13" s="422">
        <f t="shared" si="0"/>
        <v>1701.893</v>
      </c>
      <c r="D13" s="421">
        <v>366.71</v>
      </c>
      <c r="E13" s="421">
        <v>0</v>
      </c>
      <c r="F13" s="421">
        <v>162.01599999999999</v>
      </c>
      <c r="G13" s="421">
        <v>0</v>
      </c>
      <c r="H13" s="421">
        <v>198.542</v>
      </c>
      <c r="I13" s="421">
        <v>0</v>
      </c>
      <c r="J13" s="421">
        <v>124.069</v>
      </c>
      <c r="K13" s="421">
        <f t="shared" si="1"/>
        <v>850.55600000000004</v>
      </c>
      <c r="L13" s="423">
        <v>0</v>
      </c>
      <c r="M13" s="422">
        <v>0</v>
      </c>
      <c r="N13" s="422">
        <v>0</v>
      </c>
      <c r="O13" s="422">
        <v>0</v>
      </c>
      <c r="P13" s="422">
        <v>0</v>
      </c>
      <c r="Q13" s="422">
        <v>706.49</v>
      </c>
      <c r="R13" s="422">
        <v>0</v>
      </c>
      <c r="S13" s="422">
        <v>0</v>
      </c>
      <c r="T13" s="422">
        <v>0</v>
      </c>
      <c r="U13" s="422">
        <v>0</v>
      </c>
      <c r="V13" s="422">
        <v>0</v>
      </c>
      <c r="W13" s="422">
        <v>0</v>
      </c>
      <c r="X13" s="422">
        <v>0</v>
      </c>
      <c r="Y13" s="422">
        <v>0</v>
      </c>
      <c r="Z13" s="422">
        <v>0</v>
      </c>
      <c r="AA13" s="422">
        <v>0</v>
      </c>
      <c r="AB13" s="422">
        <v>0</v>
      </c>
      <c r="AC13" s="422">
        <v>0</v>
      </c>
      <c r="AD13" s="422">
        <v>0</v>
      </c>
      <c r="AE13" s="422">
        <v>0</v>
      </c>
      <c r="AF13" s="422">
        <v>0</v>
      </c>
      <c r="AG13" s="422">
        <v>0</v>
      </c>
      <c r="AH13" s="422">
        <v>0</v>
      </c>
      <c r="AI13" s="422">
        <v>0</v>
      </c>
      <c r="AJ13" s="422">
        <v>0</v>
      </c>
      <c r="AK13" s="422">
        <v>0</v>
      </c>
      <c r="AL13" s="422">
        <v>0</v>
      </c>
      <c r="AM13" s="422">
        <v>0</v>
      </c>
      <c r="AN13" s="422">
        <v>0</v>
      </c>
      <c r="AO13" s="422">
        <v>0</v>
      </c>
      <c r="AP13" s="422">
        <v>0</v>
      </c>
      <c r="AQ13" s="422">
        <v>0</v>
      </c>
      <c r="AR13" s="422">
        <v>0</v>
      </c>
      <c r="AS13" s="422">
        <v>0</v>
      </c>
      <c r="AT13" s="422">
        <v>0</v>
      </c>
      <c r="AU13" s="422">
        <v>0</v>
      </c>
      <c r="AV13" s="422">
        <v>0</v>
      </c>
      <c r="AW13" s="422">
        <v>0</v>
      </c>
      <c r="AX13" s="422">
        <v>0</v>
      </c>
      <c r="AY13" s="422">
        <v>0</v>
      </c>
      <c r="AZ13" s="422">
        <v>0</v>
      </c>
      <c r="BA13" s="422">
        <v>0</v>
      </c>
      <c r="BB13" s="422">
        <v>0</v>
      </c>
      <c r="BC13" s="422">
        <v>0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v>0</v>
      </c>
      <c r="BL13" s="422">
        <v>0</v>
      </c>
      <c r="BM13" s="424">
        <f t="shared" si="2"/>
        <v>706.49</v>
      </c>
      <c r="BN13" s="427"/>
      <c r="BO13" s="428">
        <v>144.066</v>
      </c>
      <c r="BZ13" s="396"/>
    </row>
    <row r="14" spans="1:78">
      <c r="A14" s="409" t="s">
        <v>17</v>
      </c>
      <c r="B14" s="421" t="s">
        <v>165</v>
      </c>
      <c r="C14" s="422">
        <f t="shared" si="0"/>
        <v>5308.2839999999997</v>
      </c>
      <c r="D14" s="421">
        <v>846.27800000000002</v>
      </c>
      <c r="E14" s="421">
        <v>0</v>
      </c>
      <c r="F14" s="421">
        <v>432.488</v>
      </c>
      <c r="G14" s="421">
        <v>0</v>
      </c>
      <c r="H14" s="421">
        <v>0</v>
      </c>
      <c r="I14" s="421">
        <v>0</v>
      </c>
      <c r="J14" s="421">
        <v>428.24400000000003</v>
      </c>
      <c r="K14" s="421">
        <f t="shared" si="1"/>
        <v>3601.2739999999994</v>
      </c>
      <c r="L14" s="423">
        <v>0</v>
      </c>
      <c r="M14" s="422">
        <v>0</v>
      </c>
      <c r="N14" s="422">
        <v>0</v>
      </c>
      <c r="O14" s="422">
        <v>0</v>
      </c>
      <c r="P14" s="422">
        <v>0</v>
      </c>
      <c r="Q14" s="422">
        <v>0</v>
      </c>
      <c r="R14" s="422">
        <v>1068.4349999999999</v>
      </c>
      <c r="S14" s="422">
        <v>146.64599999999999</v>
      </c>
      <c r="T14" s="422">
        <v>0</v>
      </c>
      <c r="U14" s="422">
        <v>0</v>
      </c>
      <c r="V14" s="422">
        <v>0</v>
      </c>
      <c r="W14" s="422">
        <v>0</v>
      </c>
      <c r="X14" s="422">
        <v>0</v>
      </c>
      <c r="Y14" s="422">
        <v>0</v>
      </c>
      <c r="Z14" s="422">
        <v>1.1970000000000001</v>
      </c>
      <c r="AA14" s="422">
        <v>1.718</v>
      </c>
      <c r="AB14" s="422">
        <v>0</v>
      </c>
      <c r="AC14" s="422">
        <v>0</v>
      </c>
      <c r="AD14" s="422">
        <v>0</v>
      </c>
      <c r="AE14" s="422">
        <v>0</v>
      </c>
      <c r="AF14" s="422">
        <v>0</v>
      </c>
      <c r="AG14" s="422">
        <v>0</v>
      </c>
      <c r="AH14" s="422">
        <v>0</v>
      </c>
      <c r="AI14" s="422">
        <v>0</v>
      </c>
      <c r="AJ14" s="422">
        <v>0</v>
      </c>
      <c r="AK14" s="422">
        <v>0</v>
      </c>
      <c r="AL14" s="422">
        <v>0</v>
      </c>
      <c r="AM14" s="422">
        <v>0</v>
      </c>
      <c r="AN14" s="422">
        <v>0</v>
      </c>
      <c r="AO14" s="422">
        <v>0</v>
      </c>
      <c r="AP14" s="422">
        <v>0</v>
      </c>
      <c r="AQ14" s="422">
        <v>0</v>
      </c>
      <c r="AR14" s="422">
        <v>0</v>
      </c>
      <c r="AS14" s="422">
        <v>0</v>
      </c>
      <c r="AT14" s="422">
        <v>0</v>
      </c>
      <c r="AU14" s="422">
        <v>0</v>
      </c>
      <c r="AV14" s="422">
        <v>0</v>
      </c>
      <c r="AW14" s="422">
        <v>0</v>
      </c>
      <c r="AX14" s="422">
        <v>0</v>
      </c>
      <c r="AY14" s="422">
        <v>0</v>
      </c>
      <c r="AZ14" s="422"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v>0</v>
      </c>
      <c r="BL14" s="422">
        <v>0</v>
      </c>
      <c r="BM14" s="424">
        <f t="shared" si="2"/>
        <v>1217.9959999999999</v>
      </c>
      <c r="BN14" s="427"/>
      <c r="BO14" s="428">
        <v>2383.2779999999998</v>
      </c>
      <c r="BZ14" s="396"/>
    </row>
    <row r="15" spans="1:78">
      <c r="A15" s="409" t="s">
        <v>18</v>
      </c>
      <c r="B15" s="421" t="s">
        <v>231</v>
      </c>
      <c r="C15" s="422">
        <f t="shared" si="0"/>
        <v>2903.6620000000003</v>
      </c>
      <c r="D15" s="421">
        <v>523.577</v>
      </c>
      <c r="E15" s="421">
        <v>0</v>
      </c>
      <c r="F15" s="421">
        <v>146.685</v>
      </c>
      <c r="G15" s="421">
        <v>0</v>
      </c>
      <c r="H15" s="421">
        <v>0</v>
      </c>
      <c r="I15" s="421">
        <v>0</v>
      </c>
      <c r="J15" s="421">
        <v>122.062</v>
      </c>
      <c r="K15" s="421">
        <f t="shared" si="1"/>
        <v>2111.3380000000002</v>
      </c>
      <c r="L15" s="423">
        <v>0</v>
      </c>
      <c r="M15" s="422">
        <v>0</v>
      </c>
      <c r="N15" s="422">
        <v>0</v>
      </c>
      <c r="O15" s="422">
        <v>0</v>
      </c>
      <c r="P15" s="422">
        <v>0</v>
      </c>
      <c r="Q15" s="422">
        <v>0</v>
      </c>
      <c r="R15" s="422">
        <v>0</v>
      </c>
      <c r="S15" s="422">
        <v>602.00400000000002</v>
      </c>
      <c r="T15" s="422">
        <v>0</v>
      </c>
      <c r="U15" s="422">
        <v>0</v>
      </c>
      <c r="V15" s="422">
        <v>0</v>
      </c>
      <c r="W15" s="422">
        <v>0</v>
      </c>
      <c r="X15" s="422">
        <v>0</v>
      </c>
      <c r="Y15" s="422">
        <v>0</v>
      </c>
      <c r="Z15" s="422">
        <v>196.119</v>
      </c>
      <c r="AA15" s="422">
        <v>4.1479999999999997</v>
      </c>
      <c r="AB15" s="422">
        <v>0</v>
      </c>
      <c r="AC15" s="422">
        <v>0</v>
      </c>
      <c r="AD15" s="422">
        <v>0</v>
      </c>
      <c r="AE15" s="422">
        <v>3.7869999999999999</v>
      </c>
      <c r="AF15" s="422">
        <v>0</v>
      </c>
      <c r="AG15" s="422">
        <v>16.457000000000001</v>
      </c>
      <c r="AH15" s="422">
        <v>1.516</v>
      </c>
      <c r="AI15" s="422">
        <v>0</v>
      </c>
      <c r="AJ15" s="422">
        <v>0</v>
      </c>
      <c r="AK15" s="422">
        <v>0</v>
      </c>
      <c r="AL15" s="422">
        <v>0</v>
      </c>
      <c r="AM15" s="422">
        <v>0</v>
      </c>
      <c r="AN15" s="422">
        <v>0</v>
      </c>
      <c r="AO15" s="422">
        <v>0</v>
      </c>
      <c r="AP15" s="422">
        <v>0</v>
      </c>
      <c r="AQ15" s="422">
        <v>0</v>
      </c>
      <c r="AR15" s="422">
        <v>0</v>
      </c>
      <c r="AS15" s="422">
        <v>0</v>
      </c>
      <c r="AT15" s="422">
        <v>0</v>
      </c>
      <c r="AU15" s="422">
        <v>0</v>
      </c>
      <c r="AV15" s="422">
        <v>0</v>
      </c>
      <c r="AW15" s="422">
        <v>0</v>
      </c>
      <c r="AX15" s="422">
        <v>0</v>
      </c>
      <c r="AY15" s="422">
        <v>0</v>
      </c>
      <c r="AZ15" s="422">
        <v>0</v>
      </c>
      <c r="BA15" s="422">
        <v>0</v>
      </c>
      <c r="BB15" s="422">
        <v>0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v>0</v>
      </c>
      <c r="BL15" s="422">
        <v>0</v>
      </c>
      <c r="BM15" s="424">
        <f t="shared" si="2"/>
        <v>824.03100000000006</v>
      </c>
      <c r="BN15" s="427"/>
      <c r="BO15" s="428">
        <v>1287.307</v>
      </c>
      <c r="BZ15" s="396"/>
    </row>
    <row r="16" spans="1:78">
      <c r="A16" s="409" t="s">
        <v>19</v>
      </c>
      <c r="B16" s="421" t="s">
        <v>204</v>
      </c>
      <c r="C16" s="422">
        <f t="shared" si="0"/>
        <v>25370.938999999998</v>
      </c>
      <c r="D16" s="421">
        <v>4947.3739999999998</v>
      </c>
      <c r="E16" s="421">
        <v>0</v>
      </c>
      <c r="F16" s="421">
        <v>929.28899999999999</v>
      </c>
      <c r="G16" s="421">
        <v>0</v>
      </c>
      <c r="H16" s="421">
        <v>45.874000000000002</v>
      </c>
      <c r="I16" s="421">
        <v>0</v>
      </c>
      <c r="J16" s="421">
        <v>979.93499999999995</v>
      </c>
      <c r="K16" s="421">
        <f t="shared" si="1"/>
        <v>18468.467000000001</v>
      </c>
      <c r="L16" s="423">
        <v>0</v>
      </c>
      <c r="M16" s="422">
        <v>0</v>
      </c>
      <c r="N16" s="422">
        <v>0</v>
      </c>
      <c r="O16" s="422">
        <v>0</v>
      </c>
      <c r="P16" s="422">
        <v>0</v>
      </c>
      <c r="Q16" s="422">
        <v>0</v>
      </c>
      <c r="R16" s="422">
        <v>0</v>
      </c>
      <c r="S16" s="422">
        <v>0</v>
      </c>
      <c r="T16" s="422">
        <v>0</v>
      </c>
      <c r="U16" s="422">
        <v>0</v>
      </c>
      <c r="V16" s="422">
        <v>0</v>
      </c>
      <c r="W16" s="422">
        <v>0</v>
      </c>
      <c r="X16" s="422">
        <v>0</v>
      </c>
      <c r="Y16" s="422">
        <v>0</v>
      </c>
      <c r="Z16" s="422">
        <v>0</v>
      </c>
      <c r="AA16" s="422">
        <v>7.0999999999999994E-2</v>
      </c>
      <c r="AB16" s="422">
        <v>0</v>
      </c>
      <c r="AC16" s="422">
        <v>0</v>
      </c>
      <c r="AD16" s="422">
        <v>0</v>
      </c>
      <c r="AE16" s="422">
        <v>0</v>
      </c>
      <c r="AF16" s="422">
        <v>0</v>
      </c>
      <c r="AG16" s="422">
        <v>0</v>
      </c>
      <c r="AH16" s="422">
        <v>0</v>
      </c>
      <c r="AI16" s="422">
        <v>0</v>
      </c>
      <c r="AJ16" s="422">
        <v>0</v>
      </c>
      <c r="AK16" s="422">
        <v>0</v>
      </c>
      <c r="AL16" s="422">
        <v>0</v>
      </c>
      <c r="AM16" s="422">
        <v>0</v>
      </c>
      <c r="AN16" s="422">
        <v>0</v>
      </c>
      <c r="AO16" s="422">
        <v>0</v>
      </c>
      <c r="AP16" s="422">
        <v>0</v>
      </c>
      <c r="AQ16" s="422">
        <v>0</v>
      </c>
      <c r="AR16" s="422">
        <v>0</v>
      </c>
      <c r="AS16" s="422">
        <v>0</v>
      </c>
      <c r="AT16" s="422">
        <v>0</v>
      </c>
      <c r="AU16" s="422">
        <v>0</v>
      </c>
      <c r="AV16" s="422">
        <v>0</v>
      </c>
      <c r="AW16" s="422">
        <v>0</v>
      </c>
      <c r="AX16" s="422">
        <v>0</v>
      </c>
      <c r="AY16" s="422">
        <v>0</v>
      </c>
      <c r="AZ16" s="422"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v>0</v>
      </c>
      <c r="BL16" s="422">
        <v>0</v>
      </c>
      <c r="BM16" s="424">
        <f t="shared" si="2"/>
        <v>7.0999999999999994E-2</v>
      </c>
      <c r="BN16" s="427"/>
      <c r="BO16" s="428">
        <v>18468.396000000001</v>
      </c>
      <c r="BZ16" s="396"/>
    </row>
    <row r="17" spans="1:78">
      <c r="A17" s="409" t="s">
        <v>20</v>
      </c>
      <c r="B17" s="421" t="s">
        <v>133</v>
      </c>
      <c r="C17" s="422">
        <f t="shared" si="0"/>
        <v>7379.8019999999997</v>
      </c>
      <c r="D17" s="421">
        <v>1141.4970000000001</v>
      </c>
      <c r="E17" s="421">
        <v>0</v>
      </c>
      <c r="F17" s="421">
        <v>385.67500000000001</v>
      </c>
      <c r="G17" s="421">
        <v>0</v>
      </c>
      <c r="H17" s="421">
        <v>0</v>
      </c>
      <c r="I17" s="421">
        <v>0</v>
      </c>
      <c r="J17" s="421">
        <v>387.15899999999999</v>
      </c>
      <c r="K17" s="421">
        <f t="shared" si="1"/>
        <v>5465.4709999999995</v>
      </c>
      <c r="L17" s="423">
        <v>0</v>
      </c>
      <c r="M17" s="422">
        <v>0</v>
      </c>
      <c r="N17" s="422">
        <v>0</v>
      </c>
      <c r="O17" s="422">
        <v>0</v>
      </c>
      <c r="P17" s="422">
        <v>0</v>
      </c>
      <c r="Q17" s="422">
        <v>0</v>
      </c>
      <c r="R17" s="422">
        <v>7.4809999999999999</v>
      </c>
      <c r="S17" s="422">
        <v>0</v>
      </c>
      <c r="T17" s="422">
        <v>0</v>
      </c>
      <c r="U17" s="422">
        <v>1264.059</v>
      </c>
      <c r="V17" s="422">
        <v>0</v>
      </c>
      <c r="W17" s="422">
        <v>0</v>
      </c>
      <c r="X17" s="422">
        <v>0</v>
      </c>
      <c r="Y17" s="422">
        <v>0</v>
      </c>
      <c r="Z17" s="422">
        <v>0</v>
      </c>
      <c r="AA17" s="422">
        <v>19.673999999999999</v>
      </c>
      <c r="AB17" s="422">
        <v>0</v>
      </c>
      <c r="AC17" s="422">
        <v>0</v>
      </c>
      <c r="AD17" s="422">
        <v>0</v>
      </c>
      <c r="AE17" s="422">
        <v>40.152999999999999</v>
      </c>
      <c r="AF17" s="422">
        <v>0</v>
      </c>
      <c r="AG17" s="422">
        <v>22.234999999999999</v>
      </c>
      <c r="AH17" s="422">
        <v>146.76400000000001</v>
      </c>
      <c r="AI17" s="422">
        <v>51.805999999999997</v>
      </c>
      <c r="AJ17" s="422">
        <v>13.302</v>
      </c>
      <c r="AK17" s="422">
        <v>0</v>
      </c>
      <c r="AL17" s="422">
        <v>0</v>
      </c>
      <c r="AM17" s="422">
        <v>0</v>
      </c>
      <c r="AN17" s="422">
        <v>0</v>
      </c>
      <c r="AO17" s="422">
        <v>0</v>
      </c>
      <c r="AP17" s="422">
        <v>0</v>
      </c>
      <c r="AQ17" s="422">
        <v>0</v>
      </c>
      <c r="AR17" s="422">
        <v>0</v>
      </c>
      <c r="AS17" s="422">
        <v>0</v>
      </c>
      <c r="AT17" s="422">
        <v>0</v>
      </c>
      <c r="AU17" s="422">
        <v>0</v>
      </c>
      <c r="AV17" s="422">
        <v>0</v>
      </c>
      <c r="AW17" s="422">
        <v>0</v>
      </c>
      <c r="AX17" s="422">
        <v>0</v>
      </c>
      <c r="AY17" s="422">
        <v>0</v>
      </c>
      <c r="AZ17" s="422">
        <v>0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v>0</v>
      </c>
      <c r="BL17" s="422">
        <v>0</v>
      </c>
      <c r="BM17" s="424">
        <f t="shared" si="2"/>
        <v>1565.4739999999999</v>
      </c>
      <c r="BN17" s="427"/>
      <c r="BO17" s="428">
        <v>3899.9969999999998</v>
      </c>
      <c r="BZ17" s="396"/>
    </row>
    <row r="18" spans="1:78">
      <c r="A18" s="409" t="s">
        <v>21</v>
      </c>
      <c r="B18" s="421" t="s">
        <v>121</v>
      </c>
      <c r="C18" s="422">
        <f t="shared" si="0"/>
        <v>3075.9299999999994</v>
      </c>
      <c r="D18" s="421">
        <v>770.58399999999995</v>
      </c>
      <c r="E18" s="421">
        <v>0</v>
      </c>
      <c r="F18" s="421">
        <v>0</v>
      </c>
      <c r="G18" s="421">
        <v>0</v>
      </c>
      <c r="H18" s="421">
        <v>0</v>
      </c>
      <c r="I18" s="421">
        <v>0</v>
      </c>
      <c r="J18" s="421">
        <v>7.8609999999999998</v>
      </c>
      <c r="K18" s="421">
        <f t="shared" si="1"/>
        <v>2297.4849999999997</v>
      </c>
      <c r="L18" s="423">
        <v>0</v>
      </c>
      <c r="M18" s="422">
        <v>0</v>
      </c>
      <c r="N18" s="422">
        <v>0</v>
      </c>
      <c r="O18" s="422">
        <v>0</v>
      </c>
      <c r="P18" s="422">
        <v>0</v>
      </c>
      <c r="Q18" s="422">
        <v>0</v>
      </c>
      <c r="R18" s="422">
        <v>0</v>
      </c>
      <c r="S18" s="422">
        <v>0</v>
      </c>
      <c r="T18" s="422">
        <v>0</v>
      </c>
      <c r="U18" s="422">
        <v>0</v>
      </c>
      <c r="V18" s="422">
        <v>716.16499999999996</v>
      </c>
      <c r="W18" s="422">
        <v>0</v>
      </c>
      <c r="X18" s="422">
        <v>0</v>
      </c>
      <c r="Y18" s="422">
        <v>0</v>
      </c>
      <c r="Z18" s="422">
        <v>0</v>
      </c>
      <c r="AA18" s="422">
        <v>0</v>
      </c>
      <c r="AB18" s="422">
        <v>0</v>
      </c>
      <c r="AC18" s="422">
        <v>0</v>
      </c>
      <c r="AD18" s="422">
        <v>0</v>
      </c>
      <c r="AE18" s="422">
        <v>0</v>
      </c>
      <c r="AF18" s="422">
        <v>0</v>
      </c>
      <c r="AG18" s="422">
        <v>0</v>
      </c>
      <c r="AH18" s="422">
        <v>0</v>
      </c>
      <c r="AI18" s="422">
        <v>0</v>
      </c>
      <c r="AJ18" s="422">
        <v>0</v>
      </c>
      <c r="AK18" s="422">
        <v>0</v>
      </c>
      <c r="AL18" s="422">
        <v>0</v>
      </c>
      <c r="AM18" s="422">
        <v>0</v>
      </c>
      <c r="AN18" s="422">
        <v>0</v>
      </c>
      <c r="AO18" s="422">
        <v>0</v>
      </c>
      <c r="AP18" s="422">
        <v>0</v>
      </c>
      <c r="AQ18" s="422">
        <v>0</v>
      </c>
      <c r="AR18" s="422">
        <v>0</v>
      </c>
      <c r="AS18" s="422">
        <v>0</v>
      </c>
      <c r="AT18" s="422">
        <v>0</v>
      </c>
      <c r="AU18" s="422">
        <v>0</v>
      </c>
      <c r="AV18" s="422">
        <v>0</v>
      </c>
      <c r="AW18" s="422">
        <v>0</v>
      </c>
      <c r="AX18" s="422">
        <v>0</v>
      </c>
      <c r="AY18" s="422">
        <v>0</v>
      </c>
      <c r="AZ18" s="422">
        <v>0</v>
      </c>
      <c r="BA18" s="422">
        <v>0</v>
      </c>
      <c r="BB18" s="422">
        <v>0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v>0</v>
      </c>
      <c r="BL18" s="422">
        <v>0</v>
      </c>
      <c r="BM18" s="424">
        <f t="shared" si="2"/>
        <v>716.16499999999996</v>
      </c>
      <c r="BN18" s="427"/>
      <c r="BO18" s="428">
        <v>1581.32</v>
      </c>
      <c r="BZ18" s="396"/>
    </row>
    <row r="19" spans="1:78">
      <c r="A19" s="409" t="s">
        <v>22</v>
      </c>
      <c r="B19" s="421" t="s">
        <v>122</v>
      </c>
      <c r="C19" s="422">
        <f t="shared" si="0"/>
        <v>3750.8119999999999</v>
      </c>
      <c r="D19" s="421">
        <v>342.678</v>
      </c>
      <c r="E19" s="421">
        <v>0</v>
      </c>
      <c r="F19" s="421">
        <v>48.904000000000003</v>
      </c>
      <c r="G19" s="421">
        <v>0</v>
      </c>
      <c r="H19" s="421">
        <v>0</v>
      </c>
      <c r="I19" s="421">
        <v>0</v>
      </c>
      <c r="J19" s="421">
        <v>289.35199999999998</v>
      </c>
      <c r="K19" s="421">
        <f t="shared" si="1"/>
        <v>3069.8780000000002</v>
      </c>
      <c r="L19" s="423">
        <v>0</v>
      </c>
      <c r="M19" s="422">
        <v>0</v>
      </c>
      <c r="N19" s="422">
        <v>0</v>
      </c>
      <c r="O19" s="422">
        <v>0</v>
      </c>
      <c r="P19" s="422">
        <v>0</v>
      </c>
      <c r="Q19" s="422">
        <v>0</v>
      </c>
      <c r="R19" s="422">
        <v>0</v>
      </c>
      <c r="S19" s="422">
        <v>0</v>
      </c>
      <c r="T19" s="422">
        <v>0</v>
      </c>
      <c r="U19" s="422">
        <v>0</v>
      </c>
      <c r="V19" s="422">
        <v>0</v>
      </c>
      <c r="W19" s="422">
        <v>506.72199999999998</v>
      </c>
      <c r="X19" s="422">
        <v>0</v>
      </c>
      <c r="Y19" s="422">
        <v>0</v>
      </c>
      <c r="Z19" s="422">
        <v>3.448</v>
      </c>
      <c r="AA19" s="422">
        <v>0</v>
      </c>
      <c r="AB19" s="422">
        <v>0</v>
      </c>
      <c r="AC19" s="422">
        <v>0</v>
      </c>
      <c r="AD19" s="422">
        <v>0</v>
      </c>
      <c r="AE19" s="422">
        <v>0</v>
      </c>
      <c r="AF19" s="422">
        <v>0</v>
      </c>
      <c r="AG19" s="422">
        <v>0</v>
      </c>
      <c r="AH19" s="422">
        <v>0</v>
      </c>
      <c r="AI19" s="422">
        <v>0</v>
      </c>
      <c r="AJ19" s="422">
        <v>0</v>
      </c>
      <c r="AK19" s="422">
        <v>0</v>
      </c>
      <c r="AL19" s="422">
        <v>0</v>
      </c>
      <c r="AM19" s="422">
        <v>0</v>
      </c>
      <c r="AN19" s="422">
        <v>0</v>
      </c>
      <c r="AO19" s="422">
        <v>0</v>
      </c>
      <c r="AP19" s="422">
        <v>0</v>
      </c>
      <c r="AQ19" s="422">
        <v>0</v>
      </c>
      <c r="AR19" s="422">
        <v>0</v>
      </c>
      <c r="AS19" s="422">
        <v>0</v>
      </c>
      <c r="AT19" s="422">
        <v>0</v>
      </c>
      <c r="AU19" s="422">
        <v>0</v>
      </c>
      <c r="AV19" s="422">
        <v>0</v>
      </c>
      <c r="AW19" s="422">
        <v>0</v>
      </c>
      <c r="AX19" s="422">
        <v>0</v>
      </c>
      <c r="AY19" s="422">
        <v>0</v>
      </c>
      <c r="AZ19" s="422"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v>0</v>
      </c>
      <c r="BL19" s="422">
        <v>0</v>
      </c>
      <c r="BM19" s="424">
        <f t="shared" si="2"/>
        <v>510.16999999999996</v>
      </c>
      <c r="BN19" s="427"/>
      <c r="BO19" s="428">
        <v>2559.7080000000001</v>
      </c>
      <c r="BZ19" s="396"/>
    </row>
    <row r="20" spans="1:78">
      <c r="A20" s="409" t="s">
        <v>23</v>
      </c>
      <c r="B20" s="421" t="s">
        <v>205</v>
      </c>
      <c r="C20" s="422">
        <f t="shared" si="0"/>
        <v>7544.0829999999996</v>
      </c>
      <c r="D20" s="421">
        <v>1504.2719999999999</v>
      </c>
      <c r="E20" s="421">
        <v>0</v>
      </c>
      <c r="F20" s="421">
        <v>39.213999999999999</v>
      </c>
      <c r="G20" s="421">
        <v>0</v>
      </c>
      <c r="H20" s="421">
        <v>0</v>
      </c>
      <c r="I20" s="421">
        <v>0</v>
      </c>
      <c r="J20" s="421">
        <v>428.73599999999999</v>
      </c>
      <c r="K20" s="421">
        <f t="shared" si="1"/>
        <v>5571.8609999999999</v>
      </c>
      <c r="L20" s="423">
        <v>0</v>
      </c>
      <c r="M20" s="422">
        <v>0</v>
      </c>
      <c r="N20" s="422">
        <v>17.82</v>
      </c>
      <c r="O20" s="422">
        <v>0</v>
      </c>
      <c r="P20" s="422">
        <v>0</v>
      </c>
      <c r="Q20" s="422">
        <v>0</v>
      </c>
      <c r="R20" s="422">
        <v>0</v>
      </c>
      <c r="S20" s="422">
        <v>0</v>
      </c>
      <c r="T20" s="422">
        <v>0</v>
      </c>
      <c r="U20" s="422">
        <v>0</v>
      </c>
      <c r="V20" s="422">
        <v>0</v>
      </c>
      <c r="W20" s="422">
        <v>0</v>
      </c>
      <c r="X20" s="422">
        <v>552.16999999999996</v>
      </c>
      <c r="Y20" s="422">
        <v>0</v>
      </c>
      <c r="Z20" s="422">
        <v>0</v>
      </c>
      <c r="AA20" s="422">
        <v>0.80700000000000005</v>
      </c>
      <c r="AB20" s="422">
        <v>0</v>
      </c>
      <c r="AC20" s="422">
        <v>0</v>
      </c>
      <c r="AD20" s="422">
        <v>0</v>
      </c>
      <c r="AE20" s="422">
        <v>54.902000000000001</v>
      </c>
      <c r="AF20" s="422">
        <v>0</v>
      </c>
      <c r="AG20" s="422">
        <v>0</v>
      </c>
      <c r="AH20" s="422">
        <v>176.244</v>
      </c>
      <c r="AI20" s="422">
        <v>11.164999999999999</v>
      </c>
      <c r="AJ20" s="422">
        <v>0</v>
      </c>
      <c r="AK20" s="422">
        <v>0</v>
      </c>
      <c r="AL20" s="422">
        <v>0</v>
      </c>
      <c r="AM20" s="422">
        <v>0</v>
      </c>
      <c r="AN20" s="422">
        <v>0</v>
      </c>
      <c r="AO20" s="422">
        <v>0</v>
      </c>
      <c r="AP20" s="422">
        <v>0</v>
      </c>
      <c r="AQ20" s="422">
        <v>0</v>
      </c>
      <c r="AR20" s="422">
        <v>0</v>
      </c>
      <c r="AS20" s="422">
        <v>0</v>
      </c>
      <c r="AT20" s="422">
        <v>0</v>
      </c>
      <c r="AU20" s="422">
        <v>0</v>
      </c>
      <c r="AV20" s="422">
        <v>0</v>
      </c>
      <c r="AW20" s="422">
        <v>0</v>
      </c>
      <c r="AX20" s="422">
        <v>0</v>
      </c>
      <c r="AY20" s="422">
        <v>0</v>
      </c>
      <c r="AZ20" s="422">
        <v>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v>0</v>
      </c>
      <c r="BL20" s="422">
        <v>0</v>
      </c>
      <c r="BM20" s="424">
        <f t="shared" si="2"/>
        <v>813.10800000000006</v>
      </c>
      <c r="BN20" s="427"/>
      <c r="BO20" s="428">
        <v>4758.7529999999997</v>
      </c>
      <c r="BZ20" s="396"/>
    </row>
    <row r="21" spans="1:78">
      <c r="A21" s="409" t="s">
        <v>24</v>
      </c>
      <c r="B21" s="421" t="s">
        <v>123</v>
      </c>
      <c r="C21" s="422">
        <f t="shared" si="0"/>
        <v>9732.3290000000015</v>
      </c>
      <c r="D21" s="421">
        <v>2495.61</v>
      </c>
      <c r="E21" s="421">
        <v>0</v>
      </c>
      <c r="F21" s="421">
        <v>70.135999999999996</v>
      </c>
      <c r="G21" s="421">
        <v>0</v>
      </c>
      <c r="H21" s="421">
        <v>0</v>
      </c>
      <c r="I21" s="421">
        <v>0</v>
      </c>
      <c r="J21" s="421">
        <v>191.49</v>
      </c>
      <c r="K21" s="421">
        <f t="shared" si="1"/>
        <v>6975.0930000000008</v>
      </c>
      <c r="L21" s="423">
        <v>0</v>
      </c>
      <c r="M21" s="422">
        <v>0</v>
      </c>
      <c r="N21" s="422">
        <v>14.611000000000001</v>
      </c>
      <c r="O21" s="422">
        <v>0</v>
      </c>
      <c r="P21" s="422">
        <v>0</v>
      </c>
      <c r="Q21" s="422">
        <v>0</v>
      </c>
      <c r="R21" s="422">
        <v>0</v>
      </c>
      <c r="S21" s="422">
        <v>47.555</v>
      </c>
      <c r="T21" s="422">
        <v>0</v>
      </c>
      <c r="U21" s="422">
        <v>0</v>
      </c>
      <c r="V21" s="422">
        <v>0</v>
      </c>
      <c r="W21" s="422">
        <v>0</v>
      </c>
      <c r="X21" s="422">
        <v>0</v>
      </c>
      <c r="Y21" s="422">
        <v>1259.722</v>
      </c>
      <c r="Z21" s="422">
        <v>35.265000000000001</v>
      </c>
      <c r="AA21" s="422">
        <v>8.3640000000000008</v>
      </c>
      <c r="AB21" s="422">
        <v>0</v>
      </c>
      <c r="AC21" s="422">
        <v>0</v>
      </c>
      <c r="AD21" s="422">
        <v>0</v>
      </c>
      <c r="AE21" s="422">
        <v>0</v>
      </c>
      <c r="AF21" s="422">
        <v>253.083</v>
      </c>
      <c r="AG21" s="422">
        <v>5.6040000000000001</v>
      </c>
      <c r="AH21" s="422">
        <v>0</v>
      </c>
      <c r="AI21" s="422">
        <v>0</v>
      </c>
      <c r="AJ21" s="422">
        <v>0</v>
      </c>
      <c r="AK21" s="422">
        <v>0</v>
      </c>
      <c r="AL21" s="422">
        <v>0</v>
      </c>
      <c r="AM21" s="422">
        <v>0</v>
      </c>
      <c r="AN21" s="422">
        <v>0</v>
      </c>
      <c r="AO21" s="422">
        <v>0</v>
      </c>
      <c r="AP21" s="422">
        <v>0</v>
      </c>
      <c r="AQ21" s="422">
        <v>0</v>
      </c>
      <c r="AR21" s="422">
        <v>0</v>
      </c>
      <c r="AS21" s="422">
        <v>0</v>
      </c>
      <c r="AT21" s="422">
        <v>0</v>
      </c>
      <c r="AU21" s="422">
        <v>0</v>
      </c>
      <c r="AV21" s="422">
        <v>0</v>
      </c>
      <c r="AW21" s="422">
        <v>0</v>
      </c>
      <c r="AX21" s="422">
        <v>0</v>
      </c>
      <c r="AY21" s="422">
        <v>0</v>
      </c>
      <c r="AZ21" s="422">
        <v>0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v>0</v>
      </c>
      <c r="BL21" s="422">
        <v>0</v>
      </c>
      <c r="BM21" s="424">
        <f t="shared" si="2"/>
        <v>1624.2040000000002</v>
      </c>
      <c r="BN21" s="427"/>
      <c r="BO21" s="428">
        <v>5350.8890000000001</v>
      </c>
      <c r="BZ21" s="396"/>
    </row>
    <row r="22" spans="1:78">
      <c r="A22" s="409" t="s">
        <v>25</v>
      </c>
      <c r="B22" s="421" t="s">
        <v>166</v>
      </c>
      <c r="C22" s="422">
        <f t="shared" si="0"/>
        <v>1920.4010000000003</v>
      </c>
      <c r="D22" s="421">
        <v>297.09300000000002</v>
      </c>
      <c r="E22" s="421">
        <v>0</v>
      </c>
      <c r="F22" s="421">
        <v>120.236</v>
      </c>
      <c r="G22" s="421">
        <v>0</v>
      </c>
      <c r="H22" s="421">
        <v>0</v>
      </c>
      <c r="I22" s="421">
        <v>0</v>
      </c>
      <c r="J22" s="421">
        <v>290.435</v>
      </c>
      <c r="K22" s="421">
        <f t="shared" si="1"/>
        <v>1212.6370000000002</v>
      </c>
      <c r="L22" s="423">
        <v>0</v>
      </c>
      <c r="M22" s="422">
        <v>0</v>
      </c>
      <c r="N22" s="422">
        <v>0</v>
      </c>
      <c r="O22" s="422">
        <v>0</v>
      </c>
      <c r="P22" s="422">
        <v>0</v>
      </c>
      <c r="Q22" s="422">
        <v>0</v>
      </c>
      <c r="R22" s="422">
        <v>3.569</v>
      </c>
      <c r="S22" s="422">
        <v>0</v>
      </c>
      <c r="T22" s="422">
        <v>0</v>
      </c>
      <c r="U22" s="422">
        <v>0</v>
      </c>
      <c r="V22" s="422">
        <v>0</v>
      </c>
      <c r="W22" s="422">
        <v>0</v>
      </c>
      <c r="X22" s="422">
        <v>0</v>
      </c>
      <c r="Y22" s="422">
        <v>0</v>
      </c>
      <c r="Z22" s="422">
        <v>258.71100000000001</v>
      </c>
      <c r="AA22" s="422">
        <v>0</v>
      </c>
      <c r="AB22" s="422">
        <v>0</v>
      </c>
      <c r="AC22" s="422">
        <v>0</v>
      </c>
      <c r="AD22" s="422">
        <v>0</v>
      </c>
      <c r="AE22" s="422">
        <v>0</v>
      </c>
      <c r="AF22" s="422">
        <v>0</v>
      </c>
      <c r="AG22" s="422">
        <v>0</v>
      </c>
      <c r="AH22" s="422">
        <v>0</v>
      </c>
      <c r="AI22" s="422">
        <v>4.4249999999999998</v>
      </c>
      <c r="AJ22" s="422">
        <v>0</v>
      </c>
      <c r="AK22" s="422">
        <v>0</v>
      </c>
      <c r="AL22" s="422">
        <v>0</v>
      </c>
      <c r="AM22" s="422">
        <v>0</v>
      </c>
      <c r="AN22" s="422">
        <v>0</v>
      </c>
      <c r="AO22" s="422">
        <v>0</v>
      </c>
      <c r="AP22" s="422">
        <v>0</v>
      </c>
      <c r="AQ22" s="422">
        <v>0</v>
      </c>
      <c r="AR22" s="422">
        <v>0</v>
      </c>
      <c r="AS22" s="422">
        <v>0</v>
      </c>
      <c r="AT22" s="422">
        <v>0</v>
      </c>
      <c r="AU22" s="422">
        <v>0</v>
      </c>
      <c r="AV22" s="422">
        <v>0</v>
      </c>
      <c r="AW22" s="422">
        <v>0</v>
      </c>
      <c r="AX22" s="422">
        <v>0</v>
      </c>
      <c r="AY22" s="422">
        <v>0</v>
      </c>
      <c r="AZ22" s="422">
        <v>0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v>0</v>
      </c>
      <c r="BL22" s="422">
        <v>0</v>
      </c>
      <c r="BM22" s="424">
        <f t="shared" si="2"/>
        <v>266.70500000000004</v>
      </c>
      <c r="BN22" s="427"/>
      <c r="BO22" s="428">
        <v>945.93200000000002</v>
      </c>
      <c r="BZ22" s="396"/>
    </row>
    <row r="23" spans="1:78">
      <c r="A23" s="409" t="s">
        <v>26</v>
      </c>
      <c r="B23" s="421" t="s">
        <v>206</v>
      </c>
      <c r="C23" s="422">
        <f t="shared" si="0"/>
        <v>30885.273000000001</v>
      </c>
      <c r="D23" s="421">
        <v>5724.0860000000002</v>
      </c>
      <c r="E23" s="421">
        <v>0</v>
      </c>
      <c r="F23" s="421">
        <v>1763.143</v>
      </c>
      <c r="G23" s="421">
        <v>0</v>
      </c>
      <c r="H23" s="421">
        <v>0</v>
      </c>
      <c r="I23" s="421">
        <v>0</v>
      </c>
      <c r="J23" s="421">
        <v>1973.704</v>
      </c>
      <c r="K23" s="421">
        <f t="shared" si="1"/>
        <v>21424.34</v>
      </c>
      <c r="L23" s="423">
        <v>0</v>
      </c>
      <c r="M23" s="422">
        <v>0</v>
      </c>
      <c r="N23" s="422">
        <v>0</v>
      </c>
      <c r="O23" s="422">
        <v>3.2610000000000001</v>
      </c>
      <c r="P23" s="422">
        <v>0</v>
      </c>
      <c r="Q23" s="422">
        <v>0</v>
      </c>
      <c r="R23" s="422">
        <v>0</v>
      </c>
      <c r="S23" s="422">
        <v>0</v>
      </c>
      <c r="T23" s="422">
        <v>0</v>
      </c>
      <c r="U23" s="422">
        <v>0</v>
      </c>
      <c r="V23" s="422">
        <v>0</v>
      </c>
      <c r="W23" s="422">
        <v>0</v>
      </c>
      <c r="X23" s="422">
        <v>0</v>
      </c>
      <c r="Y23" s="422">
        <v>0</v>
      </c>
      <c r="Z23" s="422">
        <v>16.875</v>
      </c>
      <c r="AA23" s="422">
        <v>941.86599999999999</v>
      </c>
      <c r="AB23" s="422">
        <v>0</v>
      </c>
      <c r="AC23" s="422">
        <v>0</v>
      </c>
      <c r="AD23" s="422">
        <v>0</v>
      </c>
      <c r="AE23" s="422">
        <v>0</v>
      </c>
      <c r="AF23" s="422">
        <v>37.423000000000002</v>
      </c>
      <c r="AG23" s="422">
        <v>0</v>
      </c>
      <c r="AH23" s="422">
        <v>0</v>
      </c>
      <c r="AI23" s="422">
        <v>13.002000000000001</v>
      </c>
      <c r="AJ23" s="422">
        <v>0</v>
      </c>
      <c r="AK23" s="422">
        <v>0</v>
      </c>
      <c r="AL23" s="422">
        <v>0</v>
      </c>
      <c r="AM23" s="422">
        <v>0</v>
      </c>
      <c r="AN23" s="422">
        <v>0</v>
      </c>
      <c r="AO23" s="422">
        <v>0</v>
      </c>
      <c r="AP23" s="422">
        <v>0</v>
      </c>
      <c r="AQ23" s="422">
        <v>0</v>
      </c>
      <c r="AR23" s="422">
        <v>0</v>
      </c>
      <c r="AS23" s="422">
        <v>0</v>
      </c>
      <c r="AT23" s="422">
        <v>0</v>
      </c>
      <c r="AU23" s="422">
        <v>0</v>
      </c>
      <c r="AV23" s="422">
        <v>0</v>
      </c>
      <c r="AW23" s="422">
        <v>0</v>
      </c>
      <c r="AX23" s="422">
        <v>0</v>
      </c>
      <c r="AY23" s="422">
        <v>0</v>
      </c>
      <c r="AZ23" s="422"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v>0</v>
      </c>
      <c r="BL23" s="422">
        <v>0</v>
      </c>
      <c r="BM23" s="424">
        <f t="shared" si="2"/>
        <v>1012.4269999999999</v>
      </c>
      <c r="BN23" s="427"/>
      <c r="BO23" s="428">
        <v>20411.913</v>
      </c>
      <c r="BZ23" s="396"/>
    </row>
    <row r="24" spans="1:78">
      <c r="A24" s="409" t="s">
        <v>27</v>
      </c>
      <c r="B24" s="421" t="s">
        <v>124</v>
      </c>
      <c r="C24" s="422">
        <f t="shared" si="0"/>
        <v>1514.646</v>
      </c>
      <c r="D24" s="421">
        <v>0</v>
      </c>
      <c r="E24" s="421">
        <v>0</v>
      </c>
      <c r="F24" s="421">
        <v>4.9859999999999998</v>
      </c>
      <c r="G24" s="421">
        <v>0</v>
      </c>
      <c r="H24" s="421">
        <v>0</v>
      </c>
      <c r="I24" s="421">
        <v>0</v>
      </c>
      <c r="J24" s="421">
        <v>0</v>
      </c>
      <c r="K24" s="421">
        <f t="shared" si="1"/>
        <v>1509.6599999999999</v>
      </c>
      <c r="L24" s="423">
        <v>0</v>
      </c>
      <c r="M24" s="422">
        <v>0</v>
      </c>
      <c r="N24" s="422">
        <v>0</v>
      </c>
      <c r="O24" s="422">
        <v>0</v>
      </c>
      <c r="P24" s="422">
        <v>0</v>
      </c>
      <c r="Q24" s="422">
        <v>0</v>
      </c>
      <c r="R24" s="422">
        <v>0</v>
      </c>
      <c r="S24" s="422">
        <v>0</v>
      </c>
      <c r="T24" s="422">
        <v>0</v>
      </c>
      <c r="U24" s="422">
        <v>0</v>
      </c>
      <c r="V24" s="422">
        <v>0</v>
      </c>
      <c r="W24" s="422">
        <v>0</v>
      </c>
      <c r="X24" s="422">
        <v>0</v>
      </c>
      <c r="Y24" s="422">
        <v>0</v>
      </c>
      <c r="Z24" s="422">
        <v>0</v>
      </c>
      <c r="AA24" s="422">
        <v>0</v>
      </c>
      <c r="AB24" s="422">
        <v>755.43499999999995</v>
      </c>
      <c r="AC24" s="422">
        <v>0</v>
      </c>
      <c r="AD24" s="422">
        <v>0</v>
      </c>
      <c r="AE24" s="422">
        <v>0</v>
      </c>
      <c r="AF24" s="422">
        <v>116.655</v>
      </c>
      <c r="AG24" s="422">
        <v>0</v>
      </c>
      <c r="AH24" s="422">
        <v>0</v>
      </c>
      <c r="AI24" s="422">
        <v>5.5250000000000004</v>
      </c>
      <c r="AJ24" s="422">
        <v>0</v>
      </c>
      <c r="AK24" s="422">
        <v>0</v>
      </c>
      <c r="AL24" s="422">
        <v>0</v>
      </c>
      <c r="AM24" s="422">
        <v>0</v>
      </c>
      <c r="AN24" s="422">
        <v>0</v>
      </c>
      <c r="AO24" s="422">
        <v>0</v>
      </c>
      <c r="AP24" s="422">
        <v>0</v>
      </c>
      <c r="AQ24" s="422">
        <v>0</v>
      </c>
      <c r="AR24" s="422">
        <v>0</v>
      </c>
      <c r="AS24" s="422">
        <v>0</v>
      </c>
      <c r="AT24" s="422">
        <v>0</v>
      </c>
      <c r="AU24" s="422">
        <v>0</v>
      </c>
      <c r="AV24" s="422">
        <v>0</v>
      </c>
      <c r="AW24" s="422">
        <v>0</v>
      </c>
      <c r="AX24" s="422">
        <v>0</v>
      </c>
      <c r="AY24" s="422">
        <v>0</v>
      </c>
      <c r="AZ24" s="422">
        <v>0</v>
      </c>
      <c r="BA24" s="422">
        <v>0</v>
      </c>
      <c r="BB24" s="422">
        <v>0</v>
      </c>
      <c r="BC24" s="422">
        <v>5.8949999999999996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1.4890000000000001</v>
      </c>
      <c r="BJ24" s="422">
        <v>0</v>
      </c>
      <c r="BK24" s="422">
        <v>0</v>
      </c>
      <c r="BL24" s="422">
        <v>0</v>
      </c>
      <c r="BM24" s="424">
        <f t="shared" si="2"/>
        <v>884.99899999999991</v>
      </c>
      <c r="BN24" s="427"/>
      <c r="BO24" s="428">
        <v>624.66099999999994</v>
      </c>
      <c r="BZ24" s="396"/>
    </row>
    <row r="25" spans="1:78">
      <c r="A25" s="409" t="s">
        <v>28</v>
      </c>
      <c r="B25" s="421" t="s">
        <v>167</v>
      </c>
      <c r="C25" s="422">
        <f t="shared" si="0"/>
        <v>9956.9579999999987</v>
      </c>
      <c r="D25" s="421">
        <v>0</v>
      </c>
      <c r="E25" s="421">
        <v>0</v>
      </c>
      <c r="F25" s="421">
        <v>607.697</v>
      </c>
      <c r="G25" s="421">
        <v>0</v>
      </c>
      <c r="H25" s="421">
        <v>0</v>
      </c>
      <c r="I25" s="421">
        <v>0</v>
      </c>
      <c r="J25" s="421">
        <v>0</v>
      </c>
      <c r="K25" s="421">
        <f t="shared" si="1"/>
        <v>9349.2609999999986</v>
      </c>
      <c r="L25" s="423">
        <v>0</v>
      </c>
      <c r="M25" s="422">
        <v>0</v>
      </c>
      <c r="N25" s="422">
        <v>0</v>
      </c>
      <c r="O25" s="422">
        <v>0</v>
      </c>
      <c r="P25" s="422">
        <v>0</v>
      </c>
      <c r="Q25" s="422">
        <v>0</v>
      </c>
      <c r="R25" s="422">
        <v>0</v>
      </c>
      <c r="S25" s="422">
        <v>0</v>
      </c>
      <c r="T25" s="422">
        <v>0</v>
      </c>
      <c r="U25" s="422">
        <v>0</v>
      </c>
      <c r="V25" s="422">
        <v>0</v>
      </c>
      <c r="W25" s="422">
        <v>0</v>
      </c>
      <c r="X25" s="422">
        <v>0</v>
      </c>
      <c r="Y25" s="422">
        <v>0</v>
      </c>
      <c r="Z25" s="422">
        <v>0</v>
      </c>
      <c r="AA25" s="422">
        <v>0</v>
      </c>
      <c r="AB25" s="422">
        <v>0</v>
      </c>
      <c r="AC25" s="422">
        <v>8759.277</v>
      </c>
      <c r="AD25" s="422">
        <v>582.78300000000002</v>
      </c>
      <c r="AE25" s="422">
        <v>0</v>
      </c>
      <c r="AF25" s="422">
        <v>0</v>
      </c>
      <c r="AG25" s="422">
        <v>0</v>
      </c>
      <c r="AH25" s="422">
        <v>0</v>
      </c>
      <c r="AI25" s="422">
        <v>0</v>
      </c>
      <c r="AJ25" s="422">
        <v>0</v>
      </c>
      <c r="AK25" s="422">
        <v>0</v>
      </c>
      <c r="AL25" s="422">
        <v>0</v>
      </c>
      <c r="AM25" s="422">
        <v>0</v>
      </c>
      <c r="AN25" s="422">
        <v>0</v>
      </c>
      <c r="AO25" s="422">
        <v>0</v>
      </c>
      <c r="AP25" s="422">
        <v>0</v>
      </c>
      <c r="AQ25" s="422">
        <v>0</v>
      </c>
      <c r="AR25" s="422">
        <v>0</v>
      </c>
      <c r="AS25" s="422">
        <v>0</v>
      </c>
      <c r="AT25" s="422">
        <v>0</v>
      </c>
      <c r="AU25" s="422">
        <v>0</v>
      </c>
      <c r="AV25" s="422">
        <v>0</v>
      </c>
      <c r="AW25" s="422">
        <v>0</v>
      </c>
      <c r="AX25" s="422">
        <v>6.9729999999999999</v>
      </c>
      <c r="AY25" s="422">
        <v>0</v>
      </c>
      <c r="AZ25" s="422">
        <v>0</v>
      </c>
      <c r="BA25" s="422">
        <v>0</v>
      </c>
      <c r="BB25" s="422">
        <v>0</v>
      </c>
      <c r="BC25" s="422">
        <v>0.17699999999999999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5.0999999999999997E-2</v>
      </c>
      <c r="BJ25" s="422">
        <v>0</v>
      </c>
      <c r="BK25" s="422">
        <v>0</v>
      </c>
      <c r="BL25" s="422">
        <v>0</v>
      </c>
      <c r="BM25" s="424">
        <f t="shared" si="2"/>
        <v>9349.2609999999986</v>
      </c>
      <c r="BN25" s="427"/>
      <c r="BO25" s="428">
        <v>0</v>
      </c>
      <c r="BZ25" s="396"/>
    </row>
    <row r="26" spans="1:78">
      <c r="A26" s="409" t="s">
        <v>29</v>
      </c>
      <c r="B26" s="421" t="s">
        <v>125</v>
      </c>
      <c r="C26" s="422">
        <f t="shared" si="0"/>
        <v>3538.9249999999997</v>
      </c>
      <c r="D26" s="421">
        <v>0</v>
      </c>
      <c r="E26" s="421">
        <v>0</v>
      </c>
      <c r="F26" s="421">
        <v>227.30799999999999</v>
      </c>
      <c r="G26" s="421">
        <v>0</v>
      </c>
      <c r="H26" s="421">
        <v>0</v>
      </c>
      <c r="I26" s="421">
        <v>0</v>
      </c>
      <c r="J26" s="421">
        <v>0</v>
      </c>
      <c r="K26" s="421">
        <f t="shared" si="1"/>
        <v>3311.6169999999997</v>
      </c>
      <c r="L26" s="423">
        <v>0</v>
      </c>
      <c r="M26" s="422">
        <v>0</v>
      </c>
      <c r="N26" s="422">
        <v>0</v>
      </c>
      <c r="O26" s="422">
        <v>0</v>
      </c>
      <c r="P26" s="422">
        <v>0</v>
      </c>
      <c r="Q26" s="422">
        <v>0</v>
      </c>
      <c r="R26" s="422">
        <v>0</v>
      </c>
      <c r="S26" s="422">
        <v>0</v>
      </c>
      <c r="T26" s="422">
        <v>0</v>
      </c>
      <c r="U26" s="422">
        <v>0</v>
      </c>
      <c r="V26" s="422">
        <v>0</v>
      </c>
      <c r="W26" s="422">
        <v>0</v>
      </c>
      <c r="X26" s="422">
        <v>0</v>
      </c>
      <c r="Y26" s="422">
        <v>0</v>
      </c>
      <c r="Z26" s="422">
        <v>0</v>
      </c>
      <c r="AA26" s="422">
        <v>0</v>
      </c>
      <c r="AB26" s="422">
        <v>0</v>
      </c>
      <c r="AC26" s="422">
        <v>1694.106</v>
      </c>
      <c r="AD26" s="422">
        <v>1581.979</v>
      </c>
      <c r="AE26" s="422">
        <v>0</v>
      </c>
      <c r="AF26" s="422">
        <v>0</v>
      </c>
      <c r="AG26" s="422">
        <v>0</v>
      </c>
      <c r="AH26" s="422">
        <v>0</v>
      </c>
      <c r="AI26" s="422">
        <v>0</v>
      </c>
      <c r="AJ26" s="422">
        <v>0</v>
      </c>
      <c r="AK26" s="422">
        <v>0</v>
      </c>
      <c r="AL26" s="422">
        <v>0</v>
      </c>
      <c r="AM26" s="422">
        <v>0</v>
      </c>
      <c r="AN26" s="422">
        <v>0</v>
      </c>
      <c r="AO26" s="422">
        <v>13.678000000000001</v>
      </c>
      <c r="AP26" s="422">
        <v>0</v>
      </c>
      <c r="AQ26" s="422">
        <v>0</v>
      </c>
      <c r="AR26" s="422">
        <v>0</v>
      </c>
      <c r="AS26" s="422">
        <v>0</v>
      </c>
      <c r="AT26" s="422">
        <v>0</v>
      </c>
      <c r="AU26" s="422">
        <v>0</v>
      </c>
      <c r="AV26" s="422">
        <v>0</v>
      </c>
      <c r="AW26" s="422">
        <v>0</v>
      </c>
      <c r="AX26" s="422">
        <v>0</v>
      </c>
      <c r="AY26" s="422">
        <v>0</v>
      </c>
      <c r="AZ26" s="422">
        <v>0</v>
      </c>
      <c r="BA26" s="422">
        <v>0</v>
      </c>
      <c r="BB26" s="422">
        <v>0</v>
      </c>
      <c r="BC26" s="422">
        <v>20.766999999999999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1.087</v>
      </c>
      <c r="BJ26" s="422">
        <v>0</v>
      </c>
      <c r="BK26" s="422">
        <v>0</v>
      </c>
      <c r="BL26" s="422">
        <v>0</v>
      </c>
      <c r="BM26" s="424">
        <f t="shared" si="2"/>
        <v>3311.6169999999997</v>
      </c>
      <c r="BN26" s="427"/>
      <c r="BO26" s="428">
        <v>0</v>
      </c>
      <c r="BZ26" s="396"/>
    </row>
    <row r="27" spans="1:78">
      <c r="A27" s="409" t="s">
        <v>30</v>
      </c>
      <c r="B27" s="421" t="s">
        <v>163</v>
      </c>
      <c r="C27" s="422">
        <f t="shared" si="0"/>
        <v>26161.431</v>
      </c>
      <c r="D27" s="421">
        <v>0</v>
      </c>
      <c r="E27" s="421">
        <v>0</v>
      </c>
      <c r="F27" s="421">
        <v>298.19</v>
      </c>
      <c r="G27" s="421">
        <v>0</v>
      </c>
      <c r="H27" s="421">
        <v>0</v>
      </c>
      <c r="I27" s="421">
        <v>0</v>
      </c>
      <c r="J27" s="421">
        <v>0</v>
      </c>
      <c r="K27" s="421">
        <f t="shared" si="1"/>
        <v>25863.241000000002</v>
      </c>
      <c r="L27" s="423">
        <v>0</v>
      </c>
      <c r="M27" s="422">
        <v>0</v>
      </c>
      <c r="N27" s="422">
        <v>0.98099999999999998</v>
      </c>
      <c r="O27" s="422">
        <v>0</v>
      </c>
      <c r="P27" s="422">
        <v>0</v>
      </c>
      <c r="Q27" s="422">
        <v>0</v>
      </c>
      <c r="R27" s="422">
        <v>0</v>
      </c>
      <c r="S27" s="422">
        <v>0</v>
      </c>
      <c r="T27" s="422">
        <v>0</v>
      </c>
      <c r="U27" s="422">
        <v>0</v>
      </c>
      <c r="V27" s="422">
        <v>0</v>
      </c>
      <c r="W27" s="422">
        <v>0</v>
      </c>
      <c r="X27" s="422">
        <v>0</v>
      </c>
      <c r="Y27" s="422">
        <v>0</v>
      </c>
      <c r="Z27" s="422">
        <v>0</v>
      </c>
      <c r="AA27" s="422">
        <v>4.1920000000000002</v>
      </c>
      <c r="AB27" s="422">
        <v>0</v>
      </c>
      <c r="AC27" s="422">
        <v>0</v>
      </c>
      <c r="AD27" s="422">
        <v>0</v>
      </c>
      <c r="AE27" s="422">
        <v>25566.046999999999</v>
      </c>
      <c r="AF27" s="422">
        <v>0</v>
      </c>
      <c r="AG27" s="422">
        <v>20.722000000000001</v>
      </c>
      <c r="AH27" s="422">
        <v>46.508000000000003</v>
      </c>
      <c r="AI27" s="422">
        <v>6.7990000000000004</v>
      </c>
      <c r="AJ27" s="422">
        <v>0</v>
      </c>
      <c r="AK27" s="422">
        <v>0</v>
      </c>
      <c r="AL27" s="422">
        <v>0</v>
      </c>
      <c r="AM27" s="422">
        <v>0</v>
      </c>
      <c r="AN27" s="422">
        <v>0</v>
      </c>
      <c r="AO27" s="422">
        <v>0</v>
      </c>
      <c r="AP27" s="422">
        <v>0</v>
      </c>
      <c r="AQ27" s="422">
        <v>0</v>
      </c>
      <c r="AR27" s="422">
        <v>6.0620000000000003</v>
      </c>
      <c r="AS27" s="422">
        <v>0</v>
      </c>
      <c r="AT27" s="422">
        <v>0</v>
      </c>
      <c r="AU27" s="422">
        <v>0</v>
      </c>
      <c r="AV27" s="422">
        <v>0</v>
      </c>
      <c r="AW27" s="422">
        <v>102.48</v>
      </c>
      <c r="AX27" s="422">
        <v>0</v>
      </c>
      <c r="AY27" s="422">
        <v>0</v>
      </c>
      <c r="AZ27" s="422"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v>0</v>
      </c>
      <c r="BL27" s="422">
        <v>0</v>
      </c>
      <c r="BM27" s="424">
        <f t="shared" si="2"/>
        <v>25753.791000000001</v>
      </c>
      <c r="BN27" s="427"/>
      <c r="BO27" s="428">
        <v>109.45</v>
      </c>
      <c r="BZ27" s="396"/>
    </row>
    <row r="28" spans="1:78">
      <c r="A28" s="409" t="s">
        <v>31</v>
      </c>
      <c r="B28" s="421" t="s">
        <v>216</v>
      </c>
      <c r="C28" s="422">
        <f t="shared" si="0"/>
        <v>1836.1720000000003</v>
      </c>
      <c r="D28" s="421">
        <v>-1065.6469999999999</v>
      </c>
      <c r="E28" s="421">
        <v>0</v>
      </c>
      <c r="F28" s="421">
        <v>71.078999999999994</v>
      </c>
      <c r="G28" s="421">
        <v>0</v>
      </c>
      <c r="H28" s="421">
        <v>0</v>
      </c>
      <c r="I28" s="421">
        <v>0</v>
      </c>
      <c r="J28" s="421">
        <v>0</v>
      </c>
      <c r="K28" s="421">
        <f t="shared" si="1"/>
        <v>2830.7400000000002</v>
      </c>
      <c r="L28" s="423">
        <v>0</v>
      </c>
      <c r="M28" s="422">
        <v>0</v>
      </c>
      <c r="N28" s="422">
        <v>0</v>
      </c>
      <c r="O28" s="422">
        <v>0</v>
      </c>
      <c r="P28" s="422">
        <v>0</v>
      </c>
      <c r="Q28" s="422">
        <v>0</v>
      </c>
      <c r="R28" s="422">
        <v>0</v>
      </c>
      <c r="S28" s="422">
        <v>0</v>
      </c>
      <c r="T28" s="422">
        <v>0</v>
      </c>
      <c r="U28" s="422">
        <v>0</v>
      </c>
      <c r="V28" s="422">
        <v>0</v>
      </c>
      <c r="W28" s="422">
        <v>0</v>
      </c>
      <c r="X28" s="422">
        <v>0</v>
      </c>
      <c r="Y28" s="422">
        <v>0</v>
      </c>
      <c r="Z28" s="422">
        <v>0</v>
      </c>
      <c r="AA28" s="422">
        <v>0</v>
      </c>
      <c r="AB28" s="422">
        <v>0</v>
      </c>
      <c r="AC28" s="422">
        <v>0</v>
      </c>
      <c r="AD28" s="422">
        <v>0</v>
      </c>
      <c r="AE28" s="422">
        <v>0</v>
      </c>
      <c r="AF28" s="422">
        <v>2815.0650000000001</v>
      </c>
      <c r="AG28" s="422">
        <v>0</v>
      </c>
      <c r="AH28" s="422">
        <v>13.739000000000001</v>
      </c>
      <c r="AI28" s="422">
        <v>0</v>
      </c>
      <c r="AJ28" s="422">
        <v>0</v>
      </c>
      <c r="AK28" s="422">
        <v>0</v>
      </c>
      <c r="AL28" s="422">
        <v>0</v>
      </c>
      <c r="AM28" s="422">
        <v>0</v>
      </c>
      <c r="AN28" s="422">
        <v>0</v>
      </c>
      <c r="AO28" s="422">
        <v>0</v>
      </c>
      <c r="AP28" s="422">
        <v>0</v>
      </c>
      <c r="AQ28" s="422">
        <v>0</v>
      </c>
      <c r="AR28" s="422">
        <v>0</v>
      </c>
      <c r="AS28" s="422">
        <v>0</v>
      </c>
      <c r="AT28" s="422">
        <v>0</v>
      </c>
      <c r="AU28" s="422">
        <v>0</v>
      </c>
      <c r="AV28" s="422">
        <v>0</v>
      </c>
      <c r="AW28" s="422">
        <v>0</v>
      </c>
      <c r="AX28" s="422">
        <v>0</v>
      </c>
      <c r="AY28" s="422">
        <v>0</v>
      </c>
      <c r="AZ28" s="422">
        <v>1.9359999999999999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v>0</v>
      </c>
      <c r="BL28" s="422">
        <v>0</v>
      </c>
      <c r="BM28" s="424">
        <f t="shared" si="2"/>
        <v>2830.7400000000002</v>
      </c>
      <c r="BN28" s="427"/>
      <c r="BO28" s="428">
        <v>0</v>
      </c>
      <c r="BZ28" s="396"/>
    </row>
    <row r="29" spans="1:78">
      <c r="A29" s="409" t="s">
        <v>32</v>
      </c>
      <c r="B29" s="421" t="s">
        <v>232</v>
      </c>
      <c r="C29" s="422">
        <f t="shared" si="0"/>
        <v>0</v>
      </c>
      <c r="D29" s="421">
        <v>-2486.355</v>
      </c>
      <c r="E29" s="421">
        <v>0</v>
      </c>
      <c r="F29" s="421">
        <v>0</v>
      </c>
      <c r="G29" s="421">
        <v>0</v>
      </c>
      <c r="H29" s="421">
        <v>0</v>
      </c>
      <c r="I29" s="421">
        <v>0</v>
      </c>
      <c r="J29" s="421">
        <v>0</v>
      </c>
      <c r="K29" s="421">
        <f t="shared" si="1"/>
        <v>2486.355</v>
      </c>
      <c r="L29" s="423">
        <v>0</v>
      </c>
      <c r="M29" s="422">
        <v>0</v>
      </c>
      <c r="N29" s="422">
        <v>0</v>
      </c>
      <c r="O29" s="422">
        <v>0</v>
      </c>
      <c r="P29" s="422">
        <v>0</v>
      </c>
      <c r="Q29" s="422">
        <v>0</v>
      </c>
      <c r="R29" s="422">
        <v>0</v>
      </c>
      <c r="S29" s="422">
        <v>0</v>
      </c>
      <c r="T29" s="422">
        <v>0</v>
      </c>
      <c r="U29" s="422">
        <v>0</v>
      </c>
      <c r="V29" s="422">
        <v>0</v>
      </c>
      <c r="W29" s="422">
        <v>0</v>
      </c>
      <c r="X29" s="422">
        <v>0</v>
      </c>
      <c r="Y29" s="422">
        <v>0</v>
      </c>
      <c r="Z29" s="422">
        <v>0</v>
      </c>
      <c r="AA29" s="422">
        <v>0</v>
      </c>
      <c r="AB29" s="422">
        <v>27.850999999999999</v>
      </c>
      <c r="AC29" s="422">
        <v>0</v>
      </c>
      <c r="AD29" s="422">
        <v>0</v>
      </c>
      <c r="AE29" s="422">
        <v>0</v>
      </c>
      <c r="AF29" s="422">
        <v>0</v>
      </c>
      <c r="AG29" s="422">
        <v>2225.7829999999999</v>
      </c>
      <c r="AH29" s="422">
        <v>0</v>
      </c>
      <c r="AI29" s="422">
        <v>3.23</v>
      </c>
      <c r="AJ29" s="422">
        <v>0</v>
      </c>
      <c r="AK29" s="422">
        <v>0</v>
      </c>
      <c r="AL29" s="422">
        <v>0</v>
      </c>
      <c r="AM29" s="422">
        <v>0</v>
      </c>
      <c r="AN29" s="422">
        <v>0</v>
      </c>
      <c r="AO29" s="422">
        <v>0</v>
      </c>
      <c r="AP29" s="422">
        <v>0</v>
      </c>
      <c r="AQ29" s="422">
        <v>0</v>
      </c>
      <c r="AR29" s="422">
        <v>184.18700000000001</v>
      </c>
      <c r="AS29" s="422">
        <v>0</v>
      </c>
      <c r="AT29" s="422">
        <v>0</v>
      </c>
      <c r="AU29" s="422">
        <v>0</v>
      </c>
      <c r="AV29" s="422">
        <v>0</v>
      </c>
      <c r="AW29" s="422">
        <v>0</v>
      </c>
      <c r="AX29" s="422">
        <v>0</v>
      </c>
      <c r="AY29" s="422">
        <v>0</v>
      </c>
      <c r="AZ29" s="422">
        <v>0</v>
      </c>
      <c r="BA29" s="422">
        <v>0</v>
      </c>
      <c r="BB29" s="422">
        <v>45.304000000000002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v>0</v>
      </c>
      <c r="BL29" s="422">
        <v>0</v>
      </c>
      <c r="BM29" s="424">
        <f t="shared" si="2"/>
        <v>2486.355</v>
      </c>
      <c r="BN29" s="427"/>
      <c r="BO29" s="428">
        <v>0</v>
      </c>
      <c r="BZ29" s="396"/>
    </row>
    <row r="30" spans="1:78">
      <c r="A30" s="409" t="s">
        <v>33</v>
      </c>
      <c r="B30" s="421" t="s">
        <v>217</v>
      </c>
      <c r="C30" s="422">
        <f t="shared" si="0"/>
        <v>0</v>
      </c>
      <c r="D30" s="421">
        <v>-8457.6180000000004</v>
      </c>
      <c r="E30" s="421">
        <v>0</v>
      </c>
      <c r="F30" s="421">
        <v>0</v>
      </c>
      <c r="G30" s="421">
        <v>0</v>
      </c>
      <c r="H30" s="421">
        <v>0</v>
      </c>
      <c r="I30" s="421">
        <v>0</v>
      </c>
      <c r="J30" s="421">
        <v>0</v>
      </c>
      <c r="K30" s="421">
        <f t="shared" si="1"/>
        <v>8457.6180000000004</v>
      </c>
      <c r="L30" s="423">
        <v>0</v>
      </c>
      <c r="M30" s="422">
        <v>0</v>
      </c>
      <c r="N30" s="422">
        <v>0</v>
      </c>
      <c r="O30" s="422">
        <v>0</v>
      </c>
      <c r="P30" s="422">
        <v>0</v>
      </c>
      <c r="Q30" s="422">
        <v>0</v>
      </c>
      <c r="R30" s="422">
        <v>0</v>
      </c>
      <c r="S30" s="422">
        <v>19.780999999999999</v>
      </c>
      <c r="T30" s="422">
        <v>0</v>
      </c>
      <c r="U30" s="422">
        <v>86.905000000000001</v>
      </c>
      <c r="V30" s="422">
        <v>0</v>
      </c>
      <c r="W30" s="422">
        <v>0</v>
      </c>
      <c r="X30" s="422">
        <v>0</v>
      </c>
      <c r="Y30" s="422">
        <v>0</v>
      </c>
      <c r="Z30" s="422">
        <v>0</v>
      </c>
      <c r="AA30" s="422">
        <v>2.3940000000000001</v>
      </c>
      <c r="AB30" s="422">
        <v>6.077</v>
      </c>
      <c r="AC30" s="422">
        <v>46.753999999999998</v>
      </c>
      <c r="AD30" s="422">
        <v>0</v>
      </c>
      <c r="AE30" s="422">
        <v>56.548000000000002</v>
      </c>
      <c r="AF30" s="422">
        <v>5.2789999999999999</v>
      </c>
      <c r="AG30" s="422">
        <v>3.266</v>
      </c>
      <c r="AH30" s="422">
        <v>8224.3140000000003</v>
      </c>
      <c r="AI30" s="422">
        <v>6.3</v>
      </c>
      <c r="AJ30" s="422">
        <v>0</v>
      </c>
      <c r="AK30" s="422">
        <v>0</v>
      </c>
      <c r="AL30" s="422">
        <v>0</v>
      </c>
      <c r="AM30" s="422">
        <v>0</v>
      </c>
      <c r="AN30" s="422">
        <v>0</v>
      </c>
      <c r="AO30" s="422">
        <v>0</v>
      </c>
      <c r="AP30" s="422">
        <v>0</v>
      </c>
      <c r="AQ30" s="422">
        <v>0</v>
      </c>
      <c r="AR30" s="422">
        <v>0</v>
      </c>
      <c r="AS30" s="422">
        <v>0</v>
      </c>
      <c r="AT30" s="422">
        <v>0</v>
      </c>
      <c r="AU30" s="422">
        <v>0</v>
      </c>
      <c r="AV30" s="422">
        <v>0</v>
      </c>
      <c r="AW30" s="422">
        <v>0</v>
      </c>
      <c r="AX30" s="422">
        <v>0</v>
      </c>
      <c r="AY30" s="422">
        <v>0</v>
      </c>
      <c r="AZ30" s="422"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v>0</v>
      </c>
      <c r="BL30" s="422">
        <v>0</v>
      </c>
      <c r="BM30" s="424">
        <f t="shared" si="2"/>
        <v>8457.6180000000004</v>
      </c>
      <c r="BN30" s="427"/>
      <c r="BO30" s="428">
        <v>0</v>
      </c>
      <c r="BZ30" s="396"/>
    </row>
    <row r="31" spans="1:78">
      <c r="A31" s="409" t="s">
        <v>34</v>
      </c>
      <c r="B31" s="421" t="s">
        <v>134</v>
      </c>
      <c r="C31" s="422">
        <f t="shared" si="0"/>
        <v>0</v>
      </c>
      <c r="D31" s="421">
        <v>-17399.187000000002</v>
      </c>
      <c r="E31" s="421">
        <v>0</v>
      </c>
      <c r="F31" s="421">
        <v>0</v>
      </c>
      <c r="G31" s="421">
        <v>0</v>
      </c>
      <c r="H31" s="421">
        <v>0</v>
      </c>
      <c r="I31" s="421">
        <v>0</v>
      </c>
      <c r="J31" s="421">
        <v>0</v>
      </c>
      <c r="K31" s="421">
        <f t="shared" si="1"/>
        <v>17399.186999999998</v>
      </c>
      <c r="L31" s="423">
        <v>0</v>
      </c>
      <c r="M31" s="422">
        <v>0</v>
      </c>
      <c r="N31" s="422">
        <v>0</v>
      </c>
      <c r="O31" s="422">
        <v>379.12</v>
      </c>
      <c r="P31" s="422">
        <v>346.46600000000001</v>
      </c>
      <c r="Q31" s="422">
        <v>61.09</v>
      </c>
      <c r="R31" s="422">
        <v>16.948</v>
      </c>
      <c r="S31" s="422">
        <v>0</v>
      </c>
      <c r="T31" s="422">
        <v>0</v>
      </c>
      <c r="U31" s="422">
        <v>0</v>
      </c>
      <c r="V31" s="422">
        <v>92.501000000000005</v>
      </c>
      <c r="W31" s="422">
        <v>0</v>
      </c>
      <c r="X31" s="422">
        <v>350.26299999999998</v>
      </c>
      <c r="Y31" s="422">
        <v>14.189</v>
      </c>
      <c r="Z31" s="422">
        <v>28.646000000000001</v>
      </c>
      <c r="AA31" s="422">
        <v>29.280999999999999</v>
      </c>
      <c r="AB31" s="422">
        <v>0</v>
      </c>
      <c r="AC31" s="422">
        <v>0</v>
      </c>
      <c r="AD31" s="422">
        <v>31.523</v>
      </c>
      <c r="AE31" s="422">
        <v>1.7709999999999999</v>
      </c>
      <c r="AF31" s="422">
        <v>0</v>
      </c>
      <c r="AG31" s="422">
        <v>8.8800000000000008</v>
      </c>
      <c r="AH31" s="422">
        <v>0.41199999999999998</v>
      </c>
      <c r="AI31" s="422">
        <v>15235.563</v>
      </c>
      <c r="AJ31" s="422">
        <v>0</v>
      </c>
      <c r="AK31" s="422">
        <v>0</v>
      </c>
      <c r="AL31" s="422">
        <v>0</v>
      </c>
      <c r="AM31" s="422">
        <v>1.0860000000000001</v>
      </c>
      <c r="AN31" s="422">
        <v>2.8079999999999998</v>
      </c>
      <c r="AO31" s="422">
        <v>6.1959999999999997</v>
      </c>
      <c r="AP31" s="422">
        <v>706.57500000000005</v>
      </c>
      <c r="AQ31" s="422">
        <v>0</v>
      </c>
      <c r="AR31" s="422">
        <v>0</v>
      </c>
      <c r="AS31" s="422">
        <v>11.180999999999999</v>
      </c>
      <c r="AT31" s="422">
        <v>0</v>
      </c>
      <c r="AU31" s="422">
        <v>0</v>
      </c>
      <c r="AV31" s="422">
        <v>0</v>
      </c>
      <c r="AW31" s="422">
        <v>0</v>
      </c>
      <c r="AX31" s="422">
        <v>47.305999999999997</v>
      </c>
      <c r="AY31" s="422">
        <v>0</v>
      </c>
      <c r="AZ31" s="422"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8.3000000000000004E-2</v>
      </c>
      <c r="BF31" s="422">
        <v>0</v>
      </c>
      <c r="BG31" s="422">
        <v>21.178000000000001</v>
      </c>
      <c r="BH31" s="422">
        <v>0</v>
      </c>
      <c r="BI31" s="422">
        <v>6.1210000000000004</v>
      </c>
      <c r="BJ31" s="422">
        <v>0</v>
      </c>
      <c r="BK31" s="422">
        <v>0</v>
      </c>
      <c r="BL31" s="422">
        <v>0</v>
      </c>
      <c r="BM31" s="424">
        <f t="shared" si="2"/>
        <v>17399.186999999998</v>
      </c>
      <c r="BN31" s="427"/>
      <c r="BO31" s="428">
        <v>0</v>
      </c>
      <c r="BZ31" s="396"/>
    </row>
    <row r="32" spans="1:78">
      <c r="A32" s="409" t="s">
        <v>35</v>
      </c>
      <c r="B32" s="421" t="s">
        <v>135</v>
      </c>
      <c r="C32" s="422">
        <f t="shared" si="0"/>
        <v>17957.698000000004</v>
      </c>
      <c r="D32" s="421">
        <v>0</v>
      </c>
      <c r="E32" s="421">
        <v>0</v>
      </c>
      <c r="F32" s="421">
        <v>225.774</v>
      </c>
      <c r="G32" s="421">
        <v>0</v>
      </c>
      <c r="H32" s="421">
        <v>0</v>
      </c>
      <c r="I32" s="421">
        <v>0</v>
      </c>
      <c r="J32" s="421">
        <v>0</v>
      </c>
      <c r="K32" s="421">
        <f t="shared" si="1"/>
        <v>17731.924000000003</v>
      </c>
      <c r="L32" s="423">
        <v>0</v>
      </c>
      <c r="M32" s="422">
        <v>0</v>
      </c>
      <c r="N32" s="422">
        <v>0</v>
      </c>
      <c r="O32" s="422">
        <v>0</v>
      </c>
      <c r="P32" s="422">
        <v>0</v>
      </c>
      <c r="Q32" s="422">
        <v>0</v>
      </c>
      <c r="R32" s="422">
        <v>0</v>
      </c>
      <c r="S32" s="422">
        <v>0</v>
      </c>
      <c r="T32" s="422">
        <v>0</v>
      </c>
      <c r="U32" s="422">
        <v>0</v>
      </c>
      <c r="V32" s="422">
        <v>0</v>
      </c>
      <c r="W32" s="422">
        <v>0</v>
      </c>
      <c r="X32" s="422">
        <v>0</v>
      </c>
      <c r="Y32" s="422">
        <v>0</v>
      </c>
      <c r="Z32" s="422">
        <v>0</v>
      </c>
      <c r="AA32" s="422">
        <v>0</v>
      </c>
      <c r="AB32" s="422">
        <v>0</v>
      </c>
      <c r="AC32" s="422">
        <v>0</v>
      </c>
      <c r="AD32" s="422">
        <v>0</v>
      </c>
      <c r="AE32" s="422">
        <v>0</v>
      </c>
      <c r="AF32" s="422">
        <v>0.46899999999999997</v>
      </c>
      <c r="AG32" s="422">
        <v>12.329000000000001</v>
      </c>
      <c r="AH32" s="422">
        <v>111.21899999999999</v>
      </c>
      <c r="AI32" s="422">
        <v>10.673</v>
      </c>
      <c r="AJ32" s="422">
        <v>17593.359</v>
      </c>
      <c r="AK32" s="422">
        <v>0.77</v>
      </c>
      <c r="AL32" s="422">
        <v>0</v>
      </c>
      <c r="AM32" s="422">
        <v>0</v>
      </c>
      <c r="AN32" s="422">
        <v>0</v>
      </c>
      <c r="AO32" s="422">
        <v>1.544</v>
      </c>
      <c r="AP32" s="422">
        <v>0</v>
      </c>
      <c r="AQ32" s="422">
        <v>0</v>
      </c>
      <c r="AR32" s="422">
        <v>0</v>
      </c>
      <c r="AS32" s="422">
        <v>0</v>
      </c>
      <c r="AT32" s="422">
        <v>0</v>
      </c>
      <c r="AU32" s="422">
        <v>0</v>
      </c>
      <c r="AV32" s="422">
        <v>0</v>
      </c>
      <c r="AW32" s="422">
        <v>0</v>
      </c>
      <c r="AX32" s="422">
        <v>0</v>
      </c>
      <c r="AY32" s="422">
        <v>0</v>
      </c>
      <c r="AZ32" s="422">
        <v>0</v>
      </c>
      <c r="BA32" s="422">
        <v>0</v>
      </c>
      <c r="BB32" s="422">
        <v>0</v>
      </c>
      <c r="BC32" s="422">
        <v>1.5609999999999999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v>0</v>
      </c>
      <c r="BL32" s="422">
        <v>0</v>
      </c>
      <c r="BM32" s="424">
        <f t="shared" si="2"/>
        <v>17731.924000000003</v>
      </c>
      <c r="BN32" s="427"/>
      <c r="BO32" s="428">
        <v>0</v>
      </c>
      <c r="BZ32" s="396"/>
    </row>
    <row r="33" spans="1:78">
      <c r="A33" s="409" t="s">
        <v>36</v>
      </c>
      <c r="B33" s="421" t="s">
        <v>37</v>
      </c>
      <c r="C33" s="422">
        <f t="shared" si="0"/>
        <v>4948.7310000000007</v>
      </c>
      <c r="D33" s="421">
        <v>0</v>
      </c>
      <c r="E33" s="421">
        <v>0</v>
      </c>
      <c r="F33" s="421">
        <v>208.303</v>
      </c>
      <c r="G33" s="421">
        <v>0</v>
      </c>
      <c r="H33" s="421">
        <v>264.00700000000001</v>
      </c>
      <c r="I33" s="421">
        <v>0</v>
      </c>
      <c r="J33" s="421">
        <v>0</v>
      </c>
      <c r="K33" s="421">
        <f t="shared" si="1"/>
        <v>4476.4210000000003</v>
      </c>
      <c r="L33" s="423">
        <v>0</v>
      </c>
      <c r="M33" s="422">
        <v>0</v>
      </c>
      <c r="N33" s="422">
        <v>0</v>
      </c>
      <c r="O33" s="422">
        <v>0</v>
      </c>
      <c r="P33" s="422">
        <v>0</v>
      </c>
      <c r="Q33" s="422">
        <v>0</v>
      </c>
      <c r="R33" s="422">
        <v>0</v>
      </c>
      <c r="S33" s="422">
        <v>0</v>
      </c>
      <c r="T33" s="422">
        <v>0</v>
      </c>
      <c r="U33" s="422">
        <v>0</v>
      </c>
      <c r="V33" s="422">
        <v>0</v>
      </c>
      <c r="W33" s="422">
        <v>0</v>
      </c>
      <c r="X33" s="422">
        <v>0</v>
      </c>
      <c r="Y33" s="422">
        <v>0</v>
      </c>
      <c r="Z33" s="422">
        <v>0</v>
      </c>
      <c r="AA33" s="422">
        <v>0</v>
      </c>
      <c r="AB33" s="422">
        <v>0</v>
      </c>
      <c r="AC33" s="422">
        <v>0</v>
      </c>
      <c r="AD33" s="422">
        <v>0</v>
      </c>
      <c r="AE33" s="422">
        <v>0</v>
      </c>
      <c r="AF33" s="422">
        <v>0</v>
      </c>
      <c r="AG33" s="422">
        <v>0.16600000000000001</v>
      </c>
      <c r="AH33" s="422">
        <v>65.546000000000006</v>
      </c>
      <c r="AI33" s="422">
        <v>0</v>
      </c>
      <c r="AJ33" s="422">
        <v>0</v>
      </c>
      <c r="AK33" s="422">
        <v>4410.7089999999998</v>
      </c>
      <c r="AL33" s="422">
        <v>0</v>
      </c>
      <c r="AM33" s="422">
        <v>0</v>
      </c>
      <c r="AN33" s="422">
        <v>0</v>
      </c>
      <c r="AO33" s="422">
        <v>0</v>
      </c>
      <c r="AP33" s="422">
        <v>0</v>
      </c>
      <c r="AQ33" s="422">
        <v>0</v>
      </c>
      <c r="AR33" s="422">
        <v>0</v>
      </c>
      <c r="AS33" s="422">
        <v>0</v>
      </c>
      <c r="AT33" s="422">
        <v>0</v>
      </c>
      <c r="AU33" s="422">
        <v>0</v>
      </c>
      <c r="AV33" s="422">
        <v>0</v>
      </c>
      <c r="AW33" s="422">
        <v>0</v>
      </c>
      <c r="AX33" s="422">
        <v>0</v>
      </c>
      <c r="AY33" s="422">
        <v>0</v>
      </c>
      <c r="AZ33" s="422">
        <v>0</v>
      </c>
      <c r="BA33" s="422">
        <v>0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v>0</v>
      </c>
      <c r="BL33" s="422">
        <v>0</v>
      </c>
      <c r="BM33" s="424">
        <f t="shared" si="2"/>
        <v>4476.4210000000003</v>
      </c>
      <c r="BN33" s="427"/>
      <c r="BO33" s="428">
        <v>0</v>
      </c>
      <c r="BZ33" s="396"/>
    </row>
    <row r="34" spans="1:78">
      <c r="A34" s="409" t="s">
        <v>38</v>
      </c>
      <c r="B34" s="421" t="s">
        <v>39</v>
      </c>
      <c r="C34" s="422">
        <f t="shared" si="0"/>
        <v>3042.163</v>
      </c>
      <c r="D34" s="421">
        <v>0</v>
      </c>
      <c r="E34" s="421">
        <v>0</v>
      </c>
      <c r="F34" s="421">
        <v>229.952</v>
      </c>
      <c r="G34" s="421">
        <v>0</v>
      </c>
      <c r="H34" s="421">
        <v>472.37599999999998</v>
      </c>
      <c r="I34" s="421">
        <v>0</v>
      </c>
      <c r="J34" s="421">
        <v>0</v>
      </c>
      <c r="K34" s="421">
        <f t="shared" si="1"/>
        <v>2339.835</v>
      </c>
      <c r="L34" s="423">
        <v>0</v>
      </c>
      <c r="M34" s="422">
        <v>0</v>
      </c>
      <c r="N34" s="422">
        <v>0</v>
      </c>
      <c r="O34" s="422">
        <v>0</v>
      </c>
      <c r="P34" s="422">
        <v>0</v>
      </c>
      <c r="Q34" s="422">
        <v>0</v>
      </c>
      <c r="R34" s="422">
        <v>0</v>
      </c>
      <c r="S34" s="422">
        <v>0</v>
      </c>
      <c r="T34" s="422">
        <v>0</v>
      </c>
      <c r="U34" s="422">
        <v>0</v>
      </c>
      <c r="V34" s="422">
        <v>0</v>
      </c>
      <c r="W34" s="422">
        <v>0</v>
      </c>
      <c r="X34" s="422">
        <v>0</v>
      </c>
      <c r="Y34" s="422">
        <v>0</v>
      </c>
      <c r="Z34" s="422">
        <v>0</v>
      </c>
      <c r="AA34" s="422">
        <v>0</v>
      </c>
      <c r="AB34" s="422">
        <v>0</v>
      </c>
      <c r="AC34" s="422">
        <v>0</v>
      </c>
      <c r="AD34" s="422">
        <v>0</v>
      </c>
      <c r="AE34" s="422">
        <v>0</v>
      </c>
      <c r="AF34" s="422">
        <v>0</v>
      </c>
      <c r="AG34" s="422">
        <v>0.29299999999999998</v>
      </c>
      <c r="AH34" s="422">
        <v>0</v>
      </c>
      <c r="AI34" s="422">
        <v>0</v>
      </c>
      <c r="AJ34" s="422">
        <v>0</v>
      </c>
      <c r="AK34" s="422">
        <v>0</v>
      </c>
      <c r="AL34" s="422">
        <v>827.67499999999995</v>
      </c>
      <c r="AM34" s="422">
        <v>0</v>
      </c>
      <c r="AN34" s="422">
        <v>0</v>
      </c>
      <c r="AO34" s="422">
        <v>0</v>
      </c>
      <c r="AP34" s="422">
        <v>0</v>
      </c>
      <c r="AQ34" s="422">
        <v>0</v>
      </c>
      <c r="AR34" s="422">
        <v>0</v>
      </c>
      <c r="AS34" s="422">
        <v>0</v>
      </c>
      <c r="AT34" s="422">
        <v>0</v>
      </c>
      <c r="AU34" s="422">
        <v>0</v>
      </c>
      <c r="AV34" s="422">
        <v>0</v>
      </c>
      <c r="AW34" s="422">
        <v>0</v>
      </c>
      <c r="AX34" s="422">
        <v>0</v>
      </c>
      <c r="AY34" s="422">
        <v>0</v>
      </c>
      <c r="AZ34" s="422"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v>0</v>
      </c>
      <c r="BL34" s="422">
        <v>0</v>
      </c>
      <c r="BM34" s="424">
        <f t="shared" si="2"/>
        <v>827.96799999999996</v>
      </c>
      <c r="BN34" s="427"/>
      <c r="BO34" s="428">
        <v>1511.867</v>
      </c>
      <c r="BZ34" s="396"/>
    </row>
    <row r="35" spans="1:78">
      <c r="A35" s="409" t="s">
        <v>40</v>
      </c>
      <c r="B35" s="421" t="s">
        <v>136</v>
      </c>
      <c r="C35" s="422">
        <f t="shared" si="0"/>
        <v>10836.698999999999</v>
      </c>
      <c r="D35" s="421">
        <v>0</v>
      </c>
      <c r="E35" s="421">
        <v>0</v>
      </c>
      <c r="F35" s="421">
        <v>8.157</v>
      </c>
      <c r="G35" s="421">
        <v>0</v>
      </c>
      <c r="H35" s="421">
        <v>0</v>
      </c>
      <c r="I35" s="421">
        <v>0</v>
      </c>
      <c r="J35" s="421">
        <v>0</v>
      </c>
      <c r="K35" s="421">
        <f t="shared" si="1"/>
        <v>10828.541999999999</v>
      </c>
      <c r="L35" s="423">
        <v>0</v>
      </c>
      <c r="M35" s="422">
        <v>0</v>
      </c>
      <c r="N35" s="422">
        <v>0</v>
      </c>
      <c r="O35" s="422">
        <v>0</v>
      </c>
      <c r="P35" s="422">
        <v>0</v>
      </c>
      <c r="Q35" s="422">
        <v>0</v>
      </c>
      <c r="R35" s="422">
        <v>0</v>
      </c>
      <c r="S35" s="422">
        <v>0</v>
      </c>
      <c r="T35" s="422">
        <v>0</v>
      </c>
      <c r="U35" s="422">
        <v>0</v>
      </c>
      <c r="V35" s="422">
        <v>0</v>
      </c>
      <c r="W35" s="422">
        <v>0</v>
      </c>
      <c r="X35" s="422">
        <v>0</v>
      </c>
      <c r="Y35" s="422">
        <v>0</v>
      </c>
      <c r="Z35" s="422">
        <v>0</v>
      </c>
      <c r="AA35" s="422">
        <v>0</v>
      </c>
      <c r="AB35" s="422">
        <v>0</v>
      </c>
      <c r="AC35" s="422">
        <v>0</v>
      </c>
      <c r="AD35" s="422">
        <v>0</v>
      </c>
      <c r="AE35" s="422">
        <v>0</v>
      </c>
      <c r="AF35" s="422">
        <v>1.6539999999999999</v>
      </c>
      <c r="AG35" s="422">
        <v>0</v>
      </c>
      <c r="AH35" s="422">
        <v>104.407</v>
      </c>
      <c r="AI35" s="422">
        <v>7.641</v>
      </c>
      <c r="AJ35" s="422">
        <v>680.51700000000005</v>
      </c>
      <c r="AK35" s="422">
        <v>0</v>
      </c>
      <c r="AL35" s="422">
        <v>0</v>
      </c>
      <c r="AM35" s="422">
        <v>9799.58</v>
      </c>
      <c r="AN35" s="422">
        <v>0</v>
      </c>
      <c r="AO35" s="422">
        <v>0</v>
      </c>
      <c r="AP35" s="422">
        <v>0</v>
      </c>
      <c r="AQ35" s="422">
        <v>0</v>
      </c>
      <c r="AR35" s="422">
        <v>0</v>
      </c>
      <c r="AS35" s="422">
        <v>0</v>
      </c>
      <c r="AT35" s="422">
        <v>0</v>
      </c>
      <c r="AU35" s="422">
        <v>0</v>
      </c>
      <c r="AV35" s="422">
        <v>0</v>
      </c>
      <c r="AW35" s="422">
        <v>0</v>
      </c>
      <c r="AX35" s="422">
        <v>0</v>
      </c>
      <c r="AY35" s="422">
        <v>0</v>
      </c>
      <c r="AZ35" s="422"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v>0</v>
      </c>
      <c r="BL35" s="422">
        <v>0</v>
      </c>
      <c r="BM35" s="424">
        <f t="shared" si="2"/>
        <v>10593.798999999999</v>
      </c>
      <c r="BN35" s="427"/>
      <c r="BO35" s="428">
        <v>234.74299999999999</v>
      </c>
      <c r="BZ35" s="396"/>
    </row>
    <row r="36" spans="1:78">
      <c r="A36" s="409" t="s">
        <v>41</v>
      </c>
      <c r="B36" s="421" t="s">
        <v>156</v>
      </c>
      <c r="C36" s="422">
        <f t="shared" si="0"/>
        <v>279.18599999999998</v>
      </c>
      <c r="D36" s="421">
        <v>0</v>
      </c>
      <c r="E36" s="421">
        <v>0</v>
      </c>
      <c r="F36" s="421">
        <v>25.654</v>
      </c>
      <c r="G36" s="421">
        <v>0</v>
      </c>
      <c r="H36" s="421">
        <v>0</v>
      </c>
      <c r="I36" s="421">
        <v>0</v>
      </c>
      <c r="J36" s="421">
        <v>0</v>
      </c>
      <c r="K36" s="421">
        <f t="shared" si="1"/>
        <v>253.53199999999998</v>
      </c>
      <c r="L36" s="423">
        <v>0</v>
      </c>
      <c r="M36" s="422">
        <v>0</v>
      </c>
      <c r="N36" s="422">
        <v>0</v>
      </c>
      <c r="O36" s="422">
        <v>0</v>
      </c>
      <c r="P36" s="422">
        <v>0</v>
      </c>
      <c r="Q36" s="422">
        <v>0</v>
      </c>
      <c r="R36" s="422">
        <v>0</v>
      </c>
      <c r="S36" s="422">
        <v>0</v>
      </c>
      <c r="T36" s="422">
        <v>0</v>
      </c>
      <c r="U36" s="422">
        <v>0</v>
      </c>
      <c r="V36" s="422">
        <v>0</v>
      </c>
      <c r="W36" s="422">
        <v>0</v>
      </c>
      <c r="X36" s="422">
        <v>0</v>
      </c>
      <c r="Y36" s="422">
        <v>0</v>
      </c>
      <c r="Z36" s="422">
        <v>0</v>
      </c>
      <c r="AA36" s="422">
        <v>0</v>
      </c>
      <c r="AB36" s="422">
        <v>0</v>
      </c>
      <c r="AC36" s="422">
        <v>0</v>
      </c>
      <c r="AD36" s="422">
        <v>0</v>
      </c>
      <c r="AE36" s="422">
        <v>0</v>
      </c>
      <c r="AF36" s="422">
        <v>0</v>
      </c>
      <c r="AG36" s="422">
        <v>0</v>
      </c>
      <c r="AH36" s="422">
        <v>0</v>
      </c>
      <c r="AI36" s="422">
        <v>0</v>
      </c>
      <c r="AJ36" s="422">
        <v>0</v>
      </c>
      <c r="AK36" s="422">
        <v>0</v>
      </c>
      <c r="AL36" s="422">
        <v>0</v>
      </c>
      <c r="AM36" s="422">
        <v>0</v>
      </c>
      <c r="AN36" s="422">
        <v>245.99799999999999</v>
      </c>
      <c r="AO36" s="422">
        <v>0</v>
      </c>
      <c r="AP36" s="422">
        <v>0</v>
      </c>
      <c r="AQ36" s="422">
        <v>0</v>
      </c>
      <c r="AR36" s="422">
        <v>0</v>
      </c>
      <c r="AS36" s="422">
        <v>0</v>
      </c>
      <c r="AT36" s="422">
        <v>0</v>
      </c>
      <c r="AU36" s="422">
        <v>0</v>
      </c>
      <c r="AV36" s="422">
        <v>0</v>
      </c>
      <c r="AW36" s="422">
        <v>0</v>
      </c>
      <c r="AX36" s="422">
        <v>0</v>
      </c>
      <c r="AY36" s="422">
        <v>0</v>
      </c>
      <c r="AZ36" s="422"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v>0</v>
      </c>
      <c r="BL36" s="422">
        <v>0</v>
      </c>
      <c r="BM36" s="424">
        <f t="shared" si="2"/>
        <v>245.99799999999999</v>
      </c>
      <c r="BN36" s="427"/>
      <c r="BO36" s="428">
        <v>7.5339999999999998</v>
      </c>
      <c r="BZ36" s="396"/>
    </row>
    <row r="37" spans="1:78">
      <c r="A37" s="409" t="s">
        <v>42</v>
      </c>
      <c r="B37" s="421" t="s">
        <v>43</v>
      </c>
      <c r="C37" s="422">
        <f t="shared" si="0"/>
        <v>7291.1799999999994</v>
      </c>
      <c r="D37" s="421">
        <v>0</v>
      </c>
      <c r="E37" s="421">
        <v>0</v>
      </c>
      <c r="F37" s="421">
        <v>861.86500000000001</v>
      </c>
      <c r="G37" s="421">
        <v>0</v>
      </c>
      <c r="H37" s="421">
        <v>145.24600000000001</v>
      </c>
      <c r="I37" s="421">
        <v>0</v>
      </c>
      <c r="J37" s="421">
        <v>0</v>
      </c>
      <c r="K37" s="421">
        <f t="shared" si="1"/>
        <v>6284.0689999999995</v>
      </c>
      <c r="L37" s="423">
        <v>0</v>
      </c>
      <c r="M37" s="422">
        <v>0</v>
      </c>
      <c r="N37" s="422">
        <v>0</v>
      </c>
      <c r="O37" s="422">
        <v>0</v>
      </c>
      <c r="P37" s="422">
        <v>0</v>
      </c>
      <c r="Q37" s="422">
        <v>0</v>
      </c>
      <c r="R37" s="422">
        <v>0</v>
      </c>
      <c r="S37" s="422">
        <v>0</v>
      </c>
      <c r="T37" s="422">
        <v>0</v>
      </c>
      <c r="U37" s="422">
        <v>0</v>
      </c>
      <c r="V37" s="422">
        <v>0</v>
      </c>
      <c r="W37" s="422">
        <v>0</v>
      </c>
      <c r="X37" s="422">
        <v>0</v>
      </c>
      <c r="Y37" s="422">
        <v>0</v>
      </c>
      <c r="Z37" s="422">
        <v>0</v>
      </c>
      <c r="AA37" s="422">
        <v>0</v>
      </c>
      <c r="AB37" s="422">
        <v>0</v>
      </c>
      <c r="AC37" s="422">
        <v>0</v>
      </c>
      <c r="AD37" s="422">
        <v>0</v>
      </c>
      <c r="AE37" s="422">
        <v>0</v>
      </c>
      <c r="AF37" s="422">
        <v>0</v>
      </c>
      <c r="AG37" s="422">
        <v>0</v>
      </c>
      <c r="AH37" s="422">
        <v>0</v>
      </c>
      <c r="AI37" s="422">
        <v>0.873</v>
      </c>
      <c r="AJ37" s="422">
        <v>0</v>
      </c>
      <c r="AK37" s="422">
        <v>0</v>
      </c>
      <c r="AL37" s="422">
        <v>0</v>
      </c>
      <c r="AM37" s="422">
        <v>0</v>
      </c>
      <c r="AN37" s="422">
        <v>0</v>
      </c>
      <c r="AO37" s="422">
        <v>5799.3230000000003</v>
      </c>
      <c r="AP37" s="422">
        <v>0</v>
      </c>
      <c r="AQ37" s="422">
        <v>0</v>
      </c>
      <c r="AR37" s="422">
        <v>0</v>
      </c>
      <c r="AS37" s="422">
        <v>0</v>
      </c>
      <c r="AT37" s="422">
        <v>0</v>
      </c>
      <c r="AU37" s="422">
        <v>0</v>
      </c>
      <c r="AV37" s="422">
        <v>0</v>
      </c>
      <c r="AW37" s="422">
        <v>483.87299999999999</v>
      </c>
      <c r="AX37" s="422">
        <v>0</v>
      </c>
      <c r="AY37" s="422">
        <v>0</v>
      </c>
      <c r="AZ37" s="422"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v>0</v>
      </c>
      <c r="BL37" s="422">
        <v>0</v>
      </c>
      <c r="BM37" s="424">
        <f t="shared" si="2"/>
        <v>6284.0689999999995</v>
      </c>
      <c r="BN37" s="427"/>
      <c r="BO37" s="428">
        <v>0</v>
      </c>
      <c r="BZ37" s="396"/>
    </row>
    <row r="38" spans="1:78">
      <c r="A38" s="409" t="s">
        <v>44</v>
      </c>
      <c r="B38" s="421" t="s">
        <v>207</v>
      </c>
      <c r="C38" s="422">
        <f t="shared" si="0"/>
        <v>5244.85</v>
      </c>
      <c r="D38" s="421">
        <v>0</v>
      </c>
      <c r="E38" s="421">
        <v>0</v>
      </c>
      <c r="F38" s="421">
        <v>335.339</v>
      </c>
      <c r="G38" s="421">
        <v>0</v>
      </c>
      <c r="H38" s="421">
        <v>0</v>
      </c>
      <c r="I38" s="421">
        <v>0</v>
      </c>
      <c r="J38" s="421">
        <v>0</v>
      </c>
      <c r="K38" s="421">
        <f t="shared" si="1"/>
        <v>4909.5110000000004</v>
      </c>
      <c r="L38" s="423">
        <v>5.2240000000000002</v>
      </c>
      <c r="M38" s="422">
        <v>0</v>
      </c>
      <c r="N38" s="422">
        <v>0</v>
      </c>
      <c r="O38" s="422">
        <v>17.989000000000001</v>
      </c>
      <c r="P38" s="422">
        <v>0</v>
      </c>
      <c r="Q38" s="422">
        <v>0</v>
      </c>
      <c r="R38" s="422">
        <v>0</v>
      </c>
      <c r="S38" s="422">
        <v>0</v>
      </c>
      <c r="T38" s="422">
        <v>0</v>
      </c>
      <c r="U38" s="422">
        <v>0</v>
      </c>
      <c r="V38" s="422">
        <v>0</v>
      </c>
      <c r="W38" s="422">
        <v>0</v>
      </c>
      <c r="X38" s="422">
        <v>0</v>
      </c>
      <c r="Y38" s="422">
        <v>0</v>
      </c>
      <c r="Z38" s="422">
        <v>0</v>
      </c>
      <c r="AA38" s="422">
        <v>0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  <c r="AG38" s="422">
        <v>0</v>
      </c>
      <c r="AH38" s="422">
        <v>2.63</v>
      </c>
      <c r="AI38" s="422">
        <v>73.501999999999995</v>
      </c>
      <c r="AJ38" s="422">
        <v>11.03</v>
      </c>
      <c r="AK38" s="422">
        <v>11.919</v>
      </c>
      <c r="AL38" s="422">
        <v>0</v>
      </c>
      <c r="AM38" s="422">
        <v>0</v>
      </c>
      <c r="AN38" s="422">
        <v>0</v>
      </c>
      <c r="AO38" s="422">
        <v>951.56700000000001</v>
      </c>
      <c r="AP38" s="422">
        <v>3629.8530000000001</v>
      </c>
      <c r="AQ38" s="422">
        <v>0</v>
      </c>
      <c r="AR38" s="422">
        <v>0</v>
      </c>
      <c r="AS38" s="422">
        <v>0</v>
      </c>
      <c r="AT38" s="422">
        <v>0</v>
      </c>
      <c r="AU38" s="422">
        <v>0</v>
      </c>
      <c r="AV38" s="422">
        <v>0</v>
      </c>
      <c r="AW38" s="422">
        <v>178.292</v>
      </c>
      <c r="AX38" s="422">
        <v>0</v>
      </c>
      <c r="AY38" s="422">
        <v>0</v>
      </c>
      <c r="AZ38" s="422">
        <v>0</v>
      </c>
      <c r="BA38" s="422">
        <v>0</v>
      </c>
      <c r="BB38" s="422">
        <v>0</v>
      </c>
      <c r="BC38" s="422">
        <v>4.3890000000000002</v>
      </c>
      <c r="BD38" s="422">
        <v>0</v>
      </c>
      <c r="BE38" s="422">
        <v>0</v>
      </c>
      <c r="BF38" s="422">
        <v>0</v>
      </c>
      <c r="BG38" s="422">
        <v>12.66</v>
      </c>
      <c r="BH38" s="422">
        <v>0</v>
      </c>
      <c r="BI38" s="422">
        <v>10.456</v>
      </c>
      <c r="BJ38" s="422">
        <v>0</v>
      </c>
      <c r="BK38" s="422">
        <v>0</v>
      </c>
      <c r="BL38" s="422">
        <v>0</v>
      </c>
      <c r="BM38" s="424">
        <f t="shared" si="2"/>
        <v>4909.5110000000004</v>
      </c>
      <c r="BN38" s="427"/>
      <c r="BO38" s="428">
        <v>0</v>
      </c>
      <c r="BZ38" s="396"/>
    </row>
    <row r="39" spans="1:78">
      <c r="A39" s="409" t="s">
        <v>45</v>
      </c>
      <c r="B39" s="421" t="s">
        <v>233</v>
      </c>
      <c r="C39" s="422">
        <f t="shared" si="0"/>
        <v>1638.2470000000001</v>
      </c>
      <c r="D39" s="421">
        <v>0</v>
      </c>
      <c r="E39" s="421">
        <v>0</v>
      </c>
      <c r="F39" s="421">
        <v>109.91500000000001</v>
      </c>
      <c r="G39" s="421">
        <v>0</v>
      </c>
      <c r="H39" s="421">
        <v>0</v>
      </c>
      <c r="I39" s="421">
        <v>0</v>
      </c>
      <c r="J39" s="421">
        <v>4.3470000000000004</v>
      </c>
      <c r="K39" s="421">
        <f t="shared" si="1"/>
        <v>1523.9850000000001</v>
      </c>
      <c r="L39" s="423">
        <v>0</v>
      </c>
      <c r="M39" s="422">
        <v>0</v>
      </c>
      <c r="N39" s="422">
        <v>0</v>
      </c>
      <c r="O39" s="422">
        <v>0</v>
      </c>
      <c r="P39" s="422">
        <v>0</v>
      </c>
      <c r="Q39" s="422">
        <v>0</v>
      </c>
      <c r="R39" s="422">
        <v>0</v>
      </c>
      <c r="S39" s="422">
        <v>0</v>
      </c>
      <c r="T39" s="422">
        <v>0</v>
      </c>
      <c r="U39" s="422">
        <v>0</v>
      </c>
      <c r="V39" s="422">
        <v>0</v>
      </c>
      <c r="W39" s="422">
        <v>0</v>
      </c>
      <c r="X39" s="422">
        <v>0</v>
      </c>
      <c r="Y39" s="422">
        <v>0</v>
      </c>
      <c r="Z39" s="422">
        <v>0</v>
      </c>
      <c r="AA39" s="422">
        <v>0</v>
      </c>
      <c r="AB39" s="422">
        <v>0</v>
      </c>
      <c r="AC39" s="422">
        <v>0</v>
      </c>
      <c r="AD39" s="422">
        <v>0</v>
      </c>
      <c r="AE39" s="422">
        <v>0</v>
      </c>
      <c r="AF39" s="422">
        <v>0</v>
      </c>
      <c r="AG39" s="422">
        <v>0</v>
      </c>
      <c r="AH39" s="422">
        <v>0</v>
      </c>
      <c r="AI39" s="422">
        <v>1.78</v>
      </c>
      <c r="AJ39" s="422">
        <v>0</v>
      </c>
      <c r="AK39" s="422">
        <v>0</v>
      </c>
      <c r="AL39" s="422">
        <v>0</v>
      </c>
      <c r="AM39" s="422">
        <v>0</v>
      </c>
      <c r="AN39" s="422">
        <v>0</v>
      </c>
      <c r="AO39" s="422">
        <v>0</v>
      </c>
      <c r="AP39" s="422">
        <v>0</v>
      </c>
      <c r="AQ39" s="422">
        <v>1112.077</v>
      </c>
      <c r="AR39" s="422">
        <v>0</v>
      </c>
      <c r="AS39" s="422">
        <v>0</v>
      </c>
      <c r="AT39" s="422">
        <v>0</v>
      </c>
      <c r="AU39" s="422">
        <v>0</v>
      </c>
      <c r="AV39" s="422">
        <v>0</v>
      </c>
      <c r="AW39" s="422">
        <v>0</v>
      </c>
      <c r="AX39" s="422">
        <v>5.4770000000000003</v>
      </c>
      <c r="AY39" s="422">
        <v>0</v>
      </c>
      <c r="AZ39" s="422">
        <v>0</v>
      </c>
      <c r="BA39" s="422">
        <v>0</v>
      </c>
      <c r="BB39" s="422">
        <v>0</v>
      </c>
      <c r="BC39" s="422">
        <v>191.59200000000001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9.1449999999999996</v>
      </c>
      <c r="BJ39" s="422">
        <v>0</v>
      </c>
      <c r="BK39" s="422">
        <v>0</v>
      </c>
      <c r="BL39" s="422">
        <v>0</v>
      </c>
      <c r="BM39" s="424">
        <f t="shared" si="2"/>
        <v>1320.0710000000001</v>
      </c>
      <c r="BN39" s="427"/>
      <c r="BO39" s="428">
        <v>203.91399999999999</v>
      </c>
      <c r="BZ39" s="396"/>
    </row>
    <row r="40" spans="1:78">
      <c r="A40" s="409" t="s">
        <v>46</v>
      </c>
      <c r="B40" s="421" t="s">
        <v>47</v>
      </c>
      <c r="C40" s="422">
        <f t="shared" si="0"/>
        <v>10041.857</v>
      </c>
      <c r="D40" s="421">
        <v>0</v>
      </c>
      <c r="E40" s="421">
        <v>0</v>
      </c>
      <c r="F40" s="421">
        <v>673.79100000000005</v>
      </c>
      <c r="G40" s="421">
        <v>0</v>
      </c>
      <c r="H40" s="421">
        <v>0</v>
      </c>
      <c r="I40" s="421">
        <v>0</v>
      </c>
      <c r="J40" s="421">
        <v>0</v>
      </c>
      <c r="K40" s="421">
        <f t="shared" si="1"/>
        <v>9368.0660000000007</v>
      </c>
      <c r="L40" s="423">
        <v>0</v>
      </c>
      <c r="M40" s="422">
        <v>0</v>
      </c>
      <c r="N40" s="422">
        <v>0</v>
      </c>
      <c r="O40" s="422">
        <v>0</v>
      </c>
      <c r="P40" s="422">
        <v>0</v>
      </c>
      <c r="Q40" s="422">
        <v>0</v>
      </c>
      <c r="R40" s="422">
        <v>0</v>
      </c>
      <c r="S40" s="422">
        <v>0</v>
      </c>
      <c r="T40" s="422">
        <v>0</v>
      </c>
      <c r="U40" s="422">
        <v>0</v>
      </c>
      <c r="V40" s="422">
        <v>0</v>
      </c>
      <c r="W40" s="422">
        <v>0</v>
      </c>
      <c r="X40" s="422">
        <v>0</v>
      </c>
      <c r="Y40" s="422">
        <v>0</v>
      </c>
      <c r="Z40" s="422">
        <v>0</v>
      </c>
      <c r="AA40" s="422">
        <v>0</v>
      </c>
      <c r="AB40" s="422">
        <v>0</v>
      </c>
      <c r="AC40" s="422">
        <v>0</v>
      </c>
      <c r="AD40" s="422">
        <v>0</v>
      </c>
      <c r="AE40" s="422">
        <v>0</v>
      </c>
      <c r="AF40" s="422">
        <v>0</v>
      </c>
      <c r="AG40" s="422">
        <v>16.954999999999998</v>
      </c>
      <c r="AH40" s="422">
        <v>1.399</v>
      </c>
      <c r="AI40" s="422">
        <v>150.554</v>
      </c>
      <c r="AJ40" s="422">
        <v>0</v>
      </c>
      <c r="AK40" s="422">
        <v>0</v>
      </c>
      <c r="AL40" s="422">
        <v>0</v>
      </c>
      <c r="AM40" s="422">
        <v>0</v>
      </c>
      <c r="AN40" s="422">
        <v>0.82599999999999996</v>
      </c>
      <c r="AO40" s="422">
        <v>7.3920000000000003</v>
      </c>
      <c r="AP40" s="422">
        <v>8.2360000000000007</v>
      </c>
      <c r="AQ40" s="422">
        <v>0</v>
      </c>
      <c r="AR40" s="422">
        <v>8696.9310000000005</v>
      </c>
      <c r="AS40" s="422">
        <v>0</v>
      </c>
      <c r="AT40" s="422">
        <v>0</v>
      </c>
      <c r="AU40" s="422">
        <v>0</v>
      </c>
      <c r="AV40" s="422">
        <v>0</v>
      </c>
      <c r="AW40" s="422">
        <v>10.414999999999999</v>
      </c>
      <c r="AX40" s="422">
        <v>0</v>
      </c>
      <c r="AY40" s="422">
        <v>0</v>
      </c>
      <c r="AZ40" s="422"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7.9189999999999996</v>
      </c>
      <c r="BJ40" s="422">
        <v>0</v>
      </c>
      <c r="BK40" s="422">
        <v>0</v>
      </c>
      <c r="BL40" s="422">
        <v>0</v>
      </c>
      <c r="BM40" s="424">
        <f t="shared" si="2"/>
        <v>8900.6270000000004</v>
      </c>
      <c r="BN40" s="427"/>
      <c r="BO40" s="428">
        <v>467.43900000000002</v>
      </c>
      <c r="BZ40" s="396"/>
    </row>
    <row r="41" spans="1:78">
      <c r="A41" s="409" t="s">
        <v>48</v>
      </c>
      <c r="B41" s="421" t="s">
        <v>157</v>
      </c>
      <c r="C41" s="422">
        <f t="shared" si="0"/>
        <v>2684.9669999999996</v>
      </c>
      <c r="D41" s="421">
        <v>0</v>
      </c>
      <c r="E41" s="421">
        <v>0</v>
      </c>
      <c r="F41" s="421">
        <v>9.718</v>
      </c>
      <c r="G41" s="421">
        <v>0</v>
      </c>
      <c r="H41" s="421">
        <v>0</v>
      </c>
      <c r="I41" s="421">
        <v>0</v>
      </c>
      <c r="J41" s="421">
        <v>0</v>
      </c>
      <c r="K41" s="421">
        <f t="shared" si="1"/>
        <v>2675.2489999999998</v>
      </c>
      <c r="L41" s="423">
        <v>0</v>
      </c>
      <c r="M41" s="422">
        <v>0</v>
      </c>
      <c r="N41" s="422">
        <v>0</v>
      </c>
      <c r="O41" s="422">
        <v>0</v>
      </c>
      <c r="P41" s="422">
        <v>0</v>
      </c>
      <c r="Q41" s="422">
        <v>0</v>
      </c>
      <c r="R41" s="422">
        <v>0</v>
      </c>
      <c r="S41" s="422">
        <v>0</v>
      </c>
      <c r="T41" s="422">
        <v>0</v>
      </c>
      <c r="U41" s="422">
        <v>0</v>
      </c>
      <c r="V41" s="422">
        <v>0</v>
      </c>
      <c r="W41" s="422">
        <v>0</v>
      </c>
      <c r="X41" s="422">
        <v>0</v>
      </c>
      <c r="Y41" s="422">
        <v>0</v>
      </c>
      <c r="Z41" s="422">
        <v>0</v>
      </c>
      <c r="AA41" s="422">
        <v>0</v>
      </c>
      <c r="AB41" s="422">
        <v>0</v>
      </c>
      <c r="AC41" s="422">
        <v>0</v>
      </c>
      <c r="AD41" s="422">
        <v>0</v>
      </c>
      <c r="AE41" s="422">
        <v>0</v>
      </c>
      <c r="AF41" s="422">
        <v>0</v>
      </c>
      <c r="AG41" s="422">
        <v>12.667999999999999</v>
      </c>
      <c r="AH41" s="422">
        <v>0</v>
      </c>
      <c r="AI41" s="422">
        <v>0</v>
      </c>
      <c r="AJ41" s="422">
        <v>0</v>
      </c>
      <c r="AK41" s="422">
        <v>0</v>
      </c>
      <c r="AL41" s="422">
        <v>0</v>
      </c>
      <c r="AM41" s="422">
        <v>0</v>
      </c>
      <c r="AN41" s="422">
        <v>0</v>
      </c>
      <c r="AO41" s="422">
        <v>0</v>
      </c>
      <c r="AP41" s="422">
        <v>0</v>
      </c>
      <c r="AQ41" s="422">
        <v>0</v>
      </c>
      <c r="AR41" s="422">
        <v>0</v>
      </c>
      <c r="AS41" s="422">
        <v>1196.5809999999999</v>
      </c>
      <c r="AT41" s="422">
        <v>0</v>
      </c>
      <c r="AU41" s="422">
        <v>0</v>
      </c>
      <c r="AV41" s="422">
        <v>0</v>
      </c>
      <c r="AW41" s="422">
        <v>0</v>
      </c>
      <c r="AX41" s="422">
        <v>0</v>
      </c>
      <c r="AY41" s="422">
        <v>0</v>
      </c>
      <c r="AZ41" s="422"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1.202</v>
      </c>
      <c r="BJ41" s="422">
        <v>0</v>
      </c>
      <c r="BK41" s="422">
        <v>0</v>
      </c>
      <c r="BL41" s="422">
        <v>0</v>
      </c>
      <c r="BM41" s="424">
        <f t="shared" si="2"/>
        <v>1210.4509999999998</v>
      </c>
      <c r="BN41" s="427"/>
      <c r="BO41" s="428">
        <v>1464.798</v>
      </c>
      <c r="BZ41" s="396"/>
    </row>
    <row r="42" spans="1:78">
      <c r="A42" s="409" t="s">
        <v>49</v>
      </c>
      <c r="B42" s="421" t="s">
        <v>234</v>
      </c>
      <c r="C42" s="422">
        <f t="shared" si="0"/>
        <v>16797.883999999998</v>
      </c>
      <c r="D42" s="421">
        <v>0</v>
      </c>
      <c r="E42" s="421">
        <v>0</v>
      </c>
      <c r="F42" s="421">
        <v>0</v>
      </c>
      <c r="G42" s="421">
        <v>0</v>
      </c>
      <c r="H42" s="421">
        <v>329.60199999999998</v>
      </c>
      <c r="I42" s="421">
        <v>0</v>
      </c>
      <c r="J42" s="421">
        <v>0</v>
      </c>
      <c r="K42" s="421">
        <f t="shared" si="1"/>
        <v>16468.281999999999</v>
      </c>
      <c r="L42" s="423">
        <v>0</v>
      </c>
      <c r="M42" s="422">
        <v>0</v>
      </c>
      <c r="N42" s="422">
        <v>0</v>
      </c>
      <c r="O42" s="422">
        <v>0</v>
      </c>
      <c r="P42" s="422">
        <v>0</v>
      </c>
      <c r="Q42" s="422">
        <v>0</v>
      </c>
      <c r="R42" s="422">
        <v>0</v>
      </c>
      <c r="S42" s="422">
        <v>0</v>
      </c>
      <c r="T42" s="422">
        <v>0</v>
      </c>
      <c r="U42" s="422">
        <v>0</v>
      </c>
      <c r="V42" s="422">
        <v>0</v>
      </c>
      <c r="W42" s="422">
        <v>0</v>
      </c>
      <c r="X42" s="422">
        <v>0</v>
      </c>
      <c r="Y42" s="422">
        <v>0</v>
      </c>
      <c r="Z42" s="422">
        <v>0</v>
      </c>
      <c r="AA42" s="422">
        <v>0</v>
      </c>
      <c r="AB42" s="422">
        <v>0</v>
      </c>
      <c r="AC42" s="422">
        <v>0</v>
      </c>
      <c r="AD42" s="422">
        <v>0</v>
      </c>
      <c r="AE42" s="422">
        <v>0</v>
      </c>
      <c r="AF42" s="422">
        <v>0</v>
      </c>
      <c r="AG42" s="422">
        <v>0</v>
      </c>
      <c r="AH42" s="422">
        <v>0</v>
      </c>
      <c r="AI42" s="422">
        <v>0</v>
      </c>
      <c r="AJ42" s="422">
        <v>0</v>
      </c>
      <c r="AK42" s="422">
        <v>0</v>
      </c>
      <c r="AL42" s="422">
        <v>0</v>
      </c>
      <c r="AM42" s="422">
        <v>0</v>
      </c>
      <c r="AN42" s="422">
        <v>0</v>
      </c>
      <c r="AO42" s="422">
        <v>0</v>
      </c>
      <c r="AP42" s="422">
        <v>0</v>
      </c>
      <c r="AQ42" s="422">
        <v>0</v>
      </c>
      <c r="AR42" s="422">
        <v>0</v>
      </c>
      <c r="AS42" s="422">
        <v>0</v>
      </c>
      <c r="AT42" s="422">
        <v>15637.145</v>
      </c>
      <c r="AU42" s="422">
        <v>0</v>
      </c>
      <c r="AV42" s="422">
        <v>0</v>
      </c>
      <c r="AW42" s="422">
        <v>0</v>
      </c>
      <c r="AX42" s="422">
        <v>0</v>
      </c>
      <c r="AY42" s="422">
        <v>0</v>
      </c>
      <c r="AZ42" s="422"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v>0</v>
      </c>
      <c r="BL42" s="422">
        <v>0</v>
      </c>
      <c r="BM42" s="424">
        <f t="shared" si="2"/>
        <v>15637.145</v>
      </c>
      <c r="BN42" s="427"/>
      <c r="BO42" s="428">
        <v>831.13699999999994</v>
      </c>
      <c r="BZ42" s="396"/>
    </row>
    <row r="43" spans="1:78">
      <c r="A43" s="409" t="s">
        <v>50</v>
      </c>
      <c r="B43" s="421" t="s">
        <v>235</v>
      </c>
      <c r="C43" s="422">
        <f t="shared" si="0"/>
        <v>3285.6880000000001</v>
      </c>
      <c r="D43" s="421">
        <v>0</v>
      </c>
      <c r="E43" s="421">
        <v>0</v>
      </c>
      <c r="F43" s="421">
        <v>0</v>
      </c>
      <c r="G43" s="421">
        <v>0</v>
      </c>
      <c r="H43" s="421">
        <v>90.433000000000007</v>
      </c>
      <c r="I43" s="421">
        <v>0</v>
      </c>
      <c r="J43" s="421">
        <v>0</v>
      </c>
      <c r="K43" s="421">
        <f t="shared" si="1"/>
        <v>3195.2550000000001</v>
      </c>
      <c r="L43" s="423">
        <v>0</v>
      </c>
      <c r="M43" s="422">
        <v>0</v>
      </c>
      <c r="N43" s="422">
        <v>0</v>
      </c>
      <c r="O43" s="422">
        <v>0</v>
      </c>
      <c r="P43" s="422">
        <v>0</v>
      </c>
      <c r="Q43" s="422">
        <v>0</v>
      </c>
      <c r="R43" s="422">
        <v>0</v>
      </c>
      <c r="S43" s="422">
        <v>0</v>
      </c>
      <c r="T43" s="422">
        <v>0</v>
      </c>
      <c r="U43" s="422">
        <v>0</v>
      </c>
      <c r="V43" s="422">
        <v>0</v>
      </c>
      <c r="W43" s="422">
        <v>0</v>
      </c>
      <c r="X43" s="422">
        <v>0</v>
      </c>
      <c r="Y43" s="422">
        <v>0</v>
      </c>
      <c r="Z43" s="422">
        <v>0</v>
      </c>
      <c r="AA43" s="422">
        <v>0</v>
      </c>
      <c r="AB43" s="422">
        <v>0</v>
      </c>
      <c r="AC43" s="422">
        <v>0</v>
      </c>
      <c r="AD43" s="422">
        <v>0</v>
      </c>
      <c r="AE43" s="422">
        <v>0</v>
      </c>
      <c r="AF43" s="422">
        <v>0</v>
      </c>
      <c r="AG43" s="422">
        <v>0</v>
      </c>
      <c r="AH43" s="422">
        <v>0</v>
      </c>
      <c r="AI43" s="422">
        <v>0</v>
      </c>
      <c r="AJ43" s="422">
        <v>0</v>
      </c>
      <c r="AK43" s="422">
        <v>0</v>
      </c>
      <c r="AL43" s="422">
        <v>0</v>
      </c>
      <c r="AM43" s="422">
        <v>0</v>
      </c>
      <c r="AN43" s="422">
        <v>0</v>
      </c>
      <c r="AO43" s="422">
        <v>0</v>
      </c>
      <c r="AP43" s="422">
        <v>0</v>
      </c>
      <c r="AQ43" s="422">
        <v>0</v>
      </c>
      <c r="AR43" s="422">
        <v>0</v>
      </c>
      <c r="AS43" s="422">
        <v>0</v>
      </c>
      <c r="AT43" s="422">
        <v>0</v>
      </c>
      <c r="AU43" s="422">
        <v>1995.1849999999999</v>
      </c>
      <c r="AV43" s="422">
        <v>0</v>
      </c>
      <c r="AW43" s="422">
        <v>0</v>
      </c>
      <c r="AX43" s="422">
        <v>0</v>
      </c>
      <c r="AY43" s="422">
        <v>0</v>
      </c>
      <c r="AZ43" s="422">
        <v>0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v>0</v>
      </c>
      <c r="BL43" s="422">
        <v>0</v>
      </c>
      <c r="BM43" s="424">
        <f t="shared" si="2"/>
        <v>1995.1849999999999</v>
      </c>
      <c r="BN43" s="427"/>
      <c r="BO43" s="428">
        <v>1200.07</v>
      </c>
      <c r="BZ43" s="396"/>
    </row>
    <row r="44" spans="1:78">
      <c r="A44" s="409" t="s">
        <v>51</v>
      </c>
      <c r="B44" s="421" t="s">
        <v>158</v>
      </c>
      <c r="C44" s="422">
        <f t="shared" si="0"/>
        <v>1039.5060000000001</v>
      </c>
      <c r="D44" s="421">
        <v>0</v>
      </c>
      <c r="E44" s="421">
        <v>0</v>
      </c>
      <c r="F44" s="421">
        <v>0</v>
      </c>
      <c r="G44" s="421">
        <v>0</v>
      </c>
      <c r="H44" s="421">
        <v>0</v>
      </c>
      <c r="I44" s="421">
        <v>0</v>
      </c>
      <c r="J44" s="421">
        <v>0</v>
      </c>
      <c r="K44" s="421">
        <f t="shared" si="1"/>
        <v>1039.5060000000001</v>
      </c>
      <c r="L44" s="423">
        <v>0</v>
      </c>
      <c r="M44" s="422">
        <v>0</v>
      </c>
      <c r="N44" s="422">
        <v>0</v>
      </c>
      <c r="O44" s="422">
        <v>0</v>
      </c>
      <c r="P44" s="422">
        <v>0</v>
      </c>
      <c r="Q44" s="422">
        <v>0</v>
      </c>
      <c r="R44" s="422">
        <v>0</v>
      </c>
      <c r="S44" s="422">
        <v>0</v>
      </c>
      <c r="T44" s="422">
        <v>0</v>
      </c>
      <c r="U44" s="422">
        <v>0</v>
      </c>
      <c r="V44" s="422">
        <v>0</v>
      </c>
      <c r="W44" s="422">
        <v>0</v>
      </c>
      <c r="X44" s="422">
        <v>0</v>
      </c>
      <c r="Y44" s="422">
        <v>0</v>
      </c>
      <c r="Z44" s="422">
        <v>0</v>
      </c>
      <c r="AA44" s="422">
        <v>0</v>
      </c>
      <c r="AB44" s="422">
        <v>0</v>
      </c>
      <c r="AC44" s="422">
        <v>0</v>
      </c>
      <c r="AD44" s="422">
        <v>0</v>
      </c>
      <c r="AE44" s="422">
        <v>0</v>
      </c>
      <c r="AF44" s="422">
        <v>0</v>
      </c>
      <c r="AG44" s="422">
        <v>0</v>
      </c>
      <c r="AH44" s="422">
        <v>0</v>
      </c>
      <c r="AI44" s="422">
        <v>0</v>
      </c>
      <c r="AJ44" s="422">
        <v>0</v>
      </c>
      <c r="AK44" s="422">
        <v>0</v>
      </c>
      <c r="AL44" s="422">
        <v>0</v>
      </c>
      <c r="AM44" s="422">
        <v>0</v>
      </c>
      <c r="AN44" s="422">
        <v>0</v>
      </c>
      <c r="AO44" s="422">
        <v>1.8680000000000001</v>
      </c>
      <c r="AP44" s="422">
        <v>0</v>
      </c>
      <c r="AQ44" s="422">
        <v>0</v>
      </c>
      <c r="AR44" s="422">
        <v>0</v>
      </c>
      <c r="AS44" s="422">
        <v>0</v>
      </c>
      <c r="AT44" s="422">
        <v>0</v>
      </c>
      <c r="AU44" s="422">
        <v>0</v>
      </c>
      <c r="AV44" s="422">
        <v>1004.6420000000001</v>
      </c>
      <c r="AW44" s="422">
        <v>0</v>
      </c>
      <c r="AX44" s="422">
        <v>0</v>
      </c>
      <c r="AY44" s="422">
        <v>0</v>
      </c>
      <c r="AZ44" s="422">
        <v>0</v>
      </c>
      <c r="BA44" s="422">
        <v>0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32.996000000000002</v>
      </c>
      <c r="BJ44" s="422">
        <v>0</v>
      </c>
      <c r="BK44" s="422">
        <v>0</v>
      </c>
      <c r="BL44" s="422">
        <v>0</v>
      </c>
      <c r="BM44" s="424">
        <f t="shared" si="2"/>
        <v>1039.5060000000001</v>
      </c>
      <c r="BN44" s="427"/>
      <c r="BO44" s="428">
        <v>0</v>
      </c>
      <c r="BZ44" s="396"/>
    </row>
    <row r="45" spans="1:78">
      <c r="A45" s="409" t="s">
        <v>52</v>
      </c>
      <c r="B45" s="421" t="s">
        <v>145</v>
      </c>
      <c r="C45" s="422">
        <f t="shared" si="0"/>
        <v>19780.359999999997</v>
      </c>
      <c r="D45" s="421">
        <v>0</v>
      </c>
      <c r="E45" s="421">
        <v>0</v>
      </c>
      <c r="F45" s="421">
        <v>130.274</v>
      </c>
      <c r="G45" s="421">
        <v>0</v>
      </c>
      <c r="H45" s="421">
        <v>0.1</v>
      </c>
      <c r="I45" s="421">
        <v>0</v>
      </c>
      <c r="J45" s="421">
        <v>0</v>
      </c>
      <c r="K45" s="421">
        <f t="shared" si="1"/>
        <v>19649.985999999997</v>
      </c>
      <c r="L45" s="423">
        <v>0</v>
      </c>
      <c r="M45" s="422">
        <v>0</v>
      </c>
      <c r="N45" s="422">
        <v>0</v>
      </c>
      <c r="O45" s="422">
        <v>0</v>
      </c>
      <c r="P45" s="422">
        <v>12.536</v>
      </c>
      <c r="Q45" s="422">
        <v>0</v>
      </c>
      <c r="R45" s="422">
        <v>4.09</v>
      </c>
      <c r="S45" s="422">
        <v>13.231999999999999</v>
      </c>
      <c r="T45" s="422">
        <v>0</v>
      </c>
      <c r="U45" s="422">
        <v>0</v>
      </c>
      <c r="V45" s="422">
        <v>0</v>
      </c>
      <c r="W45" s="422">
        <v>0</v>
      </c>
      <c r="X45" s="422">
        <v>0</v>
      </c>
      <c r="Y45" s="422">
        <v>0</v>
      </c>
      <c r="Z45" s="422">
        <v>5.5910000000000002</v>
      </c>
      <c r="AA45" s="422">
        <v>17.324999999999999</v>
      </c>
      <c r="AB45" s="422">
        <v>0</v>
      </c>
      <c r="AC45" s="422">
        <v>0</v>
      </c>
      <c r="AD45" s="422">
        <v>0</v>
      </c>
      <c r="AE45" s="422">
        <v>322.54300000000001</v>
      </c>
      <c r="AF45" s="422">
        <v>9.31</v>
      </c>
      <c r="AG45" s="422">
        <v>29.36</v>
      </c>
      <c r="AH45" s="422">
        <v>39.557000000000002</v>
      </c>
      <c r="AI45" s="422">
        <v>101.54900000000001</v>
      </c>
      <c r="AJ45" s="422">
        <v>0</v>
      </c>
      <c r="AK45" s="422">
        <v>0</v>
      </c>
      <c r="AL45" s="422">
        <v>0</v>
      </c>
      <c r="AM45" s="422">
        <v>0</v>
      </c>
      <c r="AN45" s="422">
        <v>23.741</v>
      </c>
      <c r="AO45" s="422">
        <v>37.466000000000001</v>
      </c>
      <c r="AP45" s="422">
        <v>0</v>
      </c>
      <c r="AQ45" s="422">
        <v>0</v>
      </c>
      <c r="AR45" s="422">
        <v>14.542</v>
      </c>
      <c r="AS45" s="422">
        <v>0</v>
      </c>
      <c r="AT45" s="422">
        <v>0</v>
      </c>
      <c r="AU45" s="422">
        <v>0</v>
      </c>
      <c r="AV45" s="422">
        <v>0</v>
      </c>
      <c r="AW45" s="422">
        <v>18874.143</v>
      </c>
      <c r="AX45" s="422">
        <v>16.869</v>
      </c>
      <c r="AY45" s="422">
        <v>0</v>
      </c>
      <c r="AZ45" s="422">
        <v>1.3580000000000001</v>
      </c>
      <c r="BA45" s="422">
        <v>10.691000000000001</v>
      </c>
      <c r="BB45" s="422">
        <v>0</v>
      </c>
      <c r="BC45" s="422">
        <v>116.083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v>0</v>
      </c>
      <c r="BL45" s="422">
        <v>0</v>
      </c>
      <c r="BM45" s="424">
        <f t="shared" si="2"/>
        <v>19649.985999999997</v>
      </c>
      <c r="BN45" s="427"/>
      <c r="BO45" s="428">
        <v>0</v>
      </c>
      <c r="BZ45" s="396"/>
    </row>
    <row r="46" spans="1:78">
      <c r="A46" s="409" t="s">
        <v>53</v>
      </c>
      <c r="B46" s="421" t="s">
        <v>236</v>
      </c>
      <c r="C46" s="422">
        <f t="shared" si="0"/>
        <v>8018.7150000000001</v>
      </c>
      <c r="D46" s="421">
        <v>0</v>
      </c>
      <c r="E46" s="421">
        <v>0</v>
      </c>
      <c r="F46" s="421">
        <v>115.05</v>
      </c>
      <c r="G46" s="421">
        <v>0</v>
      </c>
      <c r="H46" s="421">
        <v>0</v>
      </c>
      <c r="I46" s="421">
        <v>0</v>
      </c>
      <c r="J46" s="421">
        <v>0</v>
      </c>
      <c r="K46" s="421">
        <f t="shared" si="1"/>
        <v>7903.665</v>
      </c>
      <c r="L46" s="423">
        <v>0</v>
      </c>
      <c r="M46" s="422">
        <v>0</v>
      </c>
      <c r="N46" s="422">
        <v>0</v>
      </c>
      <c r="O46" s="422">
        <v>96.378</v>
      </c>
      <c r="P46" s="422">
        <v>0</v>
      </c>
      <c r="Q46" s="422">
        <v>0</v>
      </c>
      <c r="R46" s="422">
        <v>0</v>
      </c>
      <c r="S46" s="422">
        <v>0</v>
      </c>
      <c r="T46" s="422">
        <v>0</v>
      </c>
      <c r="U46" s="422">
        <v>0</v>
      </c>
      <c r="V46" s="422">
        <v>0</v>
      </c>
      <c r="W46" s="422">
        <v>0</v>
      </c>
      <c r="X46" s="422">
        <v>0</v>
      </c>
      <c r="Y46" s="422">
        <v>0</v>
      </c>
      <c r="Z46" s="422">
        <v>0</v>
      </c>
      <c r="AA46" s="422">
        <v>0</v>
      </c>
      <c r="AB46" s="422">
        <v>0</v>
      </c>
      <c r="AC46" s="422">
        <v>0</v>
      </c>
      <c r="AD46" s="422">
        <v>0</v>
      </c>
      <c r="AE46" s="422">
        <v>0</v>
      </c>
      <c r="AF46" s="422">
        <v>9.1910000000000007</v>
      </c>
      <c r="AG46" s="422">
        <v>2.4119999999999999</v>
      </c>
      <c r="AH46" s="422">
        <v>166.80699999999999</v>
      </c>
      <c r="AI46" s="422">
        <v>106.562</v>
      </c>
      <c r="AJ46" s="422">
        <v>0</v>
      </c>
      <c r="AK46" s="422">
        <v>0</v>
      </c>
      <c r="AL46" s="422">
        <v>0</v>
      </c>
      <c r="AM46" s="422">
        <v>0</v>
      </c>
      <c r="AN46" s="422">
        <v>0</v>
      </c>
      <c r="AO46" s="422">
        <v>12.391999999999999</v>
      </c>
      <c r="AP46" s="422">
        <v>0</v>
      </c>
      <c r="AQ46" s="422">
        <v>0</v>
      </c>
      <c r="AR46" s="422">
        <v>0</v>
      </c>
      <c r="AS46" s="422">
        <v>0</v>
      </c>
      <c r="AT46" s="422">
        <v>0</v>
      </c>
      <c r="AU46" s="422">
        <v>0</v>
      </c>
      <c r="AV46" s="422">
        <v>0</v>
      </c>
      <c r="AW46" s="422">
        <v>2.218</v>
      </c>
      <c r="AX46" s="422">
        <v>4018.5569999999998</v>
      </c>
      <c r="AY46" s="422">
        <v>0</v>
      </c>
      <c r="AZ46" s="422">
        <v>0</v>
      </c>
      <c r="BA46" s="422">
        <v>-0.93400000000000005</v>
      </c>
      <c r="BB46" s="422">
        <v>0</v>
      </c>
      <c r="BC46" s="422">
        <v>79.013999999999996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66.941999999999993</v>
      </c>
      <c r="BJ46" s="422">
        <v>0</v>
      </c>
      <c r="BK46" s="422">
        <v>0</v>
      </c>
      <c r="BL46" s="422">
        <v>0</v>
      </c>
      <c r="BM46" s="424">
        <f t="shared" si="2"/>
        <v>4559.5389999999998</v>
      </c>
      <c r="BN46" s="427"/>
      <c r="BO46" s="428">
        <v>3344.1260000000002</v>
      </c>
      <c r="BZ46" s="396"/>
    </row>
    <row r="47" spans="1:78">
      <c r="A47" s="409" t="s">
        <v>54</v>
      </c>
      <c r="B47" s="421" t="s">
        <v>159</v>
      </c>
      <c r="C47" s="422">
        <f t="shared" si="0"/>
        <v>36.695</v>
      </c>
      <c r="D47" s="421">
        <v>0</v>
      </c>
      <c r="E47" s="421">
        <v>0</v>
      </c>
      <c r="F47" s="421">
        <v>3.673</v>
      </c>
      <c r="G47" s="421">
        <v>0</v>
      </c>
      <c r="H47" s="421">
        <v>0</v>
      </c>
      <c r="I47" s="421">
        <v>0</v>
      </c>
      <c r="J47" s="421">
        <v>0</v>
      </c>
      <c r="K47" s="421">
        <f t="shared" si="1"/>
        <v>33.021999999999998</v>
      </c>
      <c r="L47" s="423">
        <v>0</v>
      </c>
      <c r="M47" s="422">
        <v>0</v>
      </c>
      <c r="N47" s="422">
        <v>0</v>
      </c>
      <c r="O47" s="422">
        <v>0</v>
      </c>
      <c r="P47" s="422">
        <v>0</v>
      </c>
      <c r="Q47" s="422">
        <v>0</v>
      </c>
      <c r="R47" s="422">
        <v>0</v>
      </c>
      <c r="S47" s="422">
        <v>0</v>
      </c>
      <c r="T47" s="422">
        <v>0</v>
      </c>
      <c r="U47" s="422">
        <v>0</v>
      </c>
      <c r="V47" s="422">
        <v>0</v>
      </c>
      <c r="W47" s="422">
        <v>0</v>
      </c>
      <c r="X47" s="422">
        <v>0</v>
      </c>
      <c r="Y47" s="422">
        <v>0</v>
      </c>
      <c r="Z47" s="422">
        <v>0</v>
      </c>
      <c r="AA47" s="422">
        <v>0</v>
      </c>
      <c r="AB47" s="422">
        <v>0</v>
      </c>
      <c r="AC47" s="422">
        <v>0</v>
      </c>
      <c r="AD47" s="422">
        <v>0</v>
      </c>
      <c r="AE47" s="422">
        <v>0</v>
      </c>
      <c r="AF47" s="422">
        <v>0</v>
      </c>
      <c r="AG47" s="422">
        <v>0</v>
      </c>
      <c r="AH47" s="422">
        <v>0</v>
      </c>
      <c r="AI47" s="422">
        <v>0</v>
      </c>
      <c r="AJ47" s="422">
        <v>0</v>
      </c>
      <c r="AK47" s="422">
        <v>0</v>
      </c>
      <c r="AL47" s="422">
        <v>0</v>
      </c>
      <c r="AM47" s="422">
        <v>0</v>
      </c>
      <c r="AN47" s="422">
        <v>0</v>
      </c>
      <c r="AO47" s="422">
        <v>0</v>
      </c>
      <c r="AP47" s="422">
        <v>0</v>
      </c>
      <c r="AQ47" s="422">
        <v>0</v>
      </c>
      <c r="AR47" s="422">
        <v>0</v>
      </c>
      <c r="AS47" s="422">
        <v>0</v>
      </c>
      <c r="AT47" s="422">
        <v>0</v>
      </c>
      <c r="AU47" s="422">
        <v>0</v>
      </c>
      <c r="AV47" s="422">
        <v>0</v>
      </c>
      <c r="AW47" s="422">
        <v>0</v>
      </c>
      <c r="AX47" s="422">
        <v>0</v>
      </c>
      <c r="AY47" s="422">
        <v>33.021999999999998</v>
      </c>
      <c r="AZ47" s="422"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v>0</v>
      </c>
      <c r="BL47" s="422">
        <v>0</v>
      </c>
      <c r="BM47" s="424">
        <f t="shared" si="2"/>
        <v>33.021999999999998</v>
      </c>
      <c r="BN47" s="427"/>
      <c r="BO47" s="428">
        <v>0</v>
      </c>
      <c r="BZ47" s="396"/>
    </row>
    <row r="48" spans="1:78">
      <c r="A48" s="409" t="s">
        <v>55</v>
      </c>
      <c r="B48" s="421" t="s">
        <v>160</v>
      </c>
      <c r="C48" s="422">
        <f t="shared" si="0"/>
        <v>908.83100000000002</v>
      </c>
      <c r="D48" s="421">
        <v>0</v>
      </c>
      <c r="E48" s="421">
        <v>0</v>
      </c>
      <c r="F48" s="421">
        <v>67.239999999999995</v>
      </c>
      <c r="G48" s="421">
        <v>0</v>
      </c>
      <c r="H48" s="421">
        <v>0</v>
      </c>
      <c r="I48" s="421">
        <v>0</v>
      </c>
      <c r="J48" s="421">
        <v>0</v>
      </c>
      <c r="K48" s="421">
        <f t="shared" si="1"/>
        <v>841.59100000000001</v>
      </c>
      <c r="L48" s="423">
        <v>0</v>
      </c>
      <c r="M48" s="422">
        <v>0</v>
      </c>
      <c r="N48" s="422">
        <v>0</v>
      </c>
      <c r="O48" s="422">
        <v>0</v>
      </c>
      <c r="P48" s="422">
        <v>0</v>
      </c>
      <c r="Q48" s="422">
        <v>0</v>
      </c>
      <c r="R48" s="422">
        <v>0</v>
      </c>
      <c r="S48" s="422">
        <v>0</v>
      </c>
      <c r="T48" s="422">
        <v>0</v>
      </c>
      <c r="U48" s="422">
        <v>0</v>
      </c>
      <c r="V48" s="422">
        <v>0</v>
      </c>
      <c r="W48" s="422">
        <v>0</v>
      </c>
      <c r="X48" s="422">
        <v>0</v>
      </c>
      <c r="Y48" s="422">
        <v>0</v>
      </c>
      <c r="Z48" s="422">
        <v>0</v>
      </c>
      <c r="AA48" s="422">
        <v>0</v>
      </c>
      <c r="AB48" s="422">
        <v>4.8000000000000001E-2</v>
      </c>
      <c r="AC48" s="422">
        <v>0</v>
      </c>
      <c r="AD48" s="422">
        <v>24.029</v>
      </c>
      <c r="AE48" s="422">
        <v>42.850999999999999</v>
      </c>
      <c r="AF48" s="422">
        <v>34.767000000000003</v>
      </c>
      <c r="AG48" s="422">
        <v>2.2469999999999999</v>
      </c>
      <c r="AH48" s="422">
        <v>40.15</v>
      </c>
      <c r="AI48" s="422">
        <v>92.718999999999994</v>
      </c>
      <c r="AJ48" s="422">
        <v>0</v>
      </c>
      <c r="AK48" s="422">
        <v>0</v>
      </c>
      <c r="AL48" s="422">
        <v>0</v>
      </c>
      <c r="AM48" s="422">
        <v>0</v>
      </c>
      <c r="AN48" s="422">
        <v>0</v>
      </c>
      <c r="AO48" s="422">
        <v>9.9390000000000001</v>
      </c>
      <c r="AP48" s="422">
        <v>0</v>
      </c>
      <c r="AQ48" s="422">
        <v>0</v>
      </c>
      <c r="AR48" s="422">
        <v>1.4</v>
      </c>
      <c r="AS48" s="422">
        <v>0</v>
      </c>
      <c r="AT48" s="422">
        <v>0</v>
      </c>
      <c r="AU48" s="422">
        <v>0</v>
      </c>
      <c r="AV48" s="422">
        <v>0</v>
      </c>
      <c r="AW48" s="422">
        <v>2.8410000000000002</v>
      </c>
      <c r="AX48" s="422">
        <v>0</v>
      </c>
      <c r="AY48" s="422">
        <v>0</v>
      </c>
      <c r="AZ48" s="422">
        <v>453.83800000000002</v>
      </c>
      <c r="BA48" s="422">
        <v>0</v>
      </c>
      <c r="BB48" s="422">
        <v>0</v>
      </c>
      <c r="BC48" s="422">
        <v>6.23</v>
      </c>
      <c r="BD48" s="422">
        <v>4.548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v>0</v>
      </c>
      <c r="BL48" s="422">
        <v>0</v>
      </c>
      <c r="BM48" s="424">
        <f t="shared" si="2"/>
        <v>715.60699999999997</v>
      </c>
      <c r="BN48" s="427"/>
      <c r="BO48" s="428">
        <v>125.98399999999999</v>
      </c>
      <c r="BZ48" s="396"/>
    </row>
    <row r="49" spans="1:78">
      <c r="A49" s="409" t="s">
        <v>56</v>
      </c>
      <c r="B49" s="421" t="s">
        <v>161</v>
      </c>
      <c r="C49" s="422">
        <f t="shared" si="0"/>
        <v>3855.4270000000001</v>
      </c>
      <c r="D49" s="421">
        <v>0</v>
      </c>
      <c r="E49" s="421">
        <v>0</v>
      </c>
      <c r="F49" s="421">
        <v>296.63799999999998</v>
      </c>
      <c r="G49" s="421">
        <v>0</v>
      </c>
      <c r="H49" s="421">
        <v>0</v>
      </c>
      <c r="I49" s="421">
        <v>0</v>
      </c>
      <c r="J49" s="421">
        <v>0</v>
      </c>
      <c r="K49" s="421">
        <f t="shared" si="1"/>
        <v>3558.7890000000002</v>
      </c>
      <c r="L49" s="423">
        <v>0</v>
      </c>
      <c r="M49" s="422">
        <v>0</v>
      </c>
      <c r="N49" s="422">
        <v>0</v>
      </c>
      <c r="O49" s="422">
        <v>0</v>
      </c>
      <c r="P49" s="422">
        <v>0</v>
      </c>
      <c r="Q49" s="422">
        <v>0</v>
      </c>
      <c r="R49" s="422">
        <v>0</v>
      </c>
      <c r="S49" s="422">
        <v>0</v>
      </c>
      <c r="T49" s="422">
        <v>0</v>
      </c>
      <c r="U49" s="422">
        <v>0</v>
      </c>
      <c r="V49" s="422">
        <v>0</v>
      </c>
      <c r="W49" s="422">
        <v>0</v>
      </c>
      <c r="X49" s="422">
        <v>0</v>
      </c>
      <c r="Y49" s="422">
        <v>0</v>
      </c>
      <c r="Z49" s="422">
        <v>0</v>
      </c>
      <c r="AA49" s="422">
        <v>0</v>
      </c>
      <c r="AB49" s="422">
        <v>0</v>
      </c>
      <c r="AC49" s="422">
        <v>0</v>
      </c>
      <c r="AD49" s="422">
        <v>0</v>
      </c>
      <c r="AE49" s="422">
        <v>0</v>
      </c>
      <c r="AF49" s="422">
        <v>0</v>
      </c>
      <c r="AG49" s="422">
        <v>0</v>
      </c>
      <c r="AH49" s="422">
        <v>0.755</v>
      </c>
      <c r="AI49" s="422">
        <v>0</v>
      </c>
      <c r="AJ49" s="422">
        <v>0</v>
      </c>
      <c r="AK49" s="422">
        <v>0</v>
      </c>
      <c r="AL49" s="422">
        <v>0</v>
      </c>
      <c r="AM49" s="422">
        <v>0</v>
      </c>
      <c r="AN49" s="422">
        <v>0</v>
      </c>
      <c r="AO49" s="422">
        <v>0</v>
      </c>
      <c r="AP49" s="422">
        <v>0</v>
      </c>
      <c r="AQ49" s="422">
        <v>0</v>
      </c>
      <c r="AR49" s="422">
        <v>0</v>
      </c>
      <c r="AS49" s="422">
        <v>0</v>
      </c>
      <c r="AT49" s="422">
        <v>0</v>
      </c>
      <c r="AU49" s="422">
        <v>0</v>
      </c>
      <c r="AV49" s="422">
        <v>0</v>
      </c>
      <c r="AW49" s="422">
        <v>0</v>
      </c>
      <c r="AX49" s="422">
        <v>0</v>
      </c>
      <c r="AY49" s="422">
        <v>0</v>
      </c>
      <c r="AZ49" s="422">
        <v>0</v>
      </c>
      <c r="BA49" s="422">
        <v>3558.0340000000001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v>0</v>
      </c>
      <c r="BL49" s="422">
        <v>0</v>
      </c>
      <c r="BM49" s="424">
        <f t="shared" si="2"/>
        <v>3558.7890000000002</v>
      </c>
      <c r="BN49" s="427"/>
      <c r="BO49" s="428">
        <v>0</v>
      </c>
      <c r="BZ49" s="396"/>
    </row>
    <row r="50" spans="1:78">
      <c r="A50" s="409" t="s">
        <v>57</v>
      </c>
      <c r="B50" s="421" t="s">
        <v>237</v>
      </c>
      <c r="C50" s="422">
        <f t="shared" si="0"/>
        <v>2842.5680000000002</v>
      </c>
      <c r="D50" s="421">
        <v>0</v>
      </c>
      <c r="E50" s="421">
        <v>0</v>
      </c>
      <c r="F50" s="421">
        <v>71.394000000000005</v>
      </c>
      <c r="G50" s="421">
        <v>0</v>
      </c>
      <c r="H50" s="421">
        <v>0</v>
      </c>
      <c r="I50" s="421">
        <v>0</v>
      </c>
      <c r="J50" s="421">
        <v>0</v>
      </c>
      <c r="K50" s="421">
        <f t="shared" si="1"/>
        <v>2771.174</v>
      </c>
      <c r="L50" s="423">
        <v>0</v>
      </c>
      <c r="M50" s="422">
        <v>0</v>
      </c>
      <c r="N50" s="422">
        <v>0</v>
      </c>
      <c r="O50" s="422">
        <v>0</v>
      </c>
      <c r="P50" s="422">
        <v>0</v>
      </c>
      <c r="Q50" s="422">
        <v>0</v>
      </c>
      <c r="R50" s="422">
        <v>0</v>
      </c>
      <c r="S50" s="422">
        <v>0</v>
      </c>
      <c r="T50" s="422">
        <v>0</v>
      </c>
      <c r="U50" s="422">
        <v>0</v>
      </c>
      <c r="V50" s="422">
        <v>0</v>
      </c>
      <c r="W50" s="422">
        <v>0</v>
      </c>
      <c r="X50" s="422">
        <v>0</v>
      </c>
      <c r="Y50" s="422">
        <v>0</v>
      </c>
      <c r="Z50" s="422">
        <v>0</v>
      </c>
      <c r="AA50" s="422">
        <v>0</v>
      </c>
      <c r="AB50" s="422">
        <v>0</v>
      </c>
      <c r="AC50" s="422">
        <v>0</v>
      </c>
      <c r="AD50" s="422">
        <v>0</v>
      </c>
      <c r="AE50" s="422">
        <v>40.152999999999999</v>
      </c>
      <c r="AF50" s="422">
        <v>10.106999999999999</v>
      </c>
      <c r="AG50" s="422">
        <v>10.076000000000001</v>
      </c>
      <c r="AH50" s="422">
        <v>0</v>
      </c>
      <c r="AI50" s="422">
        <v>44.890999999999998</v>
      </c>
      <c r="AJ50" s="422">
        <v>9.0990000000000002</v>
      </c>
      <c r="AK50" s="422">
        <v>0</v>
      </c>
      <c r="AL50" s="422">
        <v>0</v>
      </c>
      <c r="AM50" s="422">
        <v>0</v>
      </c>
      <c r="AN50" s="422">
        <v>51.9</v>
      </c>
      <c r="AO50" s="422">
        <v>26.23</v>
      </c>
      <c r="AP50" s="422">
        <v>0</v>
      </c>
      <c r="AQ50" s="422">
        <v>0</v>
      </c>
      <c r="AR50" s="422">
        <v>0</v>
      </c>
      <c r="AS50" s="422">
        <v>0</v>
      </c>
      <c r="AT50" s="422">
        <v>0</v>
      </c>
      <c r="AU50" s="422">
        <v>0</v>
      </c>
      <c r="AV50" s="422">
        <v>0</v>
      </c>
      <c r="AW50" s="422">
        <v>0</v>
      </c>
      <c r="AX50" s="422">
        <v>0</v>
      </c>
      <c r="AY50" s="422">
        <v>0</v>
      </c>
      <c r="AZ50" s="422">
        <v>0</v>
      </c>
      <c r="BA50" s="422">
        <v>5.3070000000000004</v>
      </c>
      <c r="BB50" s="422">
        <v>2567.768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5.6429999999999998</v>
      </c>
      <c r="BJ50" s="422">
        <v>0</v>
      </c>
      <c r="BK50" s="422">
        <v>0</v>
      </c>
      <c r="BL50" s="422">
        <v>0</v>
      </c>
      <c r="BM50" s="424">
        <f t="shared" si="2"/>
        <v>2771.174</v>
      </c>
      <c r="BN50" s="427"/>
      <c r="BO50" s="428">
        <v>0</v>
      </c>
      <c r="BZ50" s="396"/>
    </row>
    <row r="51" spans="1:78">
      <c r="A51" s="409" t="s">
        <v>58</v>
      </c>
      <c r="B51" s="421" t="s">
        <v>59</v>
      </c>
      <c r="C51" s="422">
        <f t="shared" si="0"/>
        <v>30727.445</v>
      </c>
      <c r="D51" s="421">
        <v>0</v>
      </c>
      <c r="E51" s="421">
        <v>0</v>
      </c>
      <c r="F51" s="421">
        <v>0</v>
      </c>
      <c r="G51" s="421">
        <v>0</v>
      </c>
      <c r="H51" s="421">
        <v>0</v>
      </c>
      <c r="I51" s="421">
        <v>0</v>
      </c>
      <c r="J51" s="421">
        <v>0</v>
      </c>
      <c r="K51" s="421">
        <f t="shared" si="1"/>
        <v>30727.445</v>
      </c>
      <c r="L51" s="423">
        <v>0</v>
      </c>
      <c r="M51" s="422">
        <v>0</v>
      </c>
      <c r="N51" s="422">
        <v>0</v>
      </c>
      <c r="O51" s="422">
        <v>0</v>
      </c>
      <c r="P51" s="422">
        <v>0</v>
      </c>
      <c r="Q51" s="422">
        <v>0</v>
      </c>
      <c r="R51" s="422">
        <v>0</v>
      </c>
      <c r="S51" s="422">
        <v>0</v>
      </c>
      <c r="T51" s="422">
        <v>0</v>
      </c>
      <c r="U51" s="422">
        <v>0</v>
      </c>
      <c r="V51" s="422">
        <v>0</v>
      </c>
      <c r="W51" s="422">
        <v>0</v>
      </c>
      <c r="X51" s="422">
        <v>0</v>
      </c>
      <c r="Y51" s="422">
        <v>0</v>
      </c>
      <c r="Z51" s="422">
        <v>0</v>
      </c>
      <c r="AA51" s="422">
        <v>0</v>
      </c>
      <c r="AB51" s="422">
        <v>0</v>
      </c>
      <c r="AC51" s="422">
        <v>0</v>
      </c>
      <c r="AD51" s="422">
        <v>0</v>
      </c>
      <c r="AE51" s="422">
        <v>0</v>
      </c>
      <c r="AF51" s="422">
        <v>0</v>
      </c>
      <c r="AG51" s="422">
        <v>0</v>
      </c>
      <c r="AH51" s="422">
        <v>0</v>
      </c>
      <c r="AI51" s="422">
        <v>0</v>
      </c>
      <c r="AJ51" s="422">
        <v>0</v>
      </c>
      <c r="AK51" s="422">
        <v>0</v>
      </c>
      <c r="AL51" s="422">
        <v>0</v>
      </c>
      <c r="AM51" s="422">
        <v>0</v>
      </c>
      <c r="AN51" s="422">
        <v>0</v>
      </c>
      <c r="AO51" s="422">
        <v>0</v>
      </c>
      <c r="AP51" s="422">
        <v>0</v>
      </c>
      <c r="AQ51" s="422">
        <v>0</v>
      </c>
      <c r="AR51" s="422">
        <v>0</v>
      </c>
      <c r="AS51" s="422">
        <v>0</v>
      </c>
      <c r="AT51" s="422">
        <v>0</v>
      </c>
      <c r="AU51" s="422">
        <v>0</v>
      </c>
      <c r="AV51" s="422">
        <v>0</v>
      </c>
      <c r="AW51" s="422">
        <v>0</v>
      </c>
      <c r="AX51" s="422">
        <v>0</v>
      </c>
      <c r="AY51" s="422">
        <v>0</v>
      </c>
      <c r="AZ51" s="422">
        <v>0</v>
      </c>
      <c r="BA51" s="422">
        <v>0</v>
      </c>
      <c r="BB51" s="422">
        <v>0</v>
      </c>
      <c r="BC51" s="422">
        <v>30727.445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v>0</v>
      </c>
      <c r="BL51" s="422">
        <v>0</v>
      </c>
      <c r="BM51" s="424">
        <f t="shared" si="2"/>
        <v>30727.445</v>
      </c>
      <c r="BN51" s="427"/>
      <c r="BO51" s="428">
        <v>0</v>
      </c>
      <c r="BZ51" s="396"/>
    </row>
    <row r="52" spans="1:78">
      <c r="A52" s="409" t="s">
        <v>60</v>
      </c>
      <c r="B52" s="421" t="s">
        <v>168</v>
      </c>
      <c r="C52" s="422">
        <f t="shared" si="0"/>
        <v>717.50099999999998</v>
      </c>
      <c r="D52" s="421">
        <v>0</v>
      </c>
      <c r="E52" s="421">
        <v>0</v>
      </c>
      <c r="F52" s="421">
        <v>0</v>
      </c>
      <c r="G52" s="421">
        <v>0</v>
      </c>
      <c r="H52" s="421">
        <v>0</v>
      </c>
      <c r="I52" s="421">
        <v>0</v>
      </c>
      <c r="J52" s="421">
        <v>0</v>
      </c>
      <c r="K52" s="421">
        <f t="shared" si="1"/>
        <v>717.50099999999998</v>
      </c>
      <c r="L52" s="423">
        <v>0</v>
      </c>
      <c r="M52" s="422">
        <v>0</v>
      </c>
      <c r="N52" s="422">
        <v>0</v>
      </c>
      <c r="O52" s="422">
        <v>0</v>
      </c>
      <c r="P52" s="422">
        <v>0</v>
      </c>
      <c r="Q52" s="422">
        <v>0</v>
      </c>
      <c r="R52" s="422">
        <v>0</v>
      </c>
      <c r="S52" s="422">
        <v>0</v>
      </c>
      <c r="T52" s="422">
        <v>0</v>
      </c>
      <c r="U52" s="422">
        <v>0</v>
      </c>
      <c r="V52" s="422">
        <v>0</v>
      </c>
      <c r="W52" s="422">
        <v>0</v>
      </c>
      <c r="X52" s="422">
        <v>0</v>
      </c>
      <c r="Y52" s="422">
        <v>0</v>
      </c>
      <c r="Z52" s="422">
        <v>0</v>
      </c>
      <c r="AA52" s="422">
        <v>0</v>
      </c>
      <c r="AB52" s="422">
        <v>0</v>
      </c>
      <c r="AC52" s="422">
        <v>0</v>
      </c>
      <c r="AD52" s="422">
        <v>0</v>
      </c>
      <c r="AE52" s="422">
        <v>0</v>
      </c>
      <c r="AF52" s="422">
        <v>0</v>
      </c>
      <c r="AG52" s="422">
        <v>0</v>
      </c>
      <c r="AH52" s="422">
        <v>0</v>
      </c>
      <c r="AI52" s="422">
        <v>0</v>
      </c>
      <c r="AJ52" s="422">
        <v>0</v>
      </c>
      <c r="AK52" s="422">
        <v>0</v>
      </c>
      <c r="AL52" s="422">
        <v>0</v>
      </c>
      <c r="AM52" s="422">
        <v>0</v>
      </c>
      <c r="AN52" s="422">
        <v>0</v>
      </c>
      <c r="AO52" s="422">
        <v>0</v>
      </c>
      <c r="AP52" s="422">
        <v>0</v>
      </c>
      <c r="AQ52" s="422">
        <v>0</v>
      </c>
      <c r="AR52" s="422">
        <v>0</v>
      </c>
      <c r="AS52" s="422">
        <v>0</v>
      </c>
      <c r="AT52" s="422">
        <v>0</v>
      </c>
      <c r="AU52" s="422">
        <v>0</v>
      </c>
      <c r="AV52" s="422">
        <v>0</v>
      </c>
      <c r="AW52" s="422">
        <v>0</v>
      </c>
      <c r="AX52" s="422">
        <v>0</v>
      </c>
      <c r="AY52" s="422">
        <v>0</v>
      </c>
      <c r="AZ52" s="422">
        <v>0</v>
      </c>
      <c r="BA52" s="422">
        <v>0</v>
      </c>
      <c r="BB52" s="422">
        <v>0</v>
      </c>
      <c r="BC52" s="422">
        <v>0</v>
      </c>
      <c r="BD52" s="422">
        <v>717.50099999999998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v>0</v>
      </c>
      <c r="BL52" s="422">
        <v>0</v>
      </c>
      <c r="BM52" s="424">
        <f t="shared" si="2"/>
        <v>717.50099999999998</v>
      </c>
      <c r="BN52" s="427"/>
      <c r="BO52" s="428">
        <v>0</v>
      </c>
      <c r="BZ52" s="396"/>
    </row>
    <row r="53" spans="1:78">
      <c r="A53" s="409" t="s">
        <v>61</v>
      </c>
      <c r="B53" s="421" t="s">
        <v>69</v>
      </c>
      <c r="C53" s="422">
        <f t="shared" si="0"/>
        <v>13849.82</v>
      </c>
      <c r="D53" s="421">
        <v>0</v>
      </c>
      <c r="E53" s="421">
        <v>0</v>
      </c>
      <c r="F53" s="421">
        <v>0</v>
      </c>
      <c r="G53" s="421">
        <v>0</v>
      </c>
      <c r="H53" s="421">
        <v>0</v>
      </c>
      <c r="I53" s="421">
        <v>0</v>
      </c>
      <c r="J53" s="421">
        <v>0</v>
      </c>
      <c r="K53" s="421">
        <f t="shared" si="1"/>
        <v>13849.82</v>
      </c>
      <c r="L53" s="423">
        <v>0</v>
      </c>
      <c r="M53" s="422">
        <v>0</v>
      </c>
      <c r="N53" s="422">
        <v>0</v>
      </c>
      <c r="O53" s="422">
        <v>0</v>
      </c>
      <c r="P53" s="422">
        <v>0</v>
      </c>
      <c r="Q53" s="422">
        <v>0</v>
      </c>
      <c r="R53" s="422">
        <v>0</v>
      </c>
      <c r="S53" s="422">
        <v>0</v>
      </c>
      <c r="T53" s="422">
        <v>0</v>
      </c>
      <c r="U53" s="422">
        <v>0</v>
      </c>
      <c r="V53" s="422">
        <v>0</v>
      </c>
      <c r="W53" s="422">
        <v>0</v>
      </c>
      <c r="X53" s="422">
        <v>0</v>
      </c>
      <c r="Y53" s="422">
        <v>0</v>
      </c>
      <c r="Z53" s="422">
        <v>0</v>
      </c>
      <c r="AA53" s="422">
        <v>0</v>
      </c>
      <c r="AB53" s="422">
        <v>0</v>
      </c>
      <c r="AC53" s="422">
        <v>0</v>
      </c>
      <c r="AD53" s="422">
        <v>0</v>
      </c>
      <c r="AE53" s="422">
        <v>0</v>
      </c>
      <c r="AF53" s="422">
        <v>0</v>
      </c>
      <c r="AG53" s="422">
        <v>0</v>
      </c>
      <c r="AH53" s="422">
        <v>0</v>
      </c>
      <c r="AI53" s="422">
        <v>0</v>
      </c>
      <c r="AJ53" s="422">
        <v>0</v>
      </c>
      <c r="AK53" s="422">
        <v>0</v>
      </c>
      <c r="AL53" s="422">
        <v>0</v>
      </c>
      <c r="AM53" s="422">
        <v>0</v>
      </c>
      <c r="AN53" s="422">
        <v>0</v>
      </c>
      <c r="AO53" s="422">
        <v>1.393</v>
      </c>
      <c r="AP53" s="422">
        <v>0</v>
      </c>
      <c r="AQ53" s="422">
        <v>0</v>
      </c>
      <c r="AR53" s="422">
        <v>0</v>
      </c>
      <c r="AS53" s="422">
        <v>0</v>
      </c>
      <c r="AT53" s="422">
        <v>0</v>
      </c>
      <c r="AU53" s="422">
        <v>0</v>
      </c>
      <c r="AV53" s="422">
        <v>0</v>
      </c>
      <c r="AW53" s="422">
        <v>0</v>
      </c>
      <c r="AX53" s="422">
        <v>0</v>
      </c>
      <c r="AY53" s="422">
        <v>0</v>
      </c>
      <c r="AZ53" s="422"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13788.784</v>
      </c>
      <c r="BF53" s="422">
        <v>0</v>
      </c>
      <c r="BG53" s="422">
        <v>0</v>
      </c>
      <c r="BH53" s="422">
        <v>0</v>
      </c>
      <c r="BI53" s="422">
        <v>59.643000000000001</v>
      </c>
      <c r="BJ53" s="422">
        <v>0</v>
      </c>
      <c r="BK53" s="422">
        <v>0</v>
      </c>
      <c r="BL53" s="422">
        <v>0</v>
      </c>
      <c r="BM53" s="424">
        <f t="shared" si="2"/>
        <v>13849.82</v>
      </c>
      <c r="BN53" s="427"/>
      <c r="BO53" s="428">
        <v>0</v>
      </c>
      <c r="BZ53" s="396"/>
    </row>
    <row r="54" spans="1:78">
      <c r="A54" s="409" t="s">
        <v>62</v>
      </c>
      <c r="B54" s="421" t="s">
        <v>148</v>
      </c>
      <c r="C54" s="422">
        <f t="shared" si="0"/>
        <v>12361.741</v>
      </c>
      <c r="D54" s="421">
        <v>0</v>
      </c>
      <c r="E54" s="421">
        <v>0</v>
      </c>
      <c r="F54" s="421">
        <v>0</v>
      </c>
      <c r="G54" s="421">
        <v>0</v>
      </c>
      <c r="H54" s="421">
        <v>0</v>
      </c>
      <c r="I54" s="421">
        <v>0</v>
      </c>
      <c r="J54" s="421">
        <v>0</v>
      </c>
      <c r="K54" s="421">
        <f t="shared" si="1"/>
        <v>12361.741</v>
      </c>
      <c r="L54" s="423">
        <v>0</v>
      </c>
      <c r="M54" s="422">
        <v>0</v>
      </c>
      <c r="N54" s="422">
        <v>0</v>
      </c>
      <c r="O54" s="422">
        <v>0</v>
      </c>
      <c r="P54" s="422">
        <v>0</v>
      </c>
      <c r="Q54" s="422">
        <v>0</v>
      </c>
      <c r="R54" s="422">
        <v>0</v>
      </c>
      <c r="S54" s="422">
        <v>0</v>
      </c>
      <c r="T54" s="422">
        <v>0</v>
      </c>
      <c r="U54" s="422">
        <v>0</v>
      </c>
      <c r="V54" s="422">
        <v>0</v>
      </c>
      <c r="W54" s="422">
        <v>0</v>
      </c>
      <c r="X54" s="422">
        <v>0</v>
      </c>
      <c r="Y54" s="422">
        <v>0</v>
      </c>
      <c r="Z54" s="422">
        <v>0</v>
      </c>
      <c r="AA54" s="422">
        <v>0</v>
      </c>
      <c r="AB54" s="422">
        <v>0</v>
      </c>
      <c r="AC54" s="422">
        <v>0</v>
      </c>
      <c r="AD54" s="422">
        <v>0</v>
      </c>
      <c r="AE54" s="422">
        <v>0</v>
      </c>
      <c r="AF54" s="422">
        <v>0</v>
      </c>
      <c r="AG54" s="422">
        <v>0</v>
      </c>
      <c r="AH54" s="422">
        <v>0</v>
      </c>
      <c r="AI54" s="422">
        <v>0.82899999999999996</v>
      </c>
      <c r="AJ54" s="422">
        <v>0</v>
      </c>
      <c r="AK54" s="422">
        <v>0</v>
      </c>
      <c r="AL54" s="422">
        <v>0</v>
      </c>
      <c r="AM54" s="422">
        <v>0</v>
      </c>
      <c r="AN54" s="422">
        <v>0</v>
      </c>
      <c r="AO54" s="422">
        <v>0</v>
      </c>
      <c r="AP54" s="422">
        <v>0</v>
      </c>
      <c r="AQ54" s="422">
        <v>0</v>
      </c>
      <c r="AR54" s="422">
        <v>0</v>
      </c>
      <c r="AS54" s="422">
        <v>0</v>
      </c>
      <c r="AT54" s="422">
        <v>0</v>
      </c>
      <c r="AU54" s="422">
        <v>0</v>
      </c>
      <c r="AV54" s="422">
        <v>0</v>
      </c>
      <c r="AW54" s="422">
        <v>0</v>
      </c>
      <c r="AX54" s="422">
        <v>0</v>
      </c>
      <c r="AY54" s="422">
        <v>0</v>
      </c>
      <c r="AZ54" s="422"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12360.912</v>
      </c>
      <c r="BG54" s="422">
        <v>0</v>
      </c>
      <c r="BH54" s="422">
        <v>0</v>
      </c>
      <c r="BI54" s="422">
        <v>0</v>
      </c>
      <c r="BJ54" s="422">
        <v>0</v>
      </c>
      <c r="BK54" s="422">
        <v>0</v>
      </c>
      <c r="BL54" s="422">
        <v>0</v>
      </c>
      <c r="BM54" s="424">
        <f t="shared" si="2"/>
        <v>12361.741</v>
      </c>
      <c r="BN54" s="427"/>
      <c r="BO54" s="428">
        <v>0</v>
      </c>
      <c r="BZ54" s="396"/>
    </row>
    <row r="55" spans="1:78">
      <c r="A55" s="409" t="s">
        <v>63</v>
      </c>
      <c r="B55" s="421" t="s">
        <v>238</v>
      </c>
      <c r="C55" s="422">
        <f t="shared" si="0"/>
        <v>1799.7229999999997</v>
      </c>
      <c r="D55" s="421">
        <v>0</v>
      </c>
      <c r="E55" s="421">
        <v>0</v>
      </c>
      <c r="F55" s="421">
        <v>0</v>
      </c>
      <c r="G55" s="421">
        <v>0</v>
      </c>
      <c r="H55" s="421">
        <v>0</v>
      </c>
      <c r="I55" s="421">
        <v>0</v>
      </c>
      <c r="J55" s="421">
        <v>3.8660000000000001</v>
      </c>
      <c r="K55" s="421">
        <f t="shared" si="1"/>
        <v>1795.8569999999997</v>
      </c>
      <c r="L55" s="423">
        <v>0</v>
      </c>
      <c r="M55" s="422">
        <v>0</v>
      </c>
      <c r="N55" s="422">
        <v>0</v>
      </c>
      <c r="O55" s="422">
        <v>0</v>
      </c>
      <c r="P55" s="422">
        <v>0</v>
      </c>
      <c r="Q55" s="422">
        <v>0</v>
      </c>
      <c r="R55" s="422">
        <v>0</v>
      </c>
      <c r="S55" s="422">
        <v>0</v>
      </c>
      <c r="T55" s="422">
        <v>0</v>
      </c>
      <c r="U55" s="422">
        <v>0</v>
      </c>
      <c r="V55" s="422">
        <v>0</v>
      </c>
      <c r="W55" s="422">
        <v>0</v>
      </c>
      <c r="X55" s="422">
        <v>0</v>
      </c>
      <c r="Y55" s="422">
        <v>0</v>
      </c>
      <c r="Z55" s="422">
        <v>0</v>
      </c>
      <c r="AA55" s="422">
        <v>0</v>
      </c>
      <c r="AB55" s="422">
        <v>0</v>
      </c>
      <c r="AC55" s="422">
        <v>0</v>
      </c>
      <c r="AD55" s="422">
        <v>0</v>
      </c>
      <c r="AE55" s="422">
        <v>0</v>
      </c>
      <c r="AF55" s="422">
        <v>0</v>
      </c>
      <c r="AG55" s="422">
        <v>0</v>
      </c>
      <c r="AH55" s="422">
        <v>0</v>
      </c>
      <c r="AI55" s="422">
        <v>1.897</v>
      </c>
      <c r="AJ55" s="422">
        <v>0</v>
      </c>
      <c r="AK55" s="422">
        <v>0</v>
      </c>
      <c r="AL55" s="422">
        <v>0</v>
      </c>
      <c r="AM55" s="422">
        <v>0</v>
      </c>
      <c r="AN55" s="422">
        <v>0</v>
      </c>
      <c r="AO55" s="422">
        <v>1.6830000000000001</v>
      </c>
      <c r="AP55" s="422">
        <v>0</v>
      </c>
      <c r="AQ55" s="422">
        <v>0</v>
      </c>
      <c r="AR55" s="422">
        <v>0</v>
      </c>
      <c r="AS55" s="422">
        <v>0</v>
      </c>
      <c r="AT55" s="422">
        <v>0</v>
      </c>
      <c r="AU55" s="422">
        <v>0</v>
      </c>
      <c r="AV55" s="422">
        <v>0</v>
      </c>
      <c r="AW55" s="422">
        <v>0</v>
      </c>
      <c r="AX55" s="422">
        <v>0</v>
      </c>
      <c r="AY55" s="422">
        <v>0</v>
      </c>
      <c r="AZ55" s="422"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1785.232</v>
      </c>
      <c r="BH55" s="422">
        <v>0</v>
      </c>
      <c r="BI55" s="422">
        <v>5.5910000000000002</v>
      </c>
      <c r="BJ55" s="422">
        <v>0</v>
      </c>
      <c r="BK55" s="422">
        <v>0</v>
      </c>
      <c r="BL55" s="422">
        <v>0</v>
      </c>
      <c r="BM55" s="424">
        <f t="shared" si="2"/>
        <v>1794.4029999999998</v>
      </c>
      <c r="BN55" s="427"/>
      <c r="BO55" s="428">
        <v>1.454</v>
      </c>
      <c r="BZ55" s="396"/>
    </row>
    <row r="56" spans="1:78">
      <c r="A56" s="409" t="s">
        <v>64</v>
      </c>
      <c r="B56" s="421" t="s">
        <v>162</v>
      </c>
      <c r="C56" s="422">
        <f t="shared" si="0"/>
        <v>908.89699999999993</v>
      </c>
      <c r="D56" s="421">
        <v>0</v>
      </c>
      <c r="E56" s="421">
        <v>0</v>
      </c>
      <c r="F56" s="421">
        <v>0</v>
      </c>
      <c r="G56" s="421">
        <v>0</v>
      </c>
      <c r="H56" s="421">
        <v>0</v>
      </c>
      <c r="I56" s="421">
        <v>0</v>
      </c>
      <c r="J56" s="421">
        <v>0</v>
      </c>
      <c r="K56" s="421">
        <f t="shared" si="1"/>
        <v>908.89699999999993</v>
      </c>
      <c r="L56" s="423">
        <v>0</v>
      </c>
      <c r="M56" s="422">
        <v>0</v>
      </c>
      <c r="N56" s="422">
        <v>0</v>
      </c>
      <c r="O56" s="422">
        <v>0</v>
      </c>
      <c r="P56" s="422">
        <v>0</v>
      </c>
      <c r="Q56" s="422">
        <v>0</v>
      </c>
      <c r="R56" s="422">
        <v>0</v>
      </c>
      <c r="S56" s="422">
        <v>0</v>
      </c>
      <c r="T56" s="422">
        <v>0</v>
      </c>
      <c r="U56" s="422">
        <v>0</v>
      </c>
      <c r="V56" s="422">
        <v>0</v>
      </c>
      <c r="W56" s="422">
        <v>0</v>
      </c>
      <c r="X56" s="422">
        <v>0</v>
      </c>
      <c r="Y56" s="422">
        <v>0</v>
      </c>
      <c r="Z56" s="422">
        <v>0</v>
      </c>
      <c r="AA56" s="422">
        <v>0</v>
      </c>
      <c r="AB56" s="422">
        <v>0</v>
      </c>
      <c r="AC56" s="422">
        <v>0</v>
      </c>
      <c r="AD56" s="422">
        <v>0</v>
      </c>
      <c r="AE56" s="422">
        <v>0</v>
      </c>
      <c r="AF56" s="422">
        <v>0</v>
      </c>
      <c r="AG56" s="422">
        <v>0</v>
      </c>
      <c r="AH56" s="422">
        <v>0</v>
      </c>
      <c r="AI56" s="422">
        <v>0</v>
      </c>
      <c r="AJ56" s="422">
        <v>0</v>
      </c>
      <c r="AK56" s="422">
        <v>0</v>
      </c>
      <c r="AL56" s="422">
        <v>0</v>
      </c>
      <c r="AM56" s="422">
        <v>0</v>
      </c>
      <c r="AN56" s="422">
        <v>0</v>
      </c>
      <c r="AO56" s="422">
        <v>0</v>
      </c>
      <c r="AP56" s="422">
        <v>0</v>
      </c>
      <c r="AQ56" s="422">
        <v>0</v>
      </c>
      <c r="AR56" s="422">
        <v>0</v>
      </c>
      <c r="AS56" s="422">
        <v>0</v>
      </c>
      <c r="AT56" s="422">
        <v>0</v>
      </c>
      <c r="AU56" s="422">
        <v>0</v>
      </c>
      <c r="AV56" s="422">
        <v>0</v>
      </c>
      <c r="AW56" s="422">
        <v>0</v>
      </c>
      <c r="AX56" s="422">
        <v>0</v>
      </c>
      <c r="AY56" s="422">
        <v>0</v>
      </c>
      <c r="AZ56" s="422"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2.895</v>
      </c>
      <c r="BG56" s="422">
        <v>0</v>
      </c>
      <c r="BH56" s="422">
        <v>906.00199999999995</v>
      </c>
      <c r="BI56" s="422">
        <v>0</v>
      </c>
      <c r="BJ56" s="422">
        <v>0</v>
      </c>
      <c r="BK56" s="422">
        <v>0</v>
      </c>
      <c r="BL56" s="422">
        <v>0</v>
      </c>
      <c r="BM56" s="424">
        <f t="shared" si="2"/>
        <v>908.89699999999993</v>
      </c>
      <c r="BN56" s="427"/>
      <c r="BO56" s="428">
        <v>0</v>
      </c>
      <c r="BZ56" s="396"/>
    </row>
    <row r="57" spans="1:78">
      <c r="A57" s="409" t="s">
        <v>65</v>
      </c>
      <c r="B57" s="421" t="s">
        <v>164</v>
      </c>
      <c r="C57" s="422">
        <f t="shared" si="0"/>
        <v>1994.0169999999998</v>
      </c>
      <c r="D57" s="421">
        <v>0</v>
      </c>
      <c r="E57" s="421">
        <v>0</v>
      </c>
      <c r="F57" s="421">
        <v>122.32599999999999</v>
      </c>
      <c r="G57" s="421">
        <v>0</v>
      </c>
      <c r="H57" s="421">
        <v>0</v>
      </c>
      <c r="I57" s="421">
        <v>0</v>
      </c>
      <c r="J57" s="421">
        <v>0</v>
      </c>
      <c r="K57" s="421">
        <f t="shared" si="1"/>
        <v>1871.6909999999998</v>
      </c>
      <c r="L57" s="423">
        <v>0</v>
      </c>
      <c r="M57" s="422">
        <v>0</v>
      </c>
      <c r="N57" s="422">
        <v>5.31</v>
      </c>
      <c r="O57" s="422">
        <v>0</v>
      </c>
      <c r="P57" s="422">
        <v>0</v>
      </c>
      <c r="Q57" s="422">
        <v>0</v>
      </c>
      <c r="R57" s="422">
        <v>16.646000000000001</v>
      </c>
      <c r="S57" s="422">
        <v>0</v>
      </c>
      <c r="T57" s="422">
        <v>0</v>
      </c>
      <c r="U57" s="422">
        <v>0</v>
      </c>
      <c r="V57" s="422">
        <v>0</v>
      </c>
      <c r="W57" s="422">
        <v>0</v>
      </c>
      <c r="X57" s="422">
        <v>0</v>
      </c>
      <c r="Y57" s="422">
        <v>0</v>
      </c>
      <c r="Z57" s="422">
        <v>121.355</v>
      </c>
      <c r="AA57" s="422">
        <v>1.792</v>
      </c>
      <c r="AB57" s="422">
        <v>0</v>
      </c>
      <c r="AC57" s="422">
        <v>0</v>
      </c>
      <c r="AD57" s="422">
        <v>0</v>
      </c>
      <c r="AE57" s="422">
        <v>0</v>
      </c>
      <c r="AF57" s="422">
        <v>139.70699999999999</v>
      </c>
      <c r="AG57" s="422">
        <v>70.366</v>
      </c>
      <c r="AH57" s="422">
        <v>0</v>
      </c>
      <c r="AI57" s="422">
        <v>1.978</v>
      </c>
      <c r="AJ57" s="422">
        <v>0</v>
      </c>
      <c r="AK57" s="422">
        <v>0</v>
      </c>
      <c r="AL57" s="422">
        <v>0</v>
      </c>
      <c r="AM57" s="422">
        <v>0</v>
      </c>
      <c r="AN57" s="422">
        <v>0</v>
      </c>
      <c r="AO57" s="422">
        <v>5.6150000000000002</v>
      </c>
      <c r="AP57" s="422">
        <v>0.82499999999999996</v>
      </c>
      <c r="AQ57" s="422">
        <v>0</v>
      </c>
      <c r="AR57" s="422">
        <v>0</v>
      </c>
      <c r="AS57" s="422">
        <v>0</v>
      </c>
      <c r="AT57" s="422">
        <v>0</v>
      </c>
      <c r="AU57" s="422">
        <v>0</v>
      </c>
      <c r="AV57" s="422">
        <v>0</v>
      </c>
      <c r="AW57" s="422">
        <v>10.085000000000001</v>
      </c>
      <c r="AX57" s="422">
        <v>0</v>
      </c>
      <c r="AY57" s="422">
        <v>0</v>
      </c>
      <c r="AZ57" s="422">
        <v>0</v>
      </c>
      <c r="BA57" s="422">
        <v>0</v>
      </c>
      <c r="BB57" s="422">
        <v>0</v>
      </c>
      <c r="BC57" s="422">
        <v>18.472000000000001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1479.54</v>
      </c>
      <c r="BJ57" s="422">
        <v>0</v>
      </c>
      <c r="BK57" s="422">
        <v>0</v>
      </c>
      <c r="BL57" s="422">
        <v>0</v>
      </c>
      <c r="BM57" s="424">
        <f t="shared" si="2"/>
        <v>1871.6909999999998</v>
      </c>
      <c r="BN57" s="427"/>
      <c r="BO57" s="428">
        <v>0</v>
      </c>
      <c r="BZ57" s="396"/>
    </row>
    <row r="58" spans="1:78">
      <c r="A58" s="409" t="s">
        <v>66</v>
      </c>
      <c r="B58" s="421" t="s">
        <v>239</v>
      </c>
      <c r="C58" s="422">
        <f t="shared" si="0"/>
        <v>1151.5119999999999</v>
      </c>
      <c r="D58" s="421">
        <v>0</v>
      </c>
      <c r="E58" s="421">
        <v>0</v>
      </c>
      <c r="F58" s="421">
        <v>0</v>
      </c>
      <c r="G58" s="421">
        <v>0</v>
      </c>
      <c r="H58" s="421">
        <v>0</v>
      </c>
      <c r="I58" s="421">
        <v>0</v>
      </c>
      <c r="J58" s="421">
        <v>0</v>
      </c>
      <c r="K58" s="421">
        <f t="shared" si="1"/>
        <v>1151.5119999999999</v>
      </c>
      <c r="L58" s="423">
        <v>0</v>
      </c>
      <c r="M58" s="422">
        <v>0</v>
      </c>
      <c r="N58" s="422">
        <v>0</v>
      </c>
      <c r="O58" s="422">
        <v>0</v>
      </c>
      <c r="P58" s="422">
        <v>0</v>
      </c>
      <c r="Q58" s="422">
        <v>0</v>
      </c>
      <c r="R58" s="422">
        <v>0</v>
      </c>
      <c r="S58" s="422">
        <v>0</v>
      </c>
      <c r="T58" s="422">
        <v>0</v>
      </c>
      <c r="U58" s="422">
        <v>0</v>
      </c>
      <c r="V58" s="422">
        <v>0</v>
      </c>
      <c r="W58" s="422">
        <v>0</v>
      </c>
      <c r="X58" s="422">
        <v>0</v>
      </c>
      <c r="Y58" s="422">
        <v>0</v>
      </c>
      <c r="Z58" s="422">
        <v>0</v>
      </c>
      <c r="AA58" s="422">
        <v>0</v>
      </c>
      <c r="AB58" s="422">
        <v>0</v>
      </c>
      <c r="AC58" s="422">
        <v>0</v>
      </c>
      <c r="AD58" s="422">
        <v>0</v>
      </c>
      <c r="AE58" s="422">
        <v>0</v>
      </c>
      <c r="AF58" s="422">
        <v>0</v>
      </c>
      <c r="AG58" s="422">
        <v>0</v>
      </c>
      <c r="AH58" s="422">
        <v>0</v>
      </c>
      <c r="AI58" s="422">
        <v>0</v>
      </c>
      <c r="AJ58" s="422">
        <v>0</v>
      </c>
      <c r="AK58" s="422">
        <v>0</v>
      </c>
      <c r="AL58" s="422">
        <v>0</v>
      </c>
      <c r="AM58" s="422">
        <v>0</v>
      </c>
      <c r="AN58" s="422">
        <v>0</v>
      </c>
      <c r="AO58" s="422">
        <v>0</v>
      </c>
      <c r="AP58" s="422">
        <v>0</v>
      </c>
      <c r="AQ58" s="422">
        <v>0</v>
      </c>
      <c r="AR58" s="422">
        <v>0</v>
      </c>
      <c r="AS58" s="422">
        <v>0</v>
      </c>
      <c r="AT58" s="422">
        <v>0</v>
      </c>
      <c r="AU58" s="422">
        <v>0</v>
      </c>
      <c r="AV58" s="422">
        <v>0</v>
      </c>
      <c r="AW58" s="422">
        <v>0</v>
      </c>
      <c r="AX58" s="422">
        <v>0</v>
      </c>
      <c r="AY58" s="422">
        <v>0</v>
      </c>
      <c r="AZ58" s="422">
        <v>0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1151.5119999999999</v>
      </c>
      <c r="BK58" s="422">
        <v>0</v>
      </c>
      <c r="BL58" s="422">
        <v>0</v>
      </c>
      <c r="BM58" s="424">
        <f t="shared" si="2"/>
        <v>1151.5119999999999</v>
      </c>
      <c r="BN58" s="427"/>
      <c r="BO58" s="428">
        <v>0</v>
      </c>
      <c r="BZ58" s="396"/>
    </row>
    <row r="59" spans="1:78">
      <c r="A59" s="409" t="s">
        <v>70</v>
      </c>
      <c r="B59" s="421" t="s">
        <v>240</v>
      </c>
      <c r="C59" s="422">
        <f t="shared" si="0"/>
        <v>7058.7489999999998</v>
      </c>
      <c r="D59" s="421">
        <v>0</v>
      </c>
      <c r="E59" s="421">
        <v>0</v>
      </c>
      <c r="F59" s="421">
        <v>0</v>
      </c>
      <c r="G59" s="421">
        <v>0</v>
      </c>
      <c r="H59" s="421">
        <v>0</v>
      </c>
      <c r="I59" s="421">
        <v>0</v>
      </c>
      <c r="J59" s="421">
        <v>0</v>
      </c>
      <c r="K59" s="421">
        <f t="shared" si="1"/>
        <v>7058.7489999999998</v>
      </c>
      <c r="L59" s="423">
        <v>0</v>
      </c>
      <c r="M59" s="422">
        <v>0</v>
      </c>
      <c r="N59" s="422">
        <v>0</v>
      </c>
      <c r="O59" s="422">
        <v>0</v>
      </c>
      <c r="P59" s="422">
        <v>0</v>
      </c>
      <c r="Q59" s="422">
        <v>0</v>
      </c>
      <c r="R59" s="422">
        <v>0</v>
      </c>
      <c r="S59" s="422">
        <v>0</v>
      </c>
      <c r="T59" s="422">
        <v>0</v>
      </c>
      <c r="U59" s="422">
        <v>0</v>
      </c>
      <c r="V59" s="422">
        <v>0</v>
      </c>
      <c r="W59" s="422">
        <v>0</v>
      </c>
      <c r="X59" s="422">
        <v>0</v>
      </c>
      <c r="Y59" s="422">
        <v>0</v>
      </c>
      <c r="Z59" s="422">
        <v>0</v>
      </c>
      <c r="AA59" s="422">
        <v>0</v>
      </c>
      <c r="AB59" s="422">
        <v>0</v>
      </c>
      <c r="AC59" s="422">
        <v>0</v>
      </c>
      <c r="AD59" s="422">
        <v>0</v>
      </c>
      <c r="AE59" s="422">
        <v>0</v>
      </c>
      <c r="AF59" s="422">
        <v>0</v>
      </c>
      <c r="AG59" s="422">
        <v>0</v>
      </c>
      <c r="AH59" s="422">
        <v>0</v>
      </c>
      <c r="AI59" s="422">
        <v>0</v>
      </c>
      <c r="AJ59" s="422">
        <v>0</v>
      </c>
      <c r="AK59" s="422">
        <v>0</v>
      </c>
      <c r="AL59" s="422">
        <v>0</v>
      </c>
      <c r="AM59" s="422">
        <v>0</v>
      </c>
      <c r="AN59" s="422">
        <v>0</v>
      </c>
      <c r="AO59" s="422">
        <v>0</v>
      </c>
      <c r="AP59" s="422">
        <v>0</v>
      </c>
      <c r="AQ59" s="422">
        <v>0</v>
      </c>
      <c r="AR59" s="422">
        <v>0</v>
      </c>
      <c r="AS59" s="422">
        <v>0</v>
      </c>
      <c r="AT59" s="422">
        <v>0</v>
      </c>
      <c r="AU59" s="422">
        <v>0</v>
      </c>
      <c r="AV59" s="422">
        <v>0</v>
      </c>
      <c r="AW59" s="422">
        <v>0</v>
      </c>
      <c r="AX59" s="422">
        <v>0</v>
      </c>
      <c r="AY59" s="422">
        <v>0</v>
      </c>
      <c r="AZ59" s="422"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v>0</v>
      </c>
      <c r="BL59" s="422">
        <v>0</v>
      </c>
      <c r="BM59" s="424">
        <f t="shared" si="2"/>
        <v>0</v>
      </c>
      <c r="BN59" s="427"/>
      <c r="BO59" s="428">
        <v>7058.7489999999998</v>
      </c>
      <c r="BZ59" s="396"/>
    </row>
    <row r="60" spans="1:78" ht="13.5" thickBot="1">
      <c r="A60" s="416" t="s">
        <v>71</v>
      </c>
      <c r="B60" s="421" t="s">
        <v>126</v>
      </c>
      <c r="C60" s="422">
        <f t="shared" si="0"/>
        <v>0</v>
      </c>
      <c r="D60" s="421">
        <v>0</v>
      </c>
      <c r="E60" s="421">
        <v>0</v>
      </c>
      <c r="F60" s="421">
        <v>0</v>
      </c>
      <c r="G60" s="421">
        <v>0</v>
      </c>
      <c r="H60" s="421">
        <v>0</v>
      </c>
      <c r="I60" s="421">
        <v>0</v>
      </c>
      <c r="J60" s="421">
        <v>0</v>
      </c>
      <c r="K60" s="421">
        <f t="shared" si="1"/>
        <v>0</v>
      </c>
      <c r="L60" s="423">
        <v>0</v>
      </c>
      <c r="M60" s="422">
        <v>0</v>
      </c>
      <c r="N60" s="422">
        <v>0</v>
      </c>
      <c r="O60" s="422">
        <v>0</v>
      </c>
      <c r="P60" s="422">
        <v>0</v>
      </c>
      <c r="Q60" s="422">
        <v>0</v>
      </c>
      <c r="R60" s="422">
        <v>0</v>
      </c>
      <c r="S60" s="422">
        <v>0</v>
      </c>
      <c r="T60" s="422">
        <v>0</v>
      </c>
      <c r="U60" s="422">
        <v>0</v>
      </c>
      <c r="V60" s="422">
        <v>0</v>
      </c>
      <c r="W60" s="422">
        <v>0</v>
      </c>
      <c r="X60" s="422">
        <v>0</v>
      </c>
      <c r="Y60" s="422">
        <v>0</v>
      </c>
      <c r="Z60" s="422">
        <v>0</v>
      </c>
      <c r="AA60" s="422">
        <v>0</v>
      </c>
      <c r="AB60" s="422">
        <v>0</v>
      </c>
      <c r="AC60" s="422">
        <v>0</v>
      </c>
      <c r="AD60" s="422">
        <v>0</v>
      </c>
      <c r="AE60" s="422">
        <v>0</v>
      </c>
      <c r="AF60" s="422">
        <v>0</v>
      </c>
      <c r="AG60" s="422">
        <v>0</v>
      </c>
      <c r="AH60" s="422">
        <v>0</v>
      </c>
      <c r="AI60" s="422">
        <v>0</v>
      </c>
      <c r="AJ60" s="422">
        <v>0</v>
      </c>
      <c r="AK60" s="422">
        <v>0</v>
      </c>
      <c r="AL60" s="422">
        <v>0</v>
      </c>
      <c r="AM60" s="422">
        <v>0</v>
      </c>
      <c r="AN60" s="422">
        <v>0</v>
      </c>
      <c r="AO60" s="422">
        <v>0</v>
      </c>
      <c r="AP60" s="422">
        <v>0</v>
      </c>
      <c r="AQ60" s="422">
        <v>0</v>
      </c>
      <c r="AR60" s="422">
        <v>0</v>
      </c>
      <c r="AS60" s="422">
        <v>0</v>
      </c>
      <c r="AT60" s="422">
        <v>0</v>
      </c>
      <c r="AU60" s="422">
        <v>0</v>
      </c>
      <c r="AV60" s="422">
        <v>0</v>
      </c>
      <c r="AW60" s="422">
        <v>0</v>
      </c>
      <c r="AX60" s="422">
        <v>0</v>
      </c>
      <c r="AY60" s="422">
        <v>0</v>
      </c>
      <c r="AZ60" s="422">
        <v>0</v>
      </c>
      <c r="BA60" s="422">
        <v>0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v>0</v>
      </c>
      <c r="BL60" s="422">
        <v>0</v>
      </c>
      <c r="BM60" s="424">
        <f t="shared" si="2"/>
        <v>0</v>
      </c>
      <c r="BN60" s="429"/>
      <c r="BO60" s="430">
        <v>0</v>
      </c>
      <c r="BZ60" s="396"/>
    </row>
    <row r="61" spans="1:78" s="436" customFormat="1" ht="21.75" customHeight="1" thickTop="1" thickBot="1">
      <c r="A61" s="431"/>
      <c r="B61" s="432">
        <f>SUM(B8:B60)</f>
        <v>0</v>
      </c>
      <c r="C61" s="433">
        <f>SUM(C8:C60)</f>
        <v>411940.94900000002</v>
      </c>
      <c r="D61" s="433">
        <f>SUM(D8:D60)</f>
        <v>-3.637978807091713E-12</v>
      </c>
      <c r="E61" s="433">
        <f t="shared" ref="E61:BO61" si="3">SUM(E8:E60)</f>
        <v>0</v>
      </c>
      <c r="F61" s="433">
        <f t="shared" si="3"/>
        <v>12784.168999999998</v>
      </c>
      <c r="G61" s="433">
        <f t="shared" si="3"/>
        <v>-105.899</v>
      </c>
      <c r="H61" s="433">
        <f t="shared" si="3"/>
        <v>1546.1799999999998</v>
      </c>
      <c r="I61" s="433">
        <f t="shared" si="3"/>
        <v>0</v>
      </c>
      <c r="J61" s="433">
        <f t="shared" si="3"/>
        <v>10582.550999999999</v>
      </c>
      <c r="K61" s="434">
        <f t="shared" si="3"/>
        <v>387133.94799999992</v>
      </c>
      <c r="L61" s="432">
        <f t="shared" si="3"/>
        <v>12234.775000000001</v>
      </c>
      <c r="M61" s="432">
        <f t="shared" si="3"/>
        <v>5497.75</v>
      </c>
      <c r="N61" s="432">
        <f t="shared" si="3"/>
        <v>891.77499999999998</v>
      </c>
      <c r="O61" s="432">
        <f t="shared" si="3"/>
        <v>12626.938</v>
      </c>
      <c r="P61" s="432">
        <f t="shared" si="3"/>
        <v>4240.3530000000001</v>
      </c>
      <c r="Q61" s="432">
        <f t="shared" si="3"/>
        <v>767.58</v>
      </c>
      <c r="R61" s="432">
        <f t="shared" si="3"/>
        <v>1120.7379999999998</v>
      </c>
      <c r="S61" s="432">
        <f t="shared" si="3"/>
        <v>1059.885</v>
      </c>
      <c r="T61" s="432">
        <f t="shared" si="3"/>
        <v>0</v>
      </c>
      <c r="U61" s="432">
        <f t="shared" si="3"/>
        <v>1350.9639999999999</v>
      </c>
      <c r="V61" s="432">
        <f t="shared" si="3"/>
        <v>808.66599999999994</v>
      </c>
      <c r="W61" s="432">
        <f t="shared" si="3"/>
        <v>506.72199999999998</v>
      </c>
      <c r="X61" s="432">
        <f t="shared" si="3"/>
        <v>902.43299999999999</v>
      </c>
      <c r="Y61" s="432">
        <f t="shared" si="3"/>
        <v>1273.9110000000001</v>
      </c>
      <c r="Z61" s="432">
        <f t="shared" si="3"/>
        <v>667.20699999999999</v>
      </c>
      <c r="AA61" s="432">
        <f t="shared" si="3"/>
        <v>1032.58</v>
      </c>
      <c r="AB61" s="432">
        <f t="shared" si="3"/>
        <v>789.41099999999994</v>
      </c>
      <c r="AC61" s="432">
        <f t="shared" si="3"/>
        <v>10500.137000000001</v>
      </c>
      <c r="AD61" s="432">
        <f t="shared" si="3"/>
        <v>2220.3140000000003</v>
      </c>
      <c r="AE61" s="432">
        <f t="shared" si="3"/>
        <v>26175.600999999995</v>
      </c>
      <c r="AF61" s="432">
        <f t="shared" si="3"/>
        <v>3432.7099999999996</v>
      </c>
      <c r="AG61" s="432">
        <f t="shared" si="3"/>
        <v>2459.8190000000004</v>
      </c>
      <c r="AH61" s="432">
        <f t="shared" si="3"/>
        <v>9216.4339999999975</v>
      </c>
      <c r="AI61" s="432">
        <f t="shared" si="3"/>
        <v>16011.802</v>
      </c>
      <c r="AJ61" s="432">
        <f t="shared" si="3"/>
        <v>18307.306999999997</v>
      </c>
      <c r="AK61" s="432">
        <f t="shared" si="3"/>
        <v>4423.3980000000001</v>
      </c>
      <c r="AL61" s="432">
        <f t="shared" si="3"/>
        <v>827.67499999999995</v>
      </c>
      <c r="AM61" s="432">
        <f t="shared" si="3"/>
        <v>9800.6659999999993</v>
      </c>
      <c r="AN61" s="432">
        <f t="shared" si="3"/>
        <v>325.27299999999997</v>
      </c>
      <c r="AO61" s="432">
        <f t="shared" si="3"/>
        <v>6876.2860000000001</v>
      </c>
      <c r="AP61" s="432">
        <f t="shared" si="3"/>
        <v>4345.4889999999996</v>
      </c>
      <c r="AQ61" s="432">
        <f t="shared" si="3"/>
        <v>1112.077</v>
      </c>
      <c r="AR61" s="432">
        <f t="shared" si="3"/>
        <v>8903.1219999999994</v>
      </c>
      <c r="AS61" s="432">
        <f t="shared" si="3"/>
        <v>1207.7619999999999</v>
      </c>
      <c r="AT61" s="432">
        <f t="shared" si="3"/>
        <v>15637.145</v>
      </c>
      <c r="AU61" s="432">
        <f t="shared" si="3"/>
        <v>1995.1849999999999</v>
      </c>
      <c r="AV61" s="432">
        <f t="shared" si="3"/>
        <v>1004.6420000000001</v>
      </c>
      <c r="AW61" s="432">
        <f t="shared" si="3"/>
        <v>19664.347000000002</v>
      </c>
      <c r="AX61" s="432">
        <f t="shared" si="3"/>
        <v>4095.1819999999998</v>
      </c>
      <c r="AY61" s="432">
        <f t="shared" si="3"/>
        <v>33.021999999999998</v>
      </c>
      <c r="AZ61" s="432">
        <f t="shared" si="3"/>
        <v>457.13200000000001</v>
      </c>
      <c r="BA61" s="432">
        <f t="shared" si="3"/>
        <v>3573.098</v>
      </c>
      <c r="BB61" s="432">
        <f t="shared" si="3"/>
        <v>2613.0720000000001</v>
      </c>
      <c r="BC61" s="432">
        <f t="shared" si="3"/>
        <v>31172.322</v>
      </c>
      <c r="BD61" s="432">
        <f t="shared" si="3"/>
        <v>722.04899999999998</v>
      </c>
      <c r="BE61" s="432">
        <f t="shared" si="3"/>
        <v>13788.867</v>
      </c>
      <c r="BF61" s="432">
        <f t="shared" si="3"/>
        <v>12363.807000000001</v>
      </c>
      <c r="BG61" s="432">
        <f t="shared" si="3"/>
        <v>1821.0119999999999</v>
      </c>
      <c r="BH61" s="432">
        <f t="shared" si="3"/>
        <v>906.00199999999995</v>
      </c>
      <c r="BI61" s="432">
        <f t="shared" si="3"/>
        <v>1687.825</v>
      </c>
      <c r="BJ61" s="432">
        <f t="shared" si="3"/>
        <v>1151.5119999999999</v>
      </c>
      <c r="BK61" s="432">
        <f t="shared" si="3"/>
        <v>0</v>
      </c>
      <c r="BL61" s="432">
        <f t="shared" si="3"/>
        <v>0</v>
      </c>
      <c r="BM61" s="432">
        <f t="shared" si="3"/>
        <v>284603.7809999999</v>
      </c>
      <c r="BN61" s="435">
        <f t="shared" si="3"/>
        <v>0</v>
      </c>
      <c r="BO61" s="434">
        <f t="shared" si="3"/>
        <v>102530.167</v>
      </c>
      <c r="BP61" s="396"/>
      <c r="BQ61" s="396"/>
      <c r="BR61" s="396"/>
      <c r="BS61" s="396"/>
      <c r="BT61" s="396"/>
      <c r="BU61" s="396"/>
      <c r="BV61" s="396"/>
      <c r="BW61" s="396"/>
      <c r="BX61" s="396"/>
    </row>
    <row r="62" spans="1:78" s="436" customFormat="1" ht="21.75" customHeight="1" thickTop="1" thickBot="1"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7"/>
      <c r="AV62" s="437"/>
      <c r="AW62" s="437"/>
      <c r="AX62" s="437"/>
      <c r="AY62" s="437"/>
      <c r="AZ62" s="437"/>
      <c r="BA62" s="437"/>
      <c r="BB62" s="437"/>
      <c r="BC62" s="437"/>
      <c r="BD62" s="437"/>
      <c r="BE62" s="437"/>
      <c r="BF62" s="437"/>
      <c r="BG62" s="437"/>
      <c r="BH62" s="437"/>
      <c r="BI62" s="437"/>
      <c r="BJ62" s="437"/>
      <c r="BK62" s="437"/>
      <c r="BL62" s="437"/>
      <c r="BM62" s="437"/>
      <c r="BN62" s="437"/>
      <c r="BO62" s="437"/>
      <c r="BP62" s="437"/>
      <c r="BQ62" s="437"/>
      <c r="BR62" s="437"/>
      <c r="BS62" s="437"/>
      <c r="BT62" s="437"/>
      <c r="BU62" s="437"/>
      <c r="BV62" s="438"/>
      <c r="BW62" s="438"/>
    </row>
    <row r="63" spans="1:78" ht="14.25" thickTop="1" thickBot="1">
      <c r="L63" s="7" t="s">
        <v>155</v>
      </c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  <c r="AZ63" s="400"/>
      <c r="BA63" s="400"/>
      <c r="BB63" s="400"/>
      <c r="BC63" s="400"/>
      <c r="BD63" s="400"/>
      <c r="BE63" s="400"/>
      <c r="BF63" s="400"/>
      <c r="BG63" s="400"/>
      <c r="BH63" s="400"/>
      <c r="BI63" s="400"/>
      <c r="BJ63" s="400"/>
      <c r="BK63" s="400"/>
      <c r="BL63" s="400"/>
      <c r="BM63" s="401"/>
      <c r="BY63" s="398"/>
      <c r="BZ63" s="396"/>
    </row>
    <row r="64" spans="1:78" ht="75.75" customHeight="1" thickTop="1" thickBot="1">
      <c r="A64" s="402" t="s">
        <v>270</v>
      </c>
      <c r="B64" s="439"/>
      <c r="C64" s="12" t="s">
        <v>271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407" t="s">
        <v>201</v>
      </c>
      <c r="M64" s="408" t="s">
        <v>188</v>
      </c>
      <c r="N64" s="408" t="s">
        <v>193</v>
      </c>
      <c r="O64" s="408" t="s">
        <v>132</v>
      </c>
      <c r="P64" s="408" t="s">
        <v>202</v>
      </c>
      <c r="Q64" s="408" t="s">
        <v>203</v>
      </c>
      <c r="R64" s="408" t="s">
        <v>165</v>
      </c>
      <c r="S64" s="408" t="s">
        <v>231</v>
      </c>
      <c r="T64" s="408" t="s">
        <v>204</v>
      </c>
      <c r="U64" s="408" t="s">
        <v>133</v>
      </c>
      <c r="V64" s="408" t="s">
        <v>121</v>
      </c>
      <c r="W64" s="408" t="s">
        <v>122</v>
      </c>
      <c r="X64" s="408" t="s">
        <v>205</v>
      </c>
      <c r="Y64" s="408" t="s">
        <v>123</v>
      </c>
      <c r="Z64" s="408" t="s">
        <v>166</v>
      </c>
      <c r="AA64" s="408" t="s">
        <v>206</v>
      </c>
      <c r="AB64" s="408" t="s">
        <v>124</v>
      </c>
      <c r="AC64" s="408" t="s">
        <v>167</v>
      </c>
      <c r="AD64" s="408" t="s">
        <v>125</v>
      </c>
      <c r="AE64" s="408" t="s">
        <v>163</v>
      </c>
      <c r="AF64" s="408" t="s">
        <v>216</v>
      </c>
      <c r="AG64" s="408" t="s">
        <v>232</v>
      </c>
      <c r="AH64" s="408" t="s">
        <v>217</v>
      </c>
      <c r="AI64" s="408" t="s">
        <v>134</v>
      </c>
      <c r="AJ64" s="408" t="s">
        <v>135</v>
      </c>
      <c r="AK64" s="408" t="s">
        <v>37</v>
      </c>
      <c r="AL64" s="408" t="s">
        <v>39</v>
      </c>
      <c r="AM64" s="408" t="s">
        <v>136</v>
      </c>
      <c r="AN64" s="408" t="s">
        <v>156</v>
      </c>
      <c r="AO64" s="408" t="s">
        <v>43</v>
      </c>
      <c r="AP64" s="408" t="s">
        <v>207</v>
      </c>
      <c r="AQ64" s="408" t="s">
        <v>233</v>
      </c>
      <c r="AR64" s="408" t="s">
        <v>47</v>
      </c>
      <c r="AS64" s="408" t="s">
        <v>157</v>
      </c>
      <c r="AT64" s="408" t="s">
        <v>234</v>
      </c>
      <c r="AU64" s="408" t="s">
        <v>235</v>
      </c>
      <c r="AV64" s="408" t="s">
        <v>158</v>
      </c>
      <c r="AW64" s="408" t="s">
        <v>145</v>
      </c>
      <c r="AX64" s="408" t="s">
        <v>236</v>
      </c>
      <c r="AY64" s="408" t="s">
        <v>159</v>
      </c>
      <c r="AZ64" s="408" t="s">
        <v>160</v>
      </c>
      <c r="BA64" s="408" t="s">
        <v>161</v>
      </c>
      <c r="BB64" s="408" t="s">
        <v>237</v>
      </c>
      <c r="BC64" s="408" t="s">
        <v>59</v>
      </c>
      <c r="BD64" s="408" t="s">
        <v>168</v>
      </c>
      <c r="BE64" s="408" t="s">
        <v>69</v>
      </c>
      <c r="BF64" s="408" t="s">
        <v>148</v>
      </c>
      <c r="BG64" s="408" t="s">
        <v>238</v>
      </c>
      <c r="BH64" s="408" t="s">
        <v>162</v>
      </c>
      <c r="BI64" s="408" t="s">
        <v>164</v>
      </c>
      <c r="BJ64" s="408" t="s">
        <v>239</v>
      </c>
      <c r="BK64" s="408" t="s">
        <v>240</v>
      </c>
      <c r="BL64" s="404" t="s">
        <v>126</v>
      </c>
      <c r="BM64" s="14" t="s">
        <v>89</v>
      </c>
      <c r="BN64" s="17" t="s">
        <v>90</v>
      </c>
      <c r="BO64" s="16" t="s">
        <v>91</v>
      </c>
      <c r="BP64" s="440" t="s">
        <v>93</v>
      </c>
      <c r="BQ64" s="441"/>
      <c r="BR64" s="442"/>
      <c r="BS64" s="443"/>
      <c r="BT64" s="443"/>
      <c r="BU64" s="443"/>
      <c r="BV64" s="444" t="s">
        <v>94</v>
      </c>
      <c r="BW64" s="404" t="s">
        <v>95</v>
      </c>
      <c r="BX64" s="406" t="s">
        <v>208</v>
      </c>
      <c r="BZ64" s="396"/>
    </row>
    <row r="65" spans="1:78" ht="13.5" thickTop="1">
      <c r="A65" s="445"/>
      <c r="B65" s="446"/>
      <c r="C65" s="411"/>
      <c r="D65" s="410"/>
      <c r="E65" s="410"/>
      <c r="F65" s="410"/>
      <c r="G65" s="410"/>
      <c r="H65" s="410"/>
      <c r="I65" s="410"/>
      <c r="J65" s="410"/>
      <c r="K65" s="410"/>
      <c r="L65" s="412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  <c r="AU65" s="411"/>
      <c r="AV65" s="411"/>
      <c r="AW65" s="411"/>
      <c r="AX65" s="411"/>
      <c r="AY65" s="411"/>
      <c r="AZ65" s="411"/>
      <c r="BA65" s="411"/>
      <c r="BB65" s="411"/>
      <c r="BC65" s="411"/>
      <c r="BD65" s="411"/>
      <c r="BE65" s="411"/>
      <c r="BF65" s="411"/>
      <c r="BG65" s="411"/>
      <c r="BH65" s="411"/>
      <c r="BI65" s="411"/>
      <c r="BJ65" s="411"/>
      <c r="BK65" s="411"/>
      <c r="BL65" s="447"/>
      <c r="BM65" s="448"/>
      <c r="BN65" s="449"/>
      <c r="BO65" s="450"/>
      <c r="BP65" s="451" t="s">
        <v>92</v>
      </c>
      <c r="BQ65" s="452" t="s">
        <v>96</v>
      </c>
      <c r="BR65" s="453"/>
      <c r="BS65" s="454"/>
      <c r="BT65" s="455" t="s">
        <v>72</v>
      </c>
      <c r="BU65" s="456" t="s">
        <v>99</v>
      </c>
      <c r="BV65" s="410"/>
      <c r="BW65" s="457"/>
      <c r="BX65" s="413"/>
      <c r="BZ65" s="396"/>
    </row>
    <row r="66" spans="1:78" ht="13.5" thickBot="1">
      <c r="A66" s="458"/>
      <c r="B66" s="459"/>
      <c r="C66" s="418"/>
      <c r="D66" s="417"/>
      <c r="E66" s="417"/>
      <c r="F66" s="417"/>
      <c r="G66" s="417"/>
      <c r="H66" s="417"/>
      <c r="I66" s="417"/>
      <c r="J66" s="417"/>
      <c r="K66" s="417"/>
      <c r="L66" s="419" t="s">
        <v>11</v>
      </c>
      <c r="M66" s="418" t="s">
        <v>12</v>
      </c>
      <c r="N66" s="418" t="s">
        <v>13</v>
      </c>
      <c r="O66" s="418" t="s">
        <v>14</v>
      </c>
      <c r="P66" s="418" t="s">
        <v>15</v>
      </c>
      <c r="Q66" s="418" t="s">
        <v>16</v>
      </c>
      <c r="R66" s="418" t="s">
        <v>17</v>
      </c>
      <c r="S66" s="418" t="s">
        <v>18</v>
      </c>
      <c r="T66" s="418" t="s">
        <v>19</v>
      </c>
      <c r="U66" s="418" t="s">
        <v>20</v>
      </c>
      <c r="V66" s="418" t="s">
        <v>21</v>
      </c>
      <c r="W66" s="418" t="s">
        <v>22</v>
      </c>
      <c r="X66" s="418" t="s">
        <v>23</v>
      </c>
      <c r="Y66" s="418" t="s">
        <v>24</v>
      </c>
      <c r="Z66" s="418" t="s">
        <v>25</v>
      </c>
      <c r="AA66" s="418" t="s">
        <v>26</v>
      </c>
      <c r="AB66" s="418" t="s">
        <v>27</v>
      </c>
      <c r="AC66" s="418" t="s">
        <v>28</v>
      </c>
      <c r="AD66" s="418" t="s">
        <v>29</v>
      </c>
      <c r="AE66" s="418" t="s">
        <v>30</v>
      </c>
      <c r="AF66" s="418" t="s">
        <v>31</v>
      </c>
      <c r="AG66" s="418" t="s">
        <v>32</v>
      </c>
      <c r="AH66" s="418" t="s">
        <v>33</v>
      </c>
      <c r="AI66" s="418" t="s">
        <v>34</v>
      </c>
      <c r="AJ66" s="418" t="s">
        <v>35</v>
      </c>
      <c r="AK66" s="418" t="s">
        <v>36</v>
      </c>
      <c r="AL66" s="418" t="s">
        <v>38</v>
      </c>
      <c r="AM66" s="418" t="s">
        <v>40</v>
      </c>
      <c r="AN66" s="418" t="s">
        <v>41</v>
      </c>
      <c r="AO66" s="418" t="s">
        <v>42</v>
      </c>
      <c r="AP66" s="418" t="s">
        <v>44</v>
      </c>
      <c r="AQ66" s="418" t="s">
        <v>45</v>
      </c>
      <c r="AR66" s="418" t="s">
        <v>46</v>
      </c>
      <c r="AS66" s="418" t="s">
        <v>48</v>
      </c>
      <c r="AT66" s="418" t="s">
        <v>49</v>
      </c>
      <c r="AU66" s="418" t="s">
        <v>50</v>
      </c>
      <c r="AV66" s="418" t="s">
        <v>51</v>
      </c>
      <c r="AW66" s="418" t="s">
        <v>52</v>
      </c>
      <c r="AX66" s="418" t="s">
        <v>53</v>
      </c>
      <c r="AY66" s="418" t="s">
        <v>54</v>
      </c>
      <c r="AZ66" s="418" t="s">
        <v>55</v>
      </c>
      <c r="BA66" s="418" t="s">
        <v>56</v>
      </c>
      <c r="BB66" s="418" t="s">
        <v>57</v>
      </c>
      <c r="BC66" s="418" t="s">
        <v>58</v>
      </c>
      <c r="BD66" s="418" t="s">
        <v>60</v>
      </c>
      <c r="BE66" s="418" t="s">
        <v>61</v>
      </c>
      <c r="BF66" s="418" t="s">
        <v>62</v>
      </c>
      <c r="BG66" s="418" t="s">
        <v>63</v>
      </c>
      <c r="BH66" s="418" t="s">
        <v>64</v>
      </c>
      <c r="BI66" s="418" t="s">
        <v>65</v>
      </c>
      <c r="BJ66" s="418" t="s">
        <v>66</v>
      </c>
      <c r="BK66" s="418" t="s">
        <v>70</v>
      </c>
      <c r="BL66" s="418" t="s">
        <v>71</v>
      </c>
      <c r="BM66" s="459"/>
      <c r="BN66" s="460"/>
      <c r="BO66" s="461"/>
      <c r="BP66" s="462" t="s">
        <v>73</v>
      </c>
      <c r="BQ66" s="429" t="s">
        <v>97</v>
      </c>
      <c r="BR66" s="463" t="s">
        <v>74</v>
      </c>
      <c r="BS66" s="464" t="s">
        <v>98</v>
      </c>
      <c r="BT66" s="465" t="s">
        <v>100</v>
      </c>
      <c r="BU66" s="465"/>
      <c r="BV66" s="461"/>
      <c r="BW66" s="466"/>
      <c r="BX66" s="460"/>
      <c r="BZ66" s="396"/>
    </row>
    <row r="67" spans="1:78" ht="13.5" thickTop="1">
      <c r="A67" s="445" t="s">
        <v>11</v>
      </c>
      <c r="B67" s="424" t="s">
        <v>201</v>
      </c>
      <c r="C67" s="422">
        <f>BM67+BO67+BP67+SUM(BV67:BX67)</f>
        <v>18293.822</v>
      </c>
      <c r="D67" s="421"/>
      <c r="E67" s="421"/>
      <c r="F67" s="421"/>
      <c r="G67" s="421"/>
      <c r="H67" s="421"/>
      <c r="I67" s="421"/>
      <c r="J67" s="421"/>
      <c r="K67" s="421"/>
      <c r="L67" s="423">
        <v>3162.875</v>
      </c>
      <c r="M67" s="422">
        <v>54.819000000000003</v>
      </c>
      <c r="N67" s="422">
        <v>0</v>
      </c>
      <c r="O67" s="422">
        <v>1793.992</v>
      </c>
      <c r="P67" s="422">
        <v>55.411000000000001</v>
      </c>
      <c r="Q67" s="422">
        <v>0</v>
      </c>
      <c r="R67" s="422">
        <v>0</v>
      </c>
      <c r="S67" s="422">
        <v>3.8330000000000002</v>
      </c>
      <c r="T67" s="422">
        <v>0</v>
      </c>
      <c r="U67" s="422">
        <v>0</v>
      </c>
      <c r="V67" s="422">
        <v>0</v>
      </c>
      <c r="W67" s="422">
        <v>0</v>
      </c>
      <c r="X67" s="422">
        <v>0</v>
      </c>
      <c r="Y67" s="422">
        <v>0</v>
      </c>
      <c r="Z67" s="422">
        <v>0.80600000000000005</v>
      </c>
      <c r="AA67" s="422">
        <v>0.41599999999999998</v>
      </c>
      <c r="AB67" s="422">
        <v>0</v>
      </c>
      <c r="AC67" s="422">
        <v>0</v>
      </c>
      <c r="AD67" s="422">
        <v>0</v>
      </c>
      <c r="AE67" s="422">
        <v>0</v>
      </c>
      <c r="AF67" s="422">
        <v>0</v>
      </c>
      <c r="AG67" s="422">
        <v>0</v>
      </c>
      <c r="AH67" s="422">
        <v>0</v>
      </c>
      <c r="AI67" s="422">
        <v>19.984000000000002</v>
      </c>
      <c r="AJ67" s="422">
        <v>0</v>
      </c>
      <c r="AK67" s="422">
        <v>0</v>
      </c>
      <c r="AL67" s="422">
        <v>0</v>
      </c>
      <c r="AM67" s="422">
        <v>0</v>
      </c>
      <c r="AN67" s="422">
        <v>0</v>
      </c>
      <c r="AO67" s="422">
        <v>339.584</v>
      </c>
      <c r="AP67" s="422">
        <v>416.33699999999999</v>
      </c>
      <c r="AQ67" s="422">
        <v>1.2E-2</v>
      </c>
      <c r="AR67" s="422">
        <v>0</v>
      </c>
      <c r="AS67" s="422">
        <v>0</v>
      </c>
      <c r="AT67" s="422">
        <v>0</v>
      </c>
      <c r="AU67" s="422">
        <v>0</v>
      </c>
      <c r="AV67" s="422">
        <v>0</v>
      </c>
      <c r="AW67" s="422">
        <v>0</v>
      </c>
      <c r="AX67" s="422">
        <v>0</v>
      </c>
      <c r="AY67" s="422">
        <v>0</v>
      </c>
      <c r="AZ67" s="422">
        <v>0</v>
      </c>
      <c r="BA67" s="422">
        <v>0</v>
      </c>
      <c r="BB67" s="422">
        <v>1.577</v>
      </c>
      <c r="BC67" s="422">
        <v>135.471</v>
      </c>
      <c r="BD67" s="422">
        <v>0</v>
      </c>
      <c r="BE67" s="422">
        <v>98.76</v>
      </c>
      <c r="BF67" s="422">
        <v>195.654</v>
      </c>
      <c r="BG67" s="422">
        <v>0</v>
      </c>
      <c r="BH67" s="422">
        <v>0</v>
      </c>
      <c r="BI67" s="422">
        <v>4.0819999999999999</v>
      </c>
      <c r="BJ67" s="422">
        <v>0</v>
      </c>
      <c r="BK67" s="422">
        <v>0</v>
      </c>
      <c r="BL67" s="467">
        <v>0</v>
      </c>
      <c r="BM67" s="468">
        <f>SUM(L67:BL67)</f>
        <v>6283.6129999999994</v>
      </c>
      <c r="BN67" s="424"/>
      <c r="BO67" s="421">
        <v>0.6</v>
      </c>
      <c r="BP67" s="469">
        <f>BQ67+BT67+BU67</f>
        <v>7185.5369999999994</v>
      </c>
      <c r="BQ67" s="423">
        <f>SUM(BR67:BS67)</f>
        <v>7185.5369999999994</v>
      </c>
      <c r="BR67" s="470">
        <v>561.61900000000003</v>
      </c>
      <c r="BS67" s="421">
        <v>6623.9179999999997</v>
      </c>
      <c r="BT67" s="471">
        <v>0</v>
      </c>
      <c r="BU67" s="471">
        <v>0</v>
      </c>
      <c r="BV67" s="421">
        <v>4803.2299999999996</v>
      </c>
      <c r="BW67" s="472">
        <v>20.841999999999999</v>
      </c>
      <c r="BX67" s="424">
        <v>0</v>
      </c>
      <c r="BZ67" s="396"/>
    </row>
    <row r="68" spans="1:78">
      <c r="A68" s="445" t="s">
        <v>12</v>
      </c>
      <c r="B68" s="424" t="s">
        <v>188</v>
      </c>
      <c r="C68" s="422">
        <f t="shared" ref="C68:C119" si="4">BM68+BO68+BP68+SUM(BV68:BX68)</f>
        <v>8070.0010000000002</v>
      </c>
      <c r="D68" s="421"/>
      <c r="E68" s="421"/>
      <c r="F68" s="421"/>
      <c r="G68" s="421"/>
      <c r="H68" s="421"/>
      <c r="I68" s="421"/>
      <c r="J68" s="421"/>
      <c r="K68" s="421"/>
      <c r="L68" s="423">
        <v>0</v>
      </c>
      <c r="M68" s="422">
        <v>597.50599999999997</v>
      </c>
      <c r="N68" s="422">
        <v>0</v>
      </c>
      <c r="O68" s="422">
        <v>3292.491</v>
      </c>
      <c r="P68" s="422">
        <v>0</v>
      </c>
      <c r="Q68" s="422">
        <v>0</v>
      </c>
      <c r="R68" s="422">
        <v>0</v>
      </c>
      <c r="S68" s="422">
        <v>2.7719999999999998</v>
      </c>
      <c r="T68" s="422">
        <v>0</v>
      </c>
      <c r="U68" s="422">
        <v>0</v>
      </c>
      <c r="V68" s="422">
        <v>0</v>
      </c>
      <c r="W68" s="422">
        <v>0</v>
      </c>
      <c r="X68" s="422">
        <v>0</v>
      </c>
      <c r="Y68" s="422">
        <v>0</v>
      </c>
      <c r="Z68" s="422">
        <v>6.5000000000000002E-2</v>
      </c>
      <c r="AA68" s="422">
        <v>0</v>
      </c>
      <c r="AB68" s="422">
        <v>0</v>
      </c>
      <c r="AC68" s="422">
        <v>0</v>
      </c>
      <c r="AD68" s="422">
        <v>0</v>
      </c>
      <c r="AE68" s="422">
        <v>0</v>
      </c>
      <c r="AF68" s="422">
        <v>0</v>
      </c>
      <c r="AG68" s="422">
        <v>0</v>
      </c>
      <c r="AH68" s="422">
        <v>0</v>
      </c>
      <c r="AI68" s="422">
        <v>11.962</v>
      </c>
      <c r="AJ68" s="422">
        <v>0</v>
      </c>
      <c r="AK68" s="422">
        <v>0</v>
      </c>
      <c r="AL68" s="422">
        <v>0</v>
      </c>
      <c r="AM68" s="422">
        <v>0</v>
      </c>
      <c r="AN68" s="422">
        <v>0</v>
      </c>
      <c r="AO68" s="422">
        <v>291.971</v>
      </c>
      <c r="AP68" s="422">
        <v>187.886</v>
      </c>
      <c r="AQ68" s="422">
        <v>0</v>
      </c>
      <c r="AR68" s="422">
        <v>0</v>
      </c>
      <c r="AS68" s="422">
        <v>0</v>
      </c>
      <c r="AT68" s="422">
        <v>0</v>
      </c>
      <c r="AU68" s="422">
        <v>0</v>
      </c>
      <c r="AV68" s="422">
        <v>0</v>
      </c>
      <c r="AW68" s="422">
        <v>0</v>
      </c>
      <c r="AX68" s="422">
        <v>0</v>
      </c>
      <c r="AY68" s="422">
        <v>0</v>
      </c>
      <c r="AZ68" s="422">
        <v>0</v>
      </c>
      <c r="BA68" s="422">
        <v>0</v>
      </c>
      <c r="BB68" s="422">
        <v>0</v>
      </c>
      <c r="BC68" s="422">
        <v>227.58799999999999</v>
      </c>
      <c r="BD68" s="422">
        <v>0</v>
      </c>
      <c r="BE68" s="422">
        <v>166.672</v>
      </c>
      <c r="BF68" s="422">
        <v>328.68400000000003</v>
      </c>
      <c r="BG68" s="422">
        <v>0</v>
      </c>
      <c r="BH68" s="422">
        <v>0</v>
      </c>
      <c r="BI68" s="422">
        <v>0</v>
      </c>
      <c r="BJ68" s="422">
        <v>0</v>
      </c>
      <c r="BK68" s="422">
        <v>0</v>
      </c>
      <c r="BL68" s="467">
        <v>0</v>
      </c>
      <c r="BM68" s="468">
        <f t="shared" ref="BM68:BM119" si="5">SUM(L68:BL68)</f>
        <v>5107.5969999999998</v>
      </c>
      <c r="BN68" s="424"/>
      <c r="BO68" s="421">
        <v>205.26900000000001</v>
      </c>
      <c r="BP68" s="469">
        <f t="shared" ref="BP68:BP119" si="6">BQ68+BT68+BU68</f>
        <v>2757.1350000000002</v>
      </c>
      <c r="BQ68" s="423">
        <f t="shared" ref="BQ68:BQ119" si="7">SUM(BR68:BS68)</f>
        <v>2757.1350000000002</v>
      </c>
      <c r="BR68" s="470">
        <v>114.96899999999999</v>
      </c>
      <c r="BS68" s="421">
        <v>2642.1660000000002</v>
      </c>
      <c r="BT68" s="471">
        <v>0</v>
      </c>
      <c r="BU68" s="471">
        <v>0</v>
      </c>
      <c r="BV68" s="421">
        <v>0</v>
      </c>
      <c r="BW68" s="472">
        <v>0</v>
      </c>
      <c r="BX68" s="424">
        <v>0</v>
      </c>
      <c r="BZ68" s="396"/>
    </row>
    <row r="69" spans="1:78">
      <c r="A69" s="445" t="s">
        <v>13</v>
      </c>
      <c r="B69" s="424" t="s">
        <v>193</v>
      </c>
      <c r="C69" s="422">
        <f t="shared" si="4"/>
        <v>1883.5120000000002</v>
      </c>
      <c r="D69" s="421"/>
      <c r="E69" s="421"/>
      <c r="F69" s="421"/>
      <c r="G69" s="421"/>
      <c r="H69" s="421"/>
      <c r="I69" s="421"/>
      <c r="J69" s="421"/>
      <c r="K69" s="421"/>
      <c r="L69" s="423">
        <v>0</v>
      </c>
      <c r="M69" s="422">
        <v>0</v>
      </c>
      <c r="N69" s="422">
        <v>8.5000000000000006E-2</v>
      </c>
      <c r="O69" s="422">
        <v>39.151000000000003</v>
      </c>
      <c r="P69" s="422">
        <v>9.9529999999999994</v>
      </c>
      <c r="Q69" s="422">
        <v>0</v>
      </c>
      <c r="R69" s="422">
        <v>0</v>
      </c>
      <c r="S69" s="422">
        <v>1.3959999999999999</v>
      </c>
      <c r="T69" s="422">
        <v>0</v>
      </c>
      <c r="U69" s="422">
        <v>0</v>
      </c>
      <c r="V69" s="422">
        <v>0</v>
      </c>
      <c r="W69" s="422">
        <v>0</v>
      </c>
      <c r="X69" s="422">
        <v>208.75200000000001</v>
      </c>
      <c r="Y69" s="422">
        <v>0</v>
      </c>
      <c r="Z69" s="422">
        <v>0</v>
      </c>
      <c r="AA69" s="422">
        <v>0</v>
      </c>
      <c r="AB69" s="422">
        <v>0</v>
      </c>
      <c r="AC69" s="422">
        <v>0</v>
      </c>
      <c r="AD69" s="422">
        <v>0</v>
      </c>
      <c r="AE69" s="422">
        <v>1253.26</v>
      </c>
      <c r="AF69" s="422">
        <v>0</v>
      </c>
      <c r="AG69" s="422">
        <v>0</v>
      </c>
      <c r="AH69" s="422">
        <v>19.370999999999999</v>
      </c>
      <c r="AI69" s="422">
        <v>15.406000000000001</v>
      </c>
      <c r="AJ69" s="422">
        <v>0</v>
      </c>
      <c r="AK69" s="422">
        <v>0</v>
      </c>
      <c r="AL69" s="422">
        <v>0</v>
      </c>
      <c r="AM69" s="422">
        <v>0</v>
      </c>
      <c r="AN69" s="422">
        <v>0</v>
      </c>
      <c r="AO69" s="422">
        <v>94.679000000000002</v>
      </c>
      <c r="AP69" s="422">
        <v>6.1379999999999999</v>
      </c>
      <c r="AQ69" s="422">
        <v>0</v>
      </c>
      <c r="AR69" s="422">
        <v>0</v>
      </c>
      <c r="AS69" s="422">
        <v>0</v>
      </c>
      <c r="AT69" s="422">
        <v>0</v>
      </c>
      <c r="AU69" s="422">
        <v>0</v>
      </c>
      <c r="AV69" s="422">
        <v>0</v>
      </c>
      <c r="AW69" s="422">
        <v>37.805</v>
      </c>
      <c r="AX69" s="422">
        <v>0</v>
      </c>
      <c r="AY69" s="422">
        <v>0</v>
      </c>
      <c r="AZ69" s="422">
        <v>3.7650000000000001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v>0</v>
      </c>
      <c r="BL69" s="467">
        <v>0</v>
      </c>
      <c r="BM69" s="468">
        <f t="shared" si="5"/>
        <v>1689.7610000000002</v>
      </c>
      <c r="BN69" s="424"/>
      <c r="BO69" s="421">
        <v>8.3859999999999992</v>
      </c>
      <c r="BP69" s="469">
        <f t="shared" si="6"/>
        <v>185.27799999999999</v>
      </c>
      <c r="BQ69" s="423">
        <f t="shared" si="7"/>
        <v>185.27799999999999</v>
      </c>
      <c r="BR69" s="470">
        <v>0</v>
      </c>
      <c r="BS69" s="421">
        <v>185.27799999999999</v>
      </c>
      <c r="BT69" s="471">
        <v>0</v>
      </c>
      <c r="BU69" s="471">
        <v>0</v>
      </c>
      <c r="BV69" s="421">
        <v>0</v>
      </c>
      <c r="BW69" s="472">
        <v>8.6999999999999994E-2</v>
      </c>
      <c r="BX69" s="424">
        <v>0</v>
      </c>
      <c r="BZ69" s="396"/>
    </row>
    <row r="70" spans="1:78">
      <c r="A70" s="445" t="s">
        <v>14</v>
      </c>
      <c r="B70" s="424" t="s">
        <v>132</v>
      </c>
      <c r="C70" s="422">
        <f t="shared" si="4"/>
        <v>37288.033000000003</v>
      </c>
      <c r="D70" s="421"/>
      <c r="E70" s="421"/>
      <c r="F70" s="421"/>
      <c r="G70" s="421"/>
      <c r="H70" s="421"/>
      <c r="I70" s="421"/>
      <c r="J70" s="421"/>
      <c r="K70" s="421"/>
      <c r="L70" s="423">
        <v>759.32</v>
      </c>
      <c r="M70" s="422">
        <v>356.57</v>
      </c>
      <c r="N70" s="422">
        <v>0</v>
      </c>
      <c r="O70" s="422">
        <v>1763.3320000000001</v>
      </c>
      <c r="P70" s="422">
        <v>219.66499999999999</v>
      </c>
      <c r="Q70" s="422">
        <v>0</v>
      </c>
      <c r="R70" s="422">
        <v>0</v>
      </c>
      <c r="S70" s="422">
        <v>6.2880000000000003</v>
      </c>
      <c r="T70" s="422">
        <v>0</v>
      </c>
      <c r="U70" s="422">
        <v>59.347000000000001</v>
      </c>
      <c r="V70" s="422">
        <v>2.8759999999999999</v>
      </c>
      <c r="W70" s="422">
        <v>0</v>
      </c>
      <c r="X70" s="422">
        <v>0</v>
      </c>
      <c r="Y70" s="422">
        <v>0</v>
      </c>
      <c r="Z70" s="422">
        <v>3.2650000000000001</v>
      </c>
      <c r="AA70" s="422">
        <v>6.569</v>
      </c>
      <c r="AB70" s="422">
        <v>0.59299999999999997</v>
      </c>
      <c r="AC70" s="422">
        <v>0</v>
      </c>
      <c r="AD70" s="422">
        <v>0</v>
      </c>
      <c r="AE70" s="422">
        <v>3.1930000000000001</v>
      </c>
      <c r="AF70" s="422">
        <v>141.68899999999999</v>
      </c>
      <c r="AG70" s="422">
        <v>0</v>
      </c>
      <c r="AH70" s="422">
        <v>0</v>
      </c>
      <c r="AI70" s="422">
        <v>400.87400000000002</v>
      </c>
      <c r="AJ70" s="422">
        <v>0</v>
      </c>
      <c r="AK70" s="422">
        <v>18.553000000000001</v>
      </c>
      <c r="AL70" s="422">
        <v>0</v>
      </c>
      <c r="AM70" s="422">
        <v>0</v>
      </c>
      <c r="AN70" s="422">
        <v>0</v>
      </c>
      <c r="AO70" s="422">
        <v>606.45699999999999</v>
      </c>
      <c r="AP70" s="422">
        <v>1053.442</v>
      </c>
      <c r="AQ70" s="422">
        <v>0</v>
      </c>
      <c r="AR70" s="422">
        <v>0</v>
      </c>
      <c r="AS70" s="422">
        <v>0</v>
      </c>
      <c r="AT70" s="422">
        <v>0</v>
      </c>
      <c r="AU70" s="422">
        <v>1.849</v>
      </c>
      <c r="AV70" s="422">
        <v>0</v>
      </c>
      <c r="AW70" s="422">
        <v>0</v>
      </c>
      <c r="AX70" s="422">
        <v>0</v>
      </c>
      <c r="AY70" s="422">
        <v>0</v>
      </c>
      <c r="AZ70" s="422">
        <v>0</v>
      </c>
      <c r="BA70" s="422">
        <v>0.438</v>
      </c>
      <c r="BB70" s="422">
        <v>0</v>
      </c>
      <c r="BC70" s="422">
        <v>572.67100000000005</v>
      </c>
      <c r="BD70" s="422">
        <v>0</v>
      </c>
      <c r="BE70" s="422">
        <v>153.06299999999999</v>
      </c>
      <c r="BF70" s="422">
        <v>505.01100000000002</v>
      </c>
      <c r="BG70" s="422">
        <v>1.3879999999999999</v>
      </c>
      <c r="BH70" s="422">
        <v>110.925</v>
      </c>
      <c r="BI70" s="422">
        <v>39.454999999999998</v>
      </c>
      <c r="BJ70" s="422">
        <v>0</v>
      </c>
      <c r="BK70" s="422">
        <v>0</v>
      </c>
      <c r="BL70" s="467">
        <v>0</v>
      </c>
      <c r="BM70" s="468">
        <f t="shared" si="5"/>
        <v>6786.8330000000014</v>
      </c>
      <c r="BN70" s="424"/>
      <c r="BO70" s="421">
        <v>4034.625</v>
      </c>
      <c r="BP70" s="469">
        <f t="shared" si="6"/>
        <v>26052.958000000002</v>
      </c>
      <c r="BQ70" s="423">
        <f t="shared" si="7"/>
        <v>26052.958000000002</v>
      </c>
      <c r="BR70" s="470">
        <v>239.80699999999999</v>
      </c>
      <c r="BS70" s="421">
        <v>25813.151000000002</v>
      </c>
      <c r="BT70" s="471">
        <v>0</v>
      </c>
      <c r="BU70" s="471">
        <v>0</v>
      </c>
      <c r="BV70" s="421">
        <v>0</v>
      </c>
      <c r="BW70" s="472">
        <v>413.61700000000002</v>
      </c>
      <c r="BX70" s="424">
        <v>0</v>
      </c>
      <c r="BZ70" s="396"/>
    </row>
    <row r="71" spans="1:78">
      <c r="A71" s="445" t="s">
        <v>15</v>
      </c>
      <c r="B71" s="424" t="s">
        <v>202</v>
      </c>
      <c r="C71" s="422">
        <f t="shared" si="4"/>
        <v>12723.384</v>
      </c>
      <c r="D71" s="421"/>
      <c r="E71" s="421"/>
      <c r="F71" s="421"/>
      <c r="G71" s="421"/>
      <c r="H71" s="421"/>
      <c r="I71" s="421"/>
      <c r="J71" s="421"/>
      <c r="K71" s="421"/>
      <c r="L71" s="423">
        <v>0</v>
      </c>
      <c r="M71" s="422">
        <v>61.231999999999999</v>
      </c>
      <c r="N71" s="422">
        <v>0</v>
      </c>
      <c r="O71" s="422">
        <v>68.266000000000005</v>
      </c>
      <c r="P71" s="422">
        <v>245.74</v>
      </c>
      <c r="Q71" s="422">
        <v>0</v>
      </c>
      <c r="R71" s="422">
        <v>0</v>
      </c>
      <c r="S71" s="422">
        <v>1.02</v>
      </c>
      <c r="T71" s="422">
        <v>0</v>
      </c>
      <c r="U71" s="422">
        <v>0</v>
      </c>
      <c r="V71" s="422">
        <v>30.463000000000001</v>
      </c>
      <c r="W71" s="422">
        <v>0.48799999999999999</v>
      </c>
      <c r="X71" s="422">
        <v>0</v>
      </c>
      <c r="Y71" s="422">
        <v>3.6999999999999998E-2</v>
      </c>
      <c r="Z71" s="422">
        <v>1.4530000000000001</v>
      </c>
      <c r="AA71" s="422">
        <v>0.33700000000000002</v>
      </c>
      <c r="AB71" s="422">
        <v>5.5819999999999999</v>
      </c>
      <c r="AC71" s="422">
        <v>0</v>
      </c>
      <c r="AD71" s="422">
        <v>0</v>
      </c>
      <c r="AE71" s="422">
        <v>2.762</v>
      </c>
      <c r="AF71" s="422">
        <v>0</v>
      </c>
      <c r="AG71" s="422">
        <v>0</v>
      </c>
      <c r="AH71" s="422">
        <v>0</v>
      </c>
      <c r="AI71" s="422">
        <v>73.418000000000006</v>
      </c>
      <c r="AJ71" s="422">
        <v>0</v>
      </c>
      <c r="AK71" s="422">
        <v>0</v>
      </c>
      <c r="AL71" s="422">
        <v>5.8890000000000002</v>
      </c>
      <c r="AM71" s="422">
        <v>0</v>
      </c>
      <c r="AN71" s="422">
        <v>0</v>
      </c>
      <c r="AO71" s="422">
        <v>1582.7249999999999</v>
      </c>
      <c r="AP71" s="422">
        <v>617.92999999999995</v>
      </c>
      <c r="AQ71" s="422">
        <v>0</v>
      </c>
      <c r="AR71" s="422">
        <v>0</v>
      </c>
      <c r="AS71" s="422">
        <v>0</v>
      </c>
      <c r="AT71" s="422">
        <v>0</v>
      </c>
      <c r="AU71" s="422">
        <v>0</v>
      </c>
      <c r="AV71" s="422">
        <v>0.36399999999999999</v>
      </c>
      <c r="AW71" s="422">
        <v>0</v>
      </c>
      <c r="AX71" s="422">
        <v>0</v>
      </c>
      <c r="AY71" s="422">
        <v>0</v>
      </c>
      <c r="AZ71" s="422">
        <v>0</v>
      </c>
      <c r="BA71" s="422">
        <v>0.159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674.38599999999997</v>
      </c>
      <c r="BH71" s="422">
        <v>0</v>
      </c>
      <c r="BI71" s="422">
        <v>7.0780000000000003</v>
      </c>
      <c r="BJ71" s="422">
        <v>0</v>
      </c>
      <c r="BK71" s="422">
        <v>0</v>
      </c>
      <c r="BL71" s="467">
        <v>0</v>
      </c>
      <c r="BM71" s="468">
        <f t="shared" si="5"/>
        <v>3379.3289999999997</v>
      </c>
      <c r="BN71" s="424"/>
      <c r="BO71" s="421">
        <v>132.947</v>
      </c>
      <c r="BP71" s="469">
        <f t="shared" si="6"/>
        <v>9117.616</v>
      </c>
      <c r="BQ71" s="423">
        <f t="shared" si="7"/>
        <v>9117.616</v>
      </c>
      <c r="BR71" s="470">
        <v>521.48199999999997</v>
      </c>
      <c r="BS71" s="421">
        <v>8596.134</v>
      </c>
      <c r="BT71" s="471">
        <v>0</v>
      </c>
      <c r="BU71" s="471">
        <v>0</v>
      </c>
      <c r="BV71" s="421">
        <v>0</v>
      </c>
      <c r="BW71" s="472">
        <v>93.492000000000004</v>
      </c>
      <c r="BX71" s="424">
        <v>0</v>
      </c>
      <c r="BZ71" s="396"/>
    </row>
    <row r="72" spans="1:78">
      <c r="A72" s="445" t="s">
        <v>16</v>
      </c>
      <c r="B72" s="424" t="s">
        <v>203</v>
      </c>
      <c r="C72" s="422">
        <f t="shared" si="4"/>
        <v>1701.893</v>
      </c>
      <c r="D72" s="421"/>
      <c r="E72" s="421"/>
      <c r="F72" s="421"/>
      <c r="G72" s="421"/>
      <c r="H72" s="421"/>
      <c r="I72" s="421"/>
      <c r="J72" s="421"/>
      <c r="K72" s="421"/>
      <c r="L72" s="423">
        <v>0</v>
      </c>
      <c r="M72" s="422">
        <v>0</v>
      </c>
      <c r="N72" s="422">
        <v>0</v>
      </c>
      <c r="O72" s="422">
        <v>0</v>
      </c>
      <c r="P72" s="422">
        <v>0</v>
      </c>
      <c r="Q72" s="422">
        <v>226.898</v>
      </c>
      <c r="R72" s="422">
        <v>0</v>
      </c>
      <c r="S72" s="422">
        <v>0</v>
      </c>
      <c r="T72" s="422">
        <v>0</v>
      </c>
      <c r="U72" s="422">
        <v>0</v>
      </c>
      <c r="V72" s="422">
        <v>0</v>
      </c>
      <c r="W72" s="422">
        <v>0</v>
      </c>
      <c r="X72" s="422">
        <v>0</v>
      </c>
      <c r="Y72" s="422">
        <v>0</v>
      </c>
      <c r="Z72" s="422">
        <v>0</v>
      </c>
      <c r="AA72" s="422">
        <v>0</v>
      </c>
      <c r="AB72" s="422">
        <v>0</v>
      </c>
      <c r="AC72" s="422">
        <v>0</v>
      </c>
      <c r="AD72" s="422">
        <v>0</v>
      </c>
      <c r="AE72" s="422">
        <v>0</v>
      </c>
      <c r="AF72" s="422">
        <v>0</v>
      </c>
      <c r="AG72" s="422">
        <v>0</v>
      </c>
      <c r="AH72" s="422">
        <v>0</v>
      </c>
      <c r="AI72" s="422">
        <v>190.036</v>
      </c>
      <c r="AJ72" s="422">
        <v>0</v>
      </c>
      <c r="AK72" s="422">
        <v>0</v>
      </c>
      <c r="AL72" s="422">
        <v>0</v>
      </c>
      <c r="AM72" s="422">
        <v>0</v>
      </c>
      <c r="AN72" s="422">
        <v>0</v>
      </c>
      <c r="AO72" s="422">
        <v>0</v>
      </c>
      <c r="AP72" s="422">
        <v>0</v>
      </c>
      <c r="AQ72" s="422">
        <v>0</v>
      </c>
      <c r="AR72" s="422">
        <v>0</v>
      </c>
      <c r="AS72" s="422">
        <v>0</v>
      </c>
      <c r="AT72" s="422">
        <v>0</v>
      </c>
      <c r="AU72" s="422">
        <v>0</v>
      </c>
      <c r="AV72" s="422">
        <v>0</v>
      </c>
      <c r="AW72" s="422">
        <v>0</v>
      </c>
      <c r="AX72" s="422">
        <v>0</v>
      </c>
      <c r="AY72" s="422">
        <v>0</v>
      </c>
      <c r="AZ72" s="422"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v>0</v>
      </c>
      <c r="BL72" s="467">
        <v>0</v>
      </c>
      <c r="BM72" s="468">
        <f t="shared" si="5"/>
        <v>416.93399999999997</v>
      </c>
      <c r="BN72" s="424"/>
      <c r="BO72" s="421">
        <v>0</v>
      </c>
      <c r="BP72" s="469">
        <f t="shared" si="6"/>
        <v>1028.212</v>
      </c>
      <c r="BQ72" s="423">
        <f t="shared" si="7"/>
        <v>1028.212</v>
      </c>
      <c r="BR72" s="470">
        <v>0</v>
      </c>
      <c r="BS72" s="421">
        <v>1028.212</v>
      </c>
      <c r="BT72" s="471">
        <v>0</v>
      </c>
      <c r="BU72" s="471">
        <v>0</v>
      </c>
      <c r="BV72" s="421">
        <v>0</v>
      </c>
      <c r="BW72" s="472">
        <v>256.74700000000001</v>
      </c>
      <c r="BX72" s="424">
        <v>0</v>
      </c>
      <c r="BZ72" s="396"/>
    </row>
    <row r="73" spans="1:78">
      <c r="A73" s="445" t="s">
        <v>17</v>
      </c>
      <c r="B73" s="424" t="s">
        <v>165</v>
      </c>
      <c r="C73" s="422">
        <f t="shared" si="4"/>
        <v>5308.2839999999997</v>
      </c>
      <c r="D73" s="421"/>
      <c r="E73" s="421"/>
      <c r="F73" s="421"/>
      <c r="G73" s="421"/>
      <c r="H73" s="421"/>
      <c r="I73" s="421"/>
      <c r="J73" s="421"/>
      <c r="K73" s="421"/>
      <c r="L73" s="423">
        <v>0</v>
      </c>
      <c r="M73" s="422">
        <v>0</v>
      </c>
      <c r="N73" s="422">
        <v>0</v>
      </c>
      <c r="O73" s="422">
        <v>7.5410000000000004</v>
      </c>
      <c r="P73" s="422">
        <v>4.7</v>
      </c>
      <c r="Q73" s="422">
        <v>0</v>
      </c>
      <c r="R73" s="422">
        <v>574.05600000000004</v>
      </c>
      <c r="S73" s="422">
        <v>18.001000000000001</v>
      </c>
      <c r="T73" s="422">
        <v>0</v>
      </c>
      <c r="U73" s="422">
        <v>3.093</v>
      </c>
      <c r="V73" s="422">
        <v>0.59399999999999997</v>
      </c>
      <c r="W73" s="422">
        <v>0</v>
      </c>
      <c r="X73" s="422">
        <v>0</v>
      </c>
      <c r="Y73" s="422">
        <v>9.1170000000000009</v>
      </c>
      <c r="Z73" s="422">
        <v>0.22</v>
      </c>
      <c r="AA73" s="422">
        <v>131.101</v>
      </c>
      <c r="AB73" s="422">
        <v>5.6950000000000003</v>
      </c>
      <c r="AC73" s="422">
        <v>0</v>
      </c>
      <c r="AD73" s="422">
        <v>8.8819999999999997</v>
      </c>
      <c r="AE73" s="422">
        <v>0</v>
      </c>
      <c r="AF73" s="422">
        <v>0.64900000000000002</v>
      </c>
      <c r="AG73" s="422">
        <v>0</v>
      </c>
      <c r="AH73" s="422">
        <v>0</v>
      </c>
      <c r="AI73" s="422">
        <v>6.7489999999999997</v>
      </c>
      <c r="AJ73" s="422">
        <v>0</v>
      </c>
      <c r="AK73" s="422">
        <v>0</v>
      </c>
      <c r="AL73" s="422">
        <v>1.0900000000000001</v>
      </c>
      <c r="AM73" s="422">
        <v>0.98899999999999999</v>
      </c>
      <c r="AN73" s="422">
        <v>0</v>
      </c>
      <c r="AO73" s="422">
        <v>5.7060000000000004</v>
      </c>
      <c r="AP73" s="422">
        <v>0</v>
      </c>
      <c r="AQ73" s="422">
        <v>0</v>
      </c>
      <c r="AR73" s="422">
        <v>0</v>
      </c>
      <c r="AS73" s="422">
        <v>0</v>
      </c>
      <c r="AT73" s="422">
        <v>0</v>
      </c>
      <c r="AU73" s="422">
        <v>2.3E-2</v>
      </c>
      <c r="AV73" s="422">
        <v>0</v>
      </c>
      <c r="AW73" s="422">
        <v>0</v>
      </c>
      <c r="AX73" s="422">
        <v>0.21299999999999999</v>
      </c>
      <c r="AY73" s="422">
        <v>0</v>
      </c>
      <c r="AZ73" s="422">
        <v>0.58899999999999997</v>
      </c>
      <c r="BA73" s="422">
        <v>0</v>
      </c>
      <c r="BB73" s="422">
        <v>0</v>
      </c>
      <c r="BC73" s="422">
        <v>370.66399999999999</v>
      </c>
      <c r="BD73" s="422">
        <v>0.318</v>
      </c>
      <c r="BE73" s="422">
        <v>2.34</v>
      </c>
      <c r="BF73" s="422">
        <v>82</v>
      </c>
      <c r="BG73" s="422">
        <v>17.791</v>
      </c>
      <c r="BH73" s="422">
        <v>18.190999999999999</v>
      </c>
      <c r="BI73" s="422">
        <v>19.760000000000002</v>
      </c>
      <c r="BJ73" s="422">
        <v>0</v>
      </c>
      <c r="BK73" s="422">
        <v>0</v>
      </c>
      <c r="BL73" s="467">
        <v>0</v>
      </c>
      <c r="BM73" s="468">
        <f t="shared" si="5"/>
        <v>1290.0719999999999</v>
      </c>
      <c r="BN73" s="424"/>
      <c r="BO73" s="421">
        <v>694.68700000000001</v>
      </c>
      <c r="BP73" s="469">
        <f t="shared" si="6"/>
        <v>3010.4630000000002</v>
      </c>
      <c r="BQ73" s="423">
        <f t="shared" si="7"/>
        <v>3010.4630000000002</v>
      </c>
      <c r="BR73" s="470">
        <v>0</v>
      </c>
      <c r="BS73" s="421">
        <v>3010.4630000000002</v>
      </c>
      <c r="BT73" s="471">
        <v>0</v>
      </c>
      <c r="BU73" s="471">
        <v>0</v>
      </c>
      <c r="BV73" s="421">
        <v>0</v>
      </c>
      <c r="BW73" s="472">
        <v>313.06200000000001</v>
      </c>
      <c r="BX73" s="424">
        <v>0</v>
      </c>
      <c r="BZ73" s="396"/>
    </row>
    <row r="74" spans="1:78">
      <c r="A74" s="445" t="s">
        <v>18</v>
      </c>
      <c r="B74" s="424" t="s">
        <v>231</v>
      </c>
      <c r="C74" s="422">
        <f t="shared" si="4"/>
        <v>2903.6619999999998</v>
      </c>
      <c r="D74" s="421"/>
      <c r="E74" s="421"/>
      <c r="F74" s="421"/>
      <c r="G74" s="421"/>
      <c r="H74" s="421"/>
      <c r="I74" s="421"/>
      <c r="J74" s="421"/>
      <c r="K74" s="421"/>
      <c r="L74" s="423">
        <v>0</v>
      </c>
      <c r="M74" s="422">
        <v>0</v>
      </c>
      <c r="N74" s="422">
        <v>0</v>
      </c>
      <c r="O74" s="422">
        <v>0</v>
      </c>
      <c r="P74" s="422">
        <v>20.850999999999999</v>
      </c>
      <c r="Q74" s="422">
        <v>0</v>
      </c>
      <c r="R74" s="422">
        <v>0</v>
      </c>
      <c r="S74" s="422">
        <v>355.92200000000003</v>
      </c>
      <c r="T74" s="422">
        <v>0</v>
      </c>
      <c r="U74" s="422">
        <v>0</v>
      </c>
      <c r="V74" s="422">
        <v>0</v>
      </c>
      <c r="W74" s="422">
        <v>0</v>
      </c>
      <c r="X74" s="422">
        <v>2.927</v>
      </c>
      <c r="Y74" s="422">
        <v>13.28</v>
      </c>
      <c r="Z74" s="422">
        <v>200.51400000000001</v>
      </c>
      <c r="AA74" s="422">
        <v>11.268000000000001</v>
      </c>
      <c r="AB74" s="422">
        <v>0</v>
      </c>
      <c r="AC74" s="422">
        <v>0</v>
      </c>
      <c r="AD74" s="422">
        <v>0</v>
      </c>
      <c r="AE74" s="422">
        <v>1957.046</v>
      </c>
      <c r="AF74" s="422">
        <v>0</v>
      </c>
      <c r="AG74" s="422">
        <v>0</v>
      </c>
      <c r="AH74" s="422">
        <v>0</v>
      </c>
      <c r="AI74" s="422">
        <v>140.971</v>
      </c>
      <c r="AJ74" s="422">
        <v>0</v>
      </c>
      <c r="AK74" s="422">
        <v>0</v>
      </c>
      <c r="AL74" s="422">
        <v>0</v>
      </c>
      <c r="AM74" s="422">
        <v>0</v>
      </c>
      <c r="AN74" s="422">
        <v>0</v>
      </c>
      <c r="AO74" s="422">
        <v>18.207999999999998</v>
      </c>
      <c r="AP74" s="422">
        <v>0</v>
      </c>
      <c r="AQ74" s="422">
        <v>0</v>
      </c>
      <c r="AR74" s="422">
        <v>0</v>
      </c>
      <c r="AS74" s="422">
        <v>0</v>
      </c>
      <c r="AT74" s="422">
        <v>0</v>
      </c>
      <c r="AU74" s="422">
        <v>0</v>
      </c>
      <c r="AV74" s="422">
        <v>0</v>
      </c>
      <c r="AW74" s="422">
        <v>7.2160000000000002</v>
      </c>
      <c r="AX74" s="422">
        <v>0</v>
      </c>
      <c r="AY74" s="422">
        <v>0</v>
      </c>
      <c r="AZ74" s="422"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37.67</v>
      </c>
      <c r="BH74" s="422">
        <v>0</v>
      </c>
      <c r="BI74" s="422">
        <v>0.72099999999999997</v>
      </c>
      <c r="BJ74" s="422">
        <v>0</v>
      </c>
      <c r="BK74" s="422">
        <v>0</v>
      </c>
      <c r="BL74" s="467">
        <v>0</v>
      </c>
      <c r="BM74" s="468">
        <f t="shared" si="5"/>
        <v>2766.5940000000001</v>
      </c>
      <c r="BN74" s="424"/>
      <c r="BO74" s="421">
        <v>0</v>
      </c>
      <c r="BP74" s="469">
        <f t="shared" si="6"/>
        <v>163.374</v>
      </c>
      <c r="BQ74" s="423">
        <f t="shared" si="7"/>
        <v>163.374</v>
      </c>
      <c r="BR74" s="470">
        <v>0</v>
      </c>
      <c r="BS74" s="421">
        <v>163.374</v>
      </c>
      <c r="BT74" s="471">
        <v>0</v>
      </c>
      <c r="BU74" s="471">
        <v>0</v>
      </c>
      <c r="BV74" s="421">
        <v>8.3000000000000004E-2</v>
      </c>
      <c r="BW74" s="472">
        <v>-26.388999999999999</v>
      </c>
      <c r="BX74" s="424">
        <v>0</v>
      </c>
      <c r="BZ74" s="396"/>
    </row>
    <row r="75" spans="1:78">
      <c r="A75" s="445" t="s">
        <v>19</v>
      </c>
      <c r="B75" s="424" t="s">
        <v>204</v>
      </c>
      <c r="C75" s="422">
        <f t="shared" si="4"/>
        <v>25370.938999999998</v>
      </c>
      <c r="D75" s="421"/>
      <c r="E75" s="421"/>
      <c r="F75" s="421"/>
      <c r="G75" s="421"/>
      <c r="H75" s="421"/>
      <c r="I75" s="421"/>
      <c r="J75" s="421"/>
      <c r="K75" s="421"/>
      <c r="L75" s="423">
        <v>1.07</v>
      </c>
      <c r="M75" s="422">
        <v>348.274</v>
      </c>
      <c r="N75" s="422">
        <v>13.856</v>
      </c>
      <c r="O75" s="422">
        <v>28.994</v>
      </c>
      <c r="P75" s="422">
        <v>16.427</v>
      </c>
      <c r="Q75" s="422">
        <v>6.0000000000000001E-3</v>
      </c>
      <c r="R75" s="422">
        <v>1.6220000000000001</v>
      </c>
      <c r="S75" s="422">
        <v>4.88</v>
      </c>
      <c r="T75" s="422">
        <v>0</v>
      </c>
      <c r="U75" s="422">
        <v>5.6680000000000001</v>
      </c>
      <c r="V75" s="422">
        <v>2.573</v>
      </c>
      <c r="W75" s="422">
        <v>4.0460000000000003</v>
      </c>
      <c r="X75" s="422">
        <v>9.3190000000000008</v>
      </c>
      <c r="Y75" s="422">
        <v>4.3780000000000001</v>
      </c>
      <c r="Z75" s="422">
        <v>0.16400000000000001</v>
      </c>
      <c r="AA75" s="422">
        <v>0.98599999999999999</v>
      </c>
      <c r="AB75" s="422">
        <v>2.0539999999999998</v>
      </c>
      <c r="AC75" s="422">
        <v>4969.9359999999997</v>
      </c>
      <c r="AD75" s="422">
        <v>12.747</v>
      </c>
      <c r="AE75" s="422">
        <v>88.762</v>
      </c>
      <c r="AF75" s="422">
        <v>39.840000000000003</v>
      </c>
      <c r="AG75" s="422">
        <v>31.01</v>
      </c>
      <c r="AH75" s="422">
        <v>113.783</v>
      </c>
      <c r="AI75" s="422">
        <v>106.64700000000001</v>
      </c>
      <c r="AJ75" s="422">
        <v>2507.6819999999998</v>
      </c>
      <c r="AK75" s="422">
        <v>510.37799999999999</v>
      </c>
      <c r="AL75" s="422">
        <v>214.27199999999999</v>
      </c>
      <c r="AM75" s="422">
        <v>114.642</v>
      </c>
      <c r="AN75" s="422">
        <v>3.5049999999999999</v>
      </c>
      <c r="AO75" s="422">
        <v>28.997</v>
      </c>
      <c r="AP75" s="422">
        <v>7.0670000000000002</v>
      </c>
      <c r="AQ75" s="422">
        <v>13.411</v>
      </c>
      <c r="AR75" s="422">
        <v>32.661999999999999</v>
      </c>
      <c r="AS75" s="422">
        <v>3.121</v>
      </c>
      <c r="AT75" s="422">
        <v>22.858000000000001</v>
      </c>
      <c r="AU75" s="422">
        <v>3.3559999999999999</v>
      </c>
      <c r="AV75" s="422">
        <v>2.0499999999999998</v>
      </c>
      <c r="AW75" s="422">
        <v>7.1710000000000003</v>
      </c>
      <c r="AX75" s="422">
        <v>3.3370000000000002</v>
      </c>
      <c r="AY75" s="422">
        <v>1.111</v>
      </c>
      <c r="AZ75" s="422">
        <v>15.98</v>
      </c>
      <c r="BA75" s="422">
        <v>49.152000000000001</v>
      </c>
      <c r="BB75" s="422">
        <v>11.52</v>
      </c>
      <c r="BC75" s="422">
        <v>447.35500000000002</v>
      </c>
      <c r="BD75" s="422">
        <v>3.214</v>
      </c>
      <c r="BE75" s="422">
        <v>53.893000000000001</v>
      </c>
      <c r="BF75" s="422">
        <v>128.21299999999999</v>
      </c>
      <c r="BG75" s="422">
        <v>1.81</v>
      </c>
      <c r="BH75" s="422">
        <v>11.944000000000001</v>
      </c>
      <c r="BI75" s="422">
        <v>41.55</v>
      </c>
      <c r="BJ75" s="422">
        <v>0</v>
      </c>
      <c r="BK75" s="422">
        <v>0</v>
      </c>
      <c r="BL75" s="467">
        <v>0</v>
      </c>
      <c r="BM75" s="468">
        <f t="shared" si="5"/>
        <v>10047.292999999996</v>
      </c>
      <c r="BN75" s="424"/>
      <c r="BO75" s="421">
        <v>8943.6779999999999</v>
      </c>
      <c r="BP75" s="469">
        <f t="shared" si="6"/>
        <v>5199.0079999999998</v>
      </c>
      <c r="BQ75" s="423">
        <f t="shared" si="7"/>
        <v>5199.0079999999998</v>
      </c>
      <c r="BR75" s="470">
        <v>0</v>
      </c>
      <c r="BS75" s="421">
        <v>5199.0079999999998</v>
      </c>
      <c r="BT75" s="471">
        <v>0</v>
      </c>
      <c r="BU75" s="471">
        <v>0</v>
      </c>
      <c r="BV75" s="421">
        <v>0</v>
      </c>
      <c r="BW75" s="472">
        <v>1180.96</v>
      </c>
      <c r="BX75" s="424">
        <v>0</v>
      </c>
      <c r="BZ75" s="396"/>
    </row>
    <row r="76" spans="1:78">
      <c r="A76" s="445" t="s">
        <v>20</v>
      </c>
      <c r="B76" s="424" t="s">
        <v>133</v>
      </c>
      <c r="C76" s="422">
        <f t="shared" si="4"/>
        <v>7379.8020000000015</v>
      </c>
      <c r="D76" s="421"/>
      <c r="E76" s="421"/>
      <c r="F76" s="421"/>
      <c r="G76" s="421"/>
      <c r="H76" s="421"/>
      <c r="I76" s="421"/>
      <c r="J76" s="421"/>
      <c r="K76" s="421"/>
      <c r="L76" s="423">
        <v>264.24700000000001</v>
      </c>
      <c r="M76" s="422">
        <v>0</v>
      </c>
      <c r="N76" s="422">
        <v>0.34799999999999998</v>
      </c>
      <c r="O76" s="422">
        <v>219.87299999999999</v>
      </c>
      <c r="P76" s="422">
        <v>311.93299999999999</v>
      </c>
      <c r="Q76" s="422">
        <v>3.0000000000000001E-3</v>
      </c>
      <c r="R76" s="422">
        <v>7.6319999999999997</v>
      </c>
      <c r="S76" s="422">
        <v>8.6980000000000004</v>
      </c>
      <c r="T76" s="422">
        <v>0</v>
      </c>
      <c r="U76" s="422">
        <v>529.88</v>
      </c>
      <c r="V76" s="422">
        <v>183.82300000000001</v>
      </c>
      <c r="W76" s="422">
        <v>347.95299999999997</v>
      </c>
      <c r="X76" s="422">
        <v>0.193</v>
      </c>
      <c r="Y76" s="422">
        <v>2.3250000000000002</v>
      </c>
      <c r="Z76" s="422">
        <v>3.2850000000000001</v>
      </c>
      <c r="AA76" s="422">
        <v>168.63399999999999</v>
      </c>
      <c r="AB76" s="422">
        <v>38.83</v>
      </c>
      <c r="AC76" s="422">
        <v>1.1819999999999999</v>
      </c>
      <c r="AD76" s="422">
        <v>0</v>
      </c>
      <c r="AE76" s="422">
        <v>279.983</v>
      </c>
      <c r="AF76" s="422">
        <v>86.816000000000003</v>
      </c>
      <c r="AG76" s="422">
        <v>5.0220000000000002</v>
      </c>
      <c r="AH76" s="422">
        <v>1.444</v>
      </c>
      <c r="AI76" s="422">
        <v>28.728000000000002</v>
      </c>
      <c r="AJ76" s="422">
        <v>1.107</v>
      </c>
      <c r="AK76" s="422">
        <v>10.986000000000001</v>
      </c>
      <c r="AL76" s="422">
        <v>1.837</v>
      </c>
      <c r="AM76" s="422">
        <v>145.80099999999999</v>
      </c>
      <c r="AN76" s="422">
        <v>1.585</v>
      </c>
      <c r="AO76" s="422">
        <v>78.962999999999994</v>
      </c>
      <c r="AP76" s="422">
        <v>6.99</v>
      </c>
      <c r="AQ76" s="422">
        <v>5.3999999999999999E-2</v>
      </c>
      <c r="AR76" s="422">
        <v>0</v>
      </c>
      <c r="AS76" s="422">
        <v>0.21199999999999999</v>
      </c>
      <c r="AT76" s="422">
        <v>0</v>
      </c>
      <c r="AU76" s="422">
        <v>0</v>
      </c>
      <c r="AV76" s="422">
        <v>0.13500000000000001</v>
      </c>
      <c r="AW76" s="422">
        <v>8.1519999999999992</v>
      </c>
      <c r="AX76" s="422">
        <v>1.331</v>
      </c>
      <c r="AY76" s="422">
        <v>0.45200000000000001</v>
      </c>
      <c r="AZ76" s="422">
        <v>0.26</v>
      </c>
      <c r="BA76" s="422">
        <v>1.333</v>
      </c>
      <c r="BB76" s="422">
        <v>342.58699999999999</v>
      </c>
      <c r="BC76" s="422">
        <v>152.91900000000001</v>
      </c>
      <c r="BD76" s="422">
        <v>10.599</v>
      </c>
      <c r="BE76" s="422">
        <v>72.616</v>
      </c>
      <c r="BF76" s="422">
        <v>1496.6379999999999</v>
      </c>
      <c r="BG76" s="422">
        <v>23.702999999999999</v>
      </c>
      <c r="BH76" s="422">
        <v>0</v>
      </c>
      <c r="BI76" s="422">
        <v>122.402</v>
      </c>
      <c r="BJ76" s="422">
        <v>0</v>
      </c>
      <c r="BK76" s="422">
        <v>0</v>
      </c>
      <c r="BL76" s="467">
        <v>0</v>
      </c>
      <c r="BM76" s="468">
        <f t="shared" si="5"/>
        <v>4971.4940000000015</v>
      </c>
      <c r="BN76" s="424"/>
      <c r="BO76" s="421">
        <v>0.88700000000000001</v>
      </c>
      <c r="BP76" s="469">
        <f t="shared" si="6"/>
        <v>2613.0839999999998</v>
      </c>
      <c r="BQ76" s="423">
        <f t="shared" si="7"/>
        <v>2613.0839999999998</v>
      </c>
      <c r="BR76" s="470">
        <v>0</v>
      </c>
      <c r="BS76" s="421">
        <v>2613.0839999999998</v>
      </c>
      <c r="BT76" s="471">
        <v>0</v>
      </c>
      <c r="BU76" s="471">
        <v>0</v>
      </c>
      <c r="BV76" s="421">
        <v>0</v>
      </c>
      <c r="BW76" s="472">
        <v>-205.66300000000001</v>
      </c>
      <c r="BX76" s="424">
        <v>0</v>
      </c>
      <c r="BZ76" s="396"/>
    </row>
    <row r="77" spans="1:78">
      <c r="A77" s="445" t="s">
        <v>21</v>
      </c>
      <c r="B77" s="424" t="s">
        <v>121</v>
      </c>
      <c r="C77" s="422">
        <f t="shared" si="4"/>
        <v>3075.93</v>
      </c>
      <c r="D77" s="421"/>
      <c r="E77" s="421"/>
      <c r="F77" s="421"/>
      <c r="G77" s="421"/>
      <c r="H77" s="421"/>
      <c r="I77" s="421"/>
      <c r="J77" s="421"/>
      <c r="K77" s="421"/>
      <c r="L77" s="423">
        <v>6.1440000000000001</v>
      </c>
      <c r="M77" s="422">
        <v>0</v>
      </c>
      <c r="N77" s="422">
        <v>0</v>
      </c>
      <c r="O77" s="422">
        <v>1.349</v>
      </c>
      <c r="P77" s="422">
        <v>0.88700000000000001</v>
      </c>
      <c r="Q77" s="422">
        <v>0</v>
      </c>
      <c r="R77" s="422">
        <v>0</v>
      </c>
      <c r="S77" s="422">
        <v>0</v>
      </c>
      <c r="T77" s="422">
        <v>0</v>
      </c>
      <c r="U77" s="422">
        <v>0</v>
      </c>
      <c r="V77" s="422">
        <v>0.17899999999999999</v>
      </c>
      <c r="W77" s="422">
        <v>0</v>
      </c>
      <c r="X77" s="422">
        <v>0</v>
      </c>
      <c r="Y77" s="422">
        <v>0</v>
      </c>
      <c r="Z77" s="422">
        <v>0</v>
      </c>
      <c r="AA77" s="422">
        <v>0</v>
      </c>
      <c r="AB77" s="422">
        <v>0</v>
      </c>
      <c r="AC77" s="422">
        <v>4.758</v>
      </c>
      <c r="AD77" s="422">
        <v>0</v>
      </c>
      <c r="AE77" s="422">
        <v>0</v>
      </c>
      <c r="AF77" s="422">
        <v>0</v>
      </c>
      <c r="AG77" s="422">
        <v>0</v>
      </c>
      <c r="AH77" s="422">
        <v>0</v>
      </c>
      <c r="AI77" s="422">
        <v>0</v>
      </c>
      <c r="AJ77" s="422">
        <v>0</v>
      </c>
      <c r="AK77" s="422">
        <v>0</v>
      </c>
      <c r="AL77" s="422">
        <v>0</v>
      </c>
      <c r="AM77" s="422">
        <v>0</v>
      </c>
      <c r="AN77" s="422">
        <v>0</v>
      </c>
      <c r="AO77" s="422">
        <v>0</v>
      </c>
      <c r="AP77" s="422">
        <v>0</v>
      </c>
      <c r="AQ77" s="422">
        <v>0</v>
      </c>
      <c r="AR77" s="422">
        <v>0</v>
      </c>
      <c r="AS77" s="422">
        <v>0</v>
      </c>
      <c r="AT77" s="422">
        <v>0</v>
      </c>
      <c r="AU77" s="422">
        <v>0</v>
      </c>
      <c r="AV77" s="422">
        <v>0</v>
      </c>
      <c r="AW77" s="422">
        <v>0</v>
      </c>
      <c r="AX77" s="422">
        <v>0</v>
      </c>
      <c r="AY77" s="422">
        <v>1.929</v>
      </c>
      <c r="AZ77" s="422">
        <v>0</v>
      </c>
      <c r="BA77" s="422">
        <v>0</v>
      </c>
      <c r="BB77" s="422">
        <v>0</v>
      </c>
      <c r="BC77" s="422">
        <v>5.1109999999999998</v>
      </c>
      <c r="BD77" s="422">
        <v>0</v>
      </c>
      <c r="BE77" s="422">
        <v>0.12</v>
      </c>
      <c r="BF77" s="422">
        <v>481.47399999999999</v>
      </c>
      <c r="BG77" s="422">
        <v>3.3000000000000002E-2</v>
      </c>
      <c r="BH77" s="422">
        <v>2.5670000000000002</v>
      </c>
      <c r="BI77" s="422">
        <v>4.8000000000000001E-2</v>
      </c>
      <c r="BJ77" s="422">
        <v>0</v>
      </c>
      <c r="BK77" s="422">
        <v>0</v>
      </c>
      <c r="BL77" s="467">
        <v>0</v>
      </c>
      <c r="BM77" s="468">
        <f t="shared" si="5"/>
        <v>504.59899999999999</v>
      </c>
      <c r="BN77" s="424"/>
      <c r="BO77" s="421">
        <v>12.632999999999999</v>
      </c>
      <c r="BP77" s="469">
        <f t="shared" si="6"/>
        <v>2032.6759999999999</v>
      </c>
      <c r="BQ77" s="423">
        <f t="shared" si="7"/>
        <v>2032.6759999999999</v>
      </c>
      <c r="BR77" s="470">
        <v>0</v>
      </c>
      <c r="BS77" s="421">
        <v>2032.6759999999999</v>
      </c>
      <c r="BT77" s="471">
        <v>0</v>
      </c>
      <c r="BU77" s="471">
        <v>0</v>
      </c>
      <c r="BV77" s="421">
        <v>0</v>
      </c>
      <c r="BW77" s="472">
        <v>526.02200000000005</v>
      </c>
      <c r="BX77" s="424">
        <v>0</v>
      </c>
      <c r="BZ77" s="396"/>
    </row>
    <row r="78" spans="1:78">
      <c r="A78" s="445" t="s">
        <v>22</v>
      </c>
      <c r="B78" s="424" t="s">
        <v>122</v>
      </c>
      <c r="C78" s="422">
        <f t="shared" si="4"/>
        <v>3750.811999999999</v>
      </c>
      <c r="D78" s="421"/>
      <c r="E78" s="421"/>
      <c r="F78" s="421"/>
      <c r="G78" s="421"/>
      <c r="H78" s="421"/>
      <c r="I78" s="421"/>
      <c r="J78" s="421"/>
      <c r="K78" s="421"/>
      <c r="L78" s="423">
        <v>0</v>
      </c>
      <c r="M78" s="422">
        <v>0</v>
      </c>
      <c r="N78" s="422">
        <v>0</v>
      </c>
      <c r="O78" s="422">
        <v>81.731999999999999</v>
      </c>
      <c r="P78" s="422">
        <v>234.101</v>
      </c>
      <c r="Q78" s="422">
        <v>1E-3</v>
      </c>
      <c r="R78" s="422">
        <v>6.4000000000000001E-2</v>
      </c>
      <c r="S78" s="422">
        <v>27.117000000000001</v>
      </c>
      <c r="T78" s="422">
        <v>0</v>
      </c>
      <c r="U78" s="422">
        <v>0</v>
      </c>
      <c r="V78" s="422">
        <v>0</v>
      </c>
      <c r="W78" s="422">
        <v>0</v>
      </c>
      <c r="X78" s="422">
        <v>8.8049999999999997</v>
      </c>
      <c r="Y78" s="422">
        <v>18.86</v>
      </c>
      <c r="Z78" s="422">
        <v>0.24</v>
      </c>
      <c r="AA78" s="422">
        <v>0</v>
      </c>
      <c r="AB78" s="422">
        <v>16.46</v>
      </c>
      <c r="AC78" s="422">
        <v>0</v>
      </c>
      <c r="AD78" s="422">
        <v>1082.7529999999999</v>
      </c>
      <c r="AE78" s="422">
        <v>258.48399999999998</v>
      </c>
      <c r="AF78" s="422">
        <v>0</v>
      </c>
      <c r="AG78" s="422">
        <v>0</v>
      </c>
      <c r="AH78" s="422">
        <v>0</v>
      </c>
      <c r="AI78" s="422">
        <v>15.17</v>
      </c>
      <c r="AJ78" s="422">
        <v>1251.6279999999999</v>
      </c>
      <c r="AK78" s="422">
        <v>0</v>
      </c>
      <c r="AL78" s="422">
        <v>0</v>
      </c>
      <c r="AM78" s="422">
        <v>27.478999999999999</v>
      </c>
      <c r="AN78" s="422">
        <v>0</v>
      </c>
      <c r="AO78" s="422">
        <v>21.873999999999999</v>
      </c>
      <c r="AP78" s="422">
        <v>0</v>
      </c>
      <c r="AQ78" s="422">
        <v>0</v>
      </c>
      <c r="AR78" s="422">
        <v>0</v>
      </c>
      <c r="AS78" s="422">
        <v>0</v>
      </c>
      <c r="AT78" s="422">
        <v>0</v>
      </c>
      <c r="AU78" s="422">
        <v>0</v>
      </c>
      <c r="AV78" s="422">
        <v>0.623</v>
      </c>
      <c r="AW78" s="422">
        <v>8.6820000000000004</v>
      </c>
      <c r="AX78" s="422">
        <v>0</v>
      </c>
      <c r="AY78" s="422">
        <v>0</v>
      </c>
      <c r="AZ78" s="422">
        <v>0</v>
      </c>
      <c r="BA78" s="422">
        <v>0</v>
      </c>
      <c r="BB78" s="422">
        <v>0.16300000000000001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0.23799999999999999</v>
      </c>
      <c r="BJ78" s="422">
        <v>0</v>
      </c>
      <c r="BK78" s="422">
        <v>0</v>
      </c>
      <c r="BL78" s="467">
        <v>0</v>
      </c>
      <c r="BM78" s="468">
        <f t="shared" si="5"/>
        <v>3054.4739999999993</v>
      </c>
      <c r="BN78" s="424"/>
      <c r="BO78" s="421">
        <v>0</v>
      </c>
      <c r="BP78" s="469">
        <f t="shared" si="6"/>
        <v>282.73399999999998</v>
      </c>
      <c r="BQ78" s="423">
        <f t="shared" si="7"/>
        <v>282.73399999999998</v>
      </c>
      <c r="BR78" s="470">
        <v>0</v>
      </c>
      <c r="BS78" s="421">
        <v>282.73399999999998</v>
      </c>
      <c r="BT78" s="471">
        <v>0</v>
      </c>
      <c r="BU78" s="471">
        <v>0</v>
      </c>
      <c r="BV78" s="421">
        <v>471.65100000000001</v>
      </c>
      <c r="BW78" s="472">
        <v>-58.046999999999997</v>
      </c>
      <c r="BX78" s="424">
        <v>0</v>
      </c>
      <c r="BZ78" s="396"/>
    </row>
    <row r="79" spans="1:78">
      <c r="A79" s="445" t="s">
        <v>23</v>
      </c>
      <c r="B79" s="424" t="s">
        <v>205</v>
      </c>
      <c r="C79" s="422">
        <f t="shared" si="4"/>
        <v>7544.0830000000005</v>
      </c>
      <c r="D79" s="421"/>
      <c r="E79" s="421"/>
      <c r="F79" s="421"/>
      <c r="G79" s="421"/>
      <c r="H79" s="421"/>
      <c r="I79" s="421"/>
      <c r="J79" s="421"/>
      <c r="K79" s="421"/>
      <c r="L79" s="423">
        <v>0</v>
      </c>
      <c r="M79" s="422">
        <v>0</v>
      </c>
      <c r="N79" s="422">
        <v>0</v>
      </c>
      <c r="O79" s="422">
        <v>11.288</v>
      </c>
      <c r="P79" s="422">
        <v>466.69</v>
      </c>
      <c r="Q79" s="422">
        <v>1E-3</v>
      </c>
      <c r="R79" s="422">
        <v>0.32800000000000001</v>
      </c>
      <c r="S79" s="422">
        <v>52.56</v>
      </c>
      <c r="T79" s="422">
        <v>0</v>
      </c>
      <c r="U79" s="422">
        <v>0</v>
      </c>
      <c r="V79" s="422">
        <v>0</v>
      </c>
      <c r="W79" s="422">
        <v>0</v>
      </c>
      <c r="X79" s="422">
        <v>319.988</v>
      </c>
      <c r="Y79" s="422">
        <v>236.279</v>
      </c>
      <c r="Z79" s="422">
        <v>1.5</v>
      </c>
      <c r="AA79" s="422">
        <v>1.159</v>
      </c>
      <c r="AB79" s="422">
        <v>0</v>
      </c>
      <c r="AC79" s="422">
        <v>0</v>
      </c>
      <c r="AD79" s="422">
        <v>0</v>
      </c>
      <c r="AE79" s="422">
        <v>4688.665</v>
      </c>
      <c r="AF79" s="422">
        <v>1.0680000000000001</v>
      </c>
      <c r="AG79" s="422">
        <v>0</v>
      </c>
      <c r="AH79" s="422">
        <v>36.145000000000003</v>
      </c>
      <c r="AI79" s="422">
        <v>0</v>
      </c>
      <c r="AJ79" s="422">
        <v>0</v>
      </c>
      <c r="AK79" s="422">
        <v>0</v>
      </c>
      <c r="AL79" s="422">
        <v>0</v>
      </c>
      <c r="AM79" s="422">
        <v>0</v>
      </c>
      <c r="AN79" s="422">
        <v>0</v>
      </c>
      <c r="AO79" s="422">
        <v>465.86</v>
      </c>
      <c r="AP79" s="422">
        <v>0</v>
      </c>
      <c r="AQ79" s="422">
        <v>0</v>
      </c>
      <c r="AR79" s="422">
        <v>0</v>
      </c>
      <c r="AS79" s="422">
        <v>0</v>
      </c>
      <c r="AT79" s="422">
        <v>0</v>
      </c>
      <c r="AU79" s="422">
        <v>0</v>
      </c>
      <c r="AV79" s="422">
        <v>0</v>
      </c>
      <c r="AW79" s="422">
        <v>170.64500000000001</v>
      </c>
      <c r="AX79" s="422">
        <v>0</v>
      </c>
      <c r="AY79" s="422">
        <v>0</v>
      </c>
      <c r="AZ79" s="422">
        <v>11.288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1.7450000000000001</v>
      </c>
      <c r="BJ79" s="422">
        <v>0</v>
      </c>
      <c r="BK79" s="422">
        <v>0</v>
      </c>
      <c r="BL79" s="467">
        <v>0</v>
      </c>
      <c r="BM79" s="468">
        <f t="shared" si="5"/>
        <v>6465.2090000000007</v>
      </c>
      <c r="BN79" s="424"/>
      <c r="BO79" s="421">
        <v>0</v>
      </c>
      <c r="BP79" s="469">
        <f t="shared" si="6"/>
        <v>225.54599999999999</v>
      </c>
      <c r="BQ79" s="423">
        <f t="shared" si="7"/>
        <v>225.54599999999999</v>
      </c>
      <c r="BR79" s="470">
        <v>0</v>
      </c>
      <c r="BS79" s="421">
        <v>225.54599999999999</v>
      </c>
      <c r="BT79" s="471">
        <v>0</v>
      </c>
      <c r="BU79" s="471">
        <v>0</v>
      </c>
      <c r="BV79" s="421">
        <v>0</v>
      </c>
      <c r="BW79" s="472">
        <v>853.32799999999997</v>
      </c>
      <c r="BX79" s="424">
        <v>0</v>
      </c>
      <c r="BZ79" s="396"/>
    </row>
    <row r="80" spans="1:78">
      <c r="A80" s="445" t="s">
        <v>24</v>
      </c>
      <c r="B80" s="424" t="s">
        <v>123</v>
      </c>
      <c r="C80" s="422">
        <f t="shared" si="4"/>
        <v>9732.3289999999997</v>
      </c>
      <c r="D80" s="421"/>
      <c r="E80" s="421"/>
      <c r="F80" s="421"/>
      <c r="G80" s="421"/>
      <c r="H80" s="421"/>
      <c r="I80" s="421"/>
      <c r="J80" s="421"/>
      <c r="K80" s="421"/>
      <c r="L80" s="423">
        <v>6.5000000000000002E-2</v>
      </c>
      <c r="M80" s="422">
        <v>0</v>
      </c>
      <c r="N80" s="422">
        <v>0.56699999999999995</v>
      </c>
      <c r="O80" s="422">
        <v>562.84100000000001</v>
      </c>
      <c r="P80" s="422">
        <v>73.534000000000006</v>
      </c>
      <c r="Q80" s="422">
        <v>2E-3</v>
      </c>
      <c r="R80" s="422">
        <v>10.759</v>
      </c>
      <c r="S80" s="422">
        <v>54.412999999999997</v>
      </c>
      <c r="T80" s="422">
        <v>0</v>
      </c>
      <c r="U80" s="422">
        <v>63.06</v>
      </c>
      <c r="V80" s="422">
        <v>33.177</v>
      </c>
      <c r="W80" s="422">
        <v>2.246</v>
      </c>
      <c r="X80" s="422">
        <v>0.72799999999999998</v>
      </c>
      <c r="Y80" s="422">
        <v>517.99</v>
      </c>
      <c r="Z80" s="422">
        <v>2.7930000000000001</v>
      </c>
      <c r="AA80" s="422">
        <v>14.488</v>
      </c>
      <c r="AB80" s="422">
        <v>154.96700000000001</v>
      </c>
      <c r="AC80" s="422">
        <v>4.8360000000000003</v>
      </c>
      <c r="AD80" s="422">
        <v>5.8000000000000003E-2</v>
      </c>
      <c r="AE80" s="422">
        <v>878.56600000000003</v>
      </c>
      <c r="AF80" s="422">
        <v>35.414999999999999</v>
      </c>
      <c r="AG80" s="422">
        <v>22.792999999999999</v>
      </c>
      <c r="AH80" s="422">
        <v>111.306</v>
      </c>
      <c r="AI80" s="422">
        <v>41.555</v>
      </c>
      <c r="AJ80" s="422">
        <v>85.941999999999993</v>
      </c>
      <c r="AK80" s="422">
        <v>6.7560000000000002</v>
      </c>
      <c r="AL80" s="422">
        <v>27.826000000000001</v>
      </c>
      <c r="AM80" s="422">
        <v>34.744</v>
      </c>
      <c r="AN80" s="422">
        <v>2E-3</v>
      </c>
      <c r="AO80" s="422">
        <v>159.73400000000001</v>
      </c>
      <c r="AP80" s="422">
        <v>22.012</v>
      </c>
      <c r="AQ80" s="422">
        <v>10.683999999999999</v>
      </c>
      <c r="AR80" s="422">
        <v>4.8460000000000001</v>
      </c>
      <c r="AS80" s="422">
        <v>2.8759999999999999</v>
      </c>
      <c r="AT80" s="422">
        <v>0</v>
      </c>
      <c r="AU80" s="422">
        <v>0</v>
      </c>
      <c r="AV80" s="422">
        <v>2.4039999999999999</v>
      </c>
      <c r="AW80" s="422">
        <v>31.84</v>
      </c>
      <c r="AX80" s="422">
        <v>69.259</v>
      </c>
      <c r="AY80" s="422">
        <v>1.099</v>
      </c>
      <c r="AZ80" s="422">
        <v>0.47699999999999998</v>
      </c>
      <c r="BA80" s="422">
        <v>5.0730000000000004</v>
      </c>
      <c r="BB80" s="422">
        <v>2.48</v>
      </c>
      <c r="BC80" s="422">
        <v>114.172</v>
      </c>
      <c r="BD80" s="422">
        <v>0.151</v>
      </c>
      <c r="BE80" s="422">
        <v>52.402999999999999</v>
      </c>
      <c r="BF80" s="422">
        <v>191.191</v>
      </c>
      <c r="BG80" s="422">
        <v>0.70399999999999996</v>
      </c>
      <c r="BH80" s="422">
        <v>0</v>
      </c>
      <c r="BI80" s="422">
        <v>28.515000000000001</v>
      </c>
      <c r="BJ80" s="422">
        <v>0</v>
      </c>
      <c r="BK80" s="422">
        <v>0</v>
      </c>
      <c r="BL80" s="467">
        <v>0</v>
      </c>
      <c r="BM80" s="468">
        <f t="shared" si="5"/>
        <v>3441.3490000000002</v>
      </c>
      <c r="BN80" s="424"/>
      <c r="BO80" s="421">
        <v>0</v>
      </c>
      <c r="BP80" s="469">
        <f t="shared" si="6"/>
        <v>199.999</v>
      </c>
      <c r="BQ80" s="423">
        <f t="shared" si="7"/>
        <v>199.999</v>
      </c>
      <c r="BR80" s="470">
        <v>0</v>
      </c>
      <c r="BS80" s="421">
        <v>199.999</v>
      </c>
      <c r="BT80" s="471">
        <v>0</v>
      </c>
      <c r="BU80" s="471">
        <v>0</v>
      </c>
      <c r="BV80" s="421">
        <v>6106.384</v>
      </c>
      <c r="BW80" s="472">
        <v>-15.403</v>
      </c>
      <c r="BX80" s="424">
        <v>0</v>
      </c>
      <c r="BZ80" s="396"/>
    </row>
    <row r="81" spans="1:78">
      <c r="A81" s="445" t="s">
        <v>25</v>
      </c>
      <c r="B81" s="424" t="s">
        <v>166</v>
      </c>
      <c r="C81" s="422">
        <f t="shared" si="4"/>
        <v>1920.4010000000003</v>
      </c>
      <c r="D81" s="421"/>
      <c r="E81" s="421"/>
      <c r="F81" s="421"/>
      <c r="G81" s="421"/>
      <c r="H81" s="421"/>
      <c r="I81" s="421"/>
      <c r="J81" s="421"/>
      <c r="K81" s="421"/>
      <c r="L81" s="423">
        <v>0</v>
      </c>
      <c r="M81" s="422">
        <v>0</v>
      </c>
      <c r="N81" s="422">
        <v>0</v>
      </c>
      <c r="O81" s="422">
        <v>0</v>
      </c>
      <c r="P81" s="422">
        <v>83.367000000000004</v>
      </c>
      <c r="Q81" s="422">
        <v>0</v>
      </c>
      <c r="R81" s="422">
        <v>2.149</v>
      </c>
      <c r="S81" s="422">
        <v>45.581000000000003</v>
      </c>
      <c r="T81" s="422">
        <v>0</v>
      </c>
      <c r="U81" s="422">
        <v>0.29799999999999999</v>
      </c>
      <c r="V81" s="422">
        <v>0</v>
      </c>
      <c r="W81" s="422">
        <v>0</v>
      </c>
      <c r="X81" s="422">
        <v>6.5000000000000002E-2</v>
      </c>
      <c r="Y81" s="422">
        <v>0</v>
      </c>
      <c r="Z81" s="422">
        <v>129.25200000000001</v>
      </c>
      <c r="AA81" s="422">
        <v>9.9410000000000007</v>
      </c>
      <c r="AB81" s="422">
        <v>0</v>
      </c>
      <c r="AC81" s="422">
        <v>0</v>
      </c>
      <c r="AD81" s="422">
        <v>0</v>
      </c>
      <c r="AE81" s="422">
        <v>0</v>
      </c>
      <c r="AF81" s="422">
        <v>0</v>
      </c>
      <c r="AG81" s="422">
        <v>0</v>
      </c>
      <c r="AH81" s="422">
        <v>54.386000000000003</v>
      </c>
      <c r="AI81" s="422">
        <v>0</v>
      </c>
      <c r="AJ81" s="422">
        <v>0</v>
      </c>
      <c r="AK81" s="422">
        <v>0</v>
      </c>
      <c r="AL81" s="422">
        <v>0</v>
      </c>
      <c r="AM81" s="422">
        <v>0</v>
      </c>
      <c r="AN81" s="422">
        <v>0</v>
      </c>
      <c r="AO81" s="422">
        <v>0</v>
      </c>
      <c r="AP81" s="422">
        <v>0</v>
      </c>
      <c r="AQ81" s="422">
        <v>0</v>
      </c>
      <c r="AR81" s="422">
        <v>0</v>
      </c>
      <c r="AS81" s="422">
        <v>0</v>
      </c>
      <c r="AT81" s="422">
        <v>0</v>
      </c>
      <c r="AU81" s="422">
        <v>0</v>
      </c>
      <c r="AV81" s="422">
        <v>0</v>
      </c>
      <c r="AW81" s="422">
        <v>0</v>
      </c>
      <c r="AX81" s="422">
        <v>4.8090000000000002</v>
      </c>
      <c r="AY81" s="422">
        <v>0</v>
      </c>
      <c r="AZ81" s="422"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8.8510000000000009</v>
      </c>
      <c r="BJ81" s="422">
        <v>0</v>
      </c>
      <c r="BK81" s="422">
        <v>0</v>
      </c>
      <c r="BL81" s="467">
        <v>0</v>
      </c>
      <c r="BM81" s="468">
        <f t="shared" si="5"/>
        <v>338.69900000000001</v>
      </c>
      <c r="BN81" s="424"/>
      <c r="BO81" s="421">
        <v>0</v>
      </c>
      <c r="BP81" s="469">
        <f t="shared" si="6"/>
        <v>1225.2260000000001</v>
      </c>
      <c r="BQ81" s="423">
        <f t="shared" si="7"/>
        <v>1225.2260000000001</v>
      </c>
      <c r="BR81" s="470">
        <v>0</v>
      </c>
      <c r="BS81" s="421">
        <v>1225.2260000000001</v>
      </c>
      <c r="BT81" s="471">
        <v>0</v>
      </c>
      <c r="BU81" s="471">
        <v>0</v>
      </c>
      <c r="BV81" s="421">
        <v>353.512</v>
      </c>
      <c r="BW81" s="472">
        <v>2.964</v>
      </c>
      <c r="BX81" s="424">
        <v>0</v>
      </c>
      <c r="BZ81" s="396"/>
    </row>
    <row r="82" spans="1:78">
      <c r="A82" s="445" t="s">
        <v>26</v>
      </c>
      <c r="B82" s="424" t="s">
        <v>206</v>
      </c>
      <c r="C82" s="422">
        <f t="shared" si="4"/>
        <v>30885.273000000001</v>
      </c>
      <c r="D82" s="421"/>
      <c r="E82" s="421"/>
      <c r="F82" s="421"/>
      <c r="G82" s="421"/>
      <c r="H82" s="421"/>
      <c r="I82" s="421"/>
      <c r="J82" s="421"/>
      <c r="K82" s="421"/>
      <c r="L82" s="423">
        <v>0.16600000000000001</v>
      </c>
      <c r="M82" s="422">
        <v>1.302</v>
      </c>
      <c r="N82" s="422">
        <v>1.069</v>
      </c>
      <c r="O82" s="422">
        <v>45.884</v>
      </c>
      <c r="P82" s="422">
        <v>118.47499999999999</v>
      </c>
      <c r="Q82" s="422">
        <v>3.0000000000000001E-3</v>
      </c>
      <c r="R82" s="422">
        <v>2.6070000000000002</v>
      </c>
      <c r="S82" s="422">
        <v>0.38200000000000001</v>
      </c>
      <c r="T82" s="422">
        <v>0</v>
      </c>
      <c r="U82" s="422">
        <v>19.434000000000001</v>
      </c>
      <c r="V82" s="422">
        <v>9.2230000000000008</v>
      </c>
      <c r="W82" s="422">
        <v>0.72599999999999998</v>
      </c>
      <c r="X82" s="422">
        <v>2.2429999999999999</v>
      </c>
      <c r="Y82" s="422">
        <v>0.42699999999999999</v>
      </c>
      <c r="Z82" s="422">
        <v>0.27800000000000002</v>
      </c>
      <c r="AA82" s="422">
        <v>58.77</v>
      </c>
      <c r="AB82" s="422">
        <v>3.355</v>
      </c>
      <c r="AC82" s="422">
        <v>439.238</v>
      </c>
      <c r="AD82" s="422">
        <v>136.83199999999999</v>
      </c>
      <c r="AE82" s="422">
        <v>57.311999999999998</v>
      </c>
      <c r="AF82" s="422">
        <v>35.24</v>
      </c>
      <c r="AG82" s="422">
        <v>15.906000000000001</v>
      </c>
      <c r="AH82" s="422">
        <v>161.38200000000001</v>
      </c>
      <c r="AI82" s="422">
        <v>74.043999999999997</v>
      </c>
      <c r="AJ82" s="422">
        <v>1853.7919999999999</v>
      </c>
      <c r="AK82" s="422">
        <v>12.164</v>
      </c>
      <c r="AL82" s="422">
        <v>1.4239999999999999</v>
      </c>
      <c r="AM82" s="422">
        <v>59.661999999999999</v>
      </c>
      <c r="AN82" s="422">
        <v>14.207000000000001</v>
      </c>
      <c r="AO82" s="422">
        <v>31.015999999999998</v>
      </c>
      <c r="AP82" s="422">
        <v>6.0609999999999999</v>
      </c>
      <c r="AQ82" s="422">
        <v>50.427</v>
      </c>
      <c r="AR82" s="422">
        <v>270.49599999999998</v>
      </c>
      <c r="AS82" s="422">
        <v>460.49900000000002</v>
      </c>
      <c r="AT82" s="422">
        <v>174.517</v>
      </c>
      <c r="AU82" s="422">
        <v>18.556999999999999</v>
      </c>
      <c r="AV82" s="422">
        <v>12.113</v>
      </c>
      <c r="AW82" s="422">
        <v>3.3410000000000002</v>
      </c>
      <c r="AX82" s="422">
        <v>39.802</v>
      </c>
      <c r="AY82" s="422">
        <v>0.54500000000000004</v>
      </c>
      <c r="AZ82" s="422">
        <v>34.613999999999997</v>
      </c>
      <c r="BA82" s="422">
        <v>69.271000000000001</v>
      </c>
      <c r="BB82" s="422">
        <v>7.4269999999999996</v>
      </c>
      <c r="BC82" s="422">
        <v>337.07799999999997</v>
      </c>
      <c r="BD82" s="422">
        <v>6.0679999999999996</v>
      </c>
      <c r="BE82" s="422">
        <v>133.51400000000001</v>
      </c>
      <c r="BF82" s="422">
        <v>454.82100000000003</v>
      </c>
      <c r="BG82" s="422">
        <v>2.0049999999999999</v>
      </c>
      <c r="BH82" s="422">
        <v>11.946</v>
      </c>
      <c r="BI82" s="422">
        <v>23.2</v>
      </c>
      <c r="BJ82" s="422">
        <v>0</v>
      </c>
      <c r="BK82" s="422">
        <v>0</v>
      </c>
      <c r="BL82" s="467">
        <v>0</v>
      </c>
      <c r="BM82" s="468">
        <f t="shared" si="5"/>
        <v>5272.8649999999998</v>
      </c>
      <c r="BN82" s="424"/>
      <c r="BO82" s="421">
        <v>107.976</v>
      </c>
      <c r="BP82" s="469">
        <f t="shared" si="6"/>
        <v>7404.9440000000004</v>
      </c>
      <c r="BQ82" s="423">
        <f t="shared" si="7"/>
        <v>7404.9440000000004</v>
      </c>
      <c r="BR82" s="470">
        <v>0</v>
      </c>
      <c r="BS82" s="421">
        <v>7404.9440000000004</v>
      </c>
      <c r="BT82" s="471">
        <v>0</v>
      </c>
      <c r="BU82" s="471">
        <v>0</v>
      </c>
      <c r="BV82" s="421">
        <v>17724.294000000002</v>
      </c>
      <c r="BW82" s="472">
        <v>375.19400000000002</v>
      </c>
      <c r="BX82" s="424">
        <v>0</v>
      </c>
      <c r="BZ82" s="396"/>
    </row>
    <row r="83" spans="1:78">
      <c r="A83" s="445" t="s">
        <v>27</v>
      </c>
      <c r="B83" s="424" t="s">
        <v>124</v>
      </c>
      <c r="C83" s="422">
        <f t="shared" si="4"/>
        <v>1514.6459999999997</v>
      </c>
      <c r="D83" s="421"/>
      <c r="E83" s="421"/>
      <c r="F83" s="421"/>
      <c r="G83" s="421"/>
      <c r="H83" s="421"/>
      <c r="I83" s="421"/>
      <c r="J83" s="421"/>
      <c r="K83" s="421"/>
      <c r="L83" s="423">
        <v>3.004</v>
      </c>
      <c r="M83" s="422">
        <v>53.912999999999997</v>
      </c>
      <c r="N83" s="422">
        <v>24.244</v>
      </c>
      <c r="O83" s="422">
        <v>14.593999999999999</v>
      </c>
      <c r="P83" s="422">
        <v>1.722</v>
      </c>
      <c r="Q83" s="422">
        <v>6.0000000000000001E-3</v>
      </c>
      <c r="R83" s="422">
        <v>2.09</v>
      </c>
      <c r="S83" s="422">
        <v>1.143</v>
      </c>
      <c r="T83" s="422">
        <v>0</v>
      </c>
      <c r="U83" s="422">
        <v>3.681</v>
      </c>
      <c r="V83" s="422">
        <v>13.78</v>
      </c>
      <c r="W83" s="422">
        <v>2.5169999999999999</v>
      </c>
      <c r="X83" s="422">
        <v>11.488</v>
      </c>
      <c r="Y83" s="422">
        <v>4.16</v>
      </c>
      <c r="Z83" s="422">
        <v>0.27800000000000002</v>
      </c>
      <c r="AA83" s="422">
        <v>0</v>
      </c>
      <c r="AB83" s="422">
        <v>0.73499999999999999</v>
      </c>
      <c r="AC83" s="422">
        <v>50.164000000000001</v>
      </c>
      <c r="AD83" s="422">
        <v>21.202999999999999</v>
      </c>
      <c r="AE83" s="422">
        <v>5.1539999999999999</v>
      </c>
      <c r="AF83" s="422">
        <v>13.154999999999999</v>
      </c>
      <c r="AG83" s="422">
        <v>10.897</v>
      </c>
      <c r="AH83" s="422">
        <v>13.106999999999999</v>
      </c>
      <c r="AI83" s="422">
        <v>13.548</v>
      </c>
      <c r="AJ83" s="422">
        <v>0</v>
      </c>
      <c r="AK83" s="422">
        <v>603.37099999999998</v>
      </c>
      <c r="AL83" s="422">
        <v>58.582000000000001</v>
      </c>
      <c r="AM83" s="422">
        <v>40.688000000000002</v>
      </c>
      <c r="AN83" s="422">
        <v>1.0489999999999999</v>
      </c>
      <c r="AO83" s="422">
        <v>3.8410000000000002</v>
      </c>
      <c r="AP83" s="422">
        <v>2.9020000000000001</v>
      </c>
      <c r="AQ83" s="422">
        <v>4.4109999999999996</v>
      </c>
      <c r="AR83" s="422">
        <v>56.072000000000003</v>
      </c>
      <c r="AS83" s="422">
        <v>9.3949999999999996</v>
      </c>
      <c r="AT83" s="422">
        <v>0</v>
      </c>
      <c r="AU83" s="422">
        <v>8.0129999999999999</v>
      </c>
      <c r="AV83" s="422">
        <v>4.7560000000000002</v>
      </c>
      <c r="AW83" s="422">
        <v>7.0609999999999999</v>
      </c>
      <c r="AX83" s="422">
        <v>1.117</v>
      </c>
      <c r="AY83" s="422">
        <v>0</v>
      </c>
      <c r="AZ83" s="422">
        <v>14.532999999999999</v>
      </c>
      <c r="BA83" s="422">
        <v>10.736000000000001</v>
      </c>
      <c r="BB83" s="422">
        <v>1.129</v>
      </c>
      <c r="BC83" s="422">
        <v>97.903000000000006</v>
      </c>
      <c r="BD83" s="422">
        <v>2.456</v>
      </c>
      <c r="BE83" s="422">
        <v>29.391999999999999</v>
      </c>
      <c r="BF83" s="422">
        <v>77.381</v>
      </c>
      <c r="BG83" s="422">
        <v>1.7669999999999999</v>
      </c>
      <c r="BH83" s="422">
        <v>0</v>
      </c>
      <c r="BI83" s="422">
        <v>11.211</v>
      </c>
      <c r="BJ83" s="422">
        <v>0</v>
      </c>
      <c r="BK83" s="422">
        <v>0</v>
      </c>
      <c r="BL83" s="467">
        <v>0</v>
      </c>
      <c r="BM83" s="468">
        <f t="shared" si="5"/>
        <v>1312.3489999999997</v>
      </c>
      <c r="BN83" s="424"/>
      <c r="BO83" s="421">
        <v>196.40199999999999</v>
      </c>
      <c r="BP83" s="469">
        <f t="shared" si="6"/>
        <v>5.8949999999999996</v>
      </c>
      <c r="BQ83" s="423">
        <f t="shared" si="7"/>
        <v>5.8949999999999996</v>
      </c>
      <c r="BR83" s="470">
        <v>5.8949999999999996</v>
      </c>
      <c r="BS83" s="421">
        <v>0</v>
      </c>
      <c r="BT83" s="471">
        <v>0</v>
      </c>
      <c r="BU83" s="471">
        <v>0</v>
      </c>
      <c r="BV83" s="421">
        <v>0</v>
      </c>
      <c r="BW83" s="472">
        <v>0</v>
      </c>
      <c r="BX83" s="424">
        <v>0</v>
      </c>
      <c r="BZ83" s="396"/>
    </row>
    <row r="84" spans="1:78">
      <c r="A84" s="445" t="s">
        <v>28</v>
      </c>
      <c r="B84" s="424" t="s">
        <v>167</v>
      </c>
      <c r="C84" s="422">
        <f t="shared" si="4"/>
        <v>9956.9580000000005</v>
      </c>
      <c r="D84" s="421"/>
      <c r="E84" s="421"/>
      <c r="F84" s="421"/>
      <c r="G84" s="421"/>
      <c r="H84" s="421"/>
      <c r="I84" s="421"/>
      <c r="J84" s="421"/>
      <c r="K84" s="421"/>
      <c r="L84" s="423">
        <v>2.0649999999999999</v>
      </c>
      <c r="M84" s="422">
        <v>116.58199999999999</v>
      </c>
      <c r="N84" s="422">
        <v>57.115000000000002</v>
      </c>
      <c r="O84" s="422">
        <v>79.655000000000001</v>
      </c>
      <c r="P84" s="422">
        <v>22.460999999999999</v>
      </c>
      <c r="Q84" s="422">
        <v>7.0000000000000001E-3</v>
      </c>
      <c r="R84" s="422">
        <v>11.458</v>
      </c>
      <c r="S84" s="422">
        <v>5.7839999999999998</v>
      </c>
      <c r="T84" s="422">
        <v>0</v>
      </c>
      <c r="U84" s="422">
        <v>10.374000000000001</v>
      </c>
      <c r="V84" s="422">
        <v>23.984000000000002</v>
      </c>
      <c r="W84" s="422">
        <v>9.6519999999999992</v>
      </c>
      <c r="X84" s="422">
        <v>1.3280000000000001</v>
      </c>
      <c r="Y84" s="422">
        <v>1.8919999999999999</v>
      </c>
      <c r="Z84" s="422">
        <v>0.98599999999999999</v>
      </c>
      <c r="AA84" s="422">
        <v>3.49</v>
      </c>
      <c r="AB84" s="422">
        <v>16.331</v>
      </c>
      <c r="AC84" s="422">
        <v>747.13800000000003</v>
      </c>
      <c r="AD84" s="422">
        <v>35.039000000000001</v>
      </c>
      <c r="AE84" s="422">
        <v>96.16</v>
      </c>
      <c r="AF84" s="422">
        <v>24.751999999999999</v>
      </c>
      <c r="AG84" s="422">
        <v>37.863999999999997</v>
      </c>
      <c r="AH84" s="422">
        <v>72.497</v>
      </c>
      <c r="AI84" s="422">
        <v>178.476</v>
      </c>
      <c r="AJ84" s="422">
        <v>52.445</v>
      </c>
      <c r="AK84" s="422">
        <v>7.6150000000000002</v>
      </c>
      <c r="AL84" s="422">
        <v>2.702</v>
      </c>
      <c r="AM84" s="422">
        <v>262.25400000000002</v>
      </c>
      <c r="AN84" s="422">
        <v>6.9619999999999997</v>
      </c>
      <c r="AO84" s="422">
        <v>154.97200000000001</v>
      </c>
      <c r="AP84" s="422">
        <v>36.250999999999998</v>
      </c>
      <c r="AQ84" s="422">
        <v>32.585000000000001</v>
      </c>
      <c r="AR84" s="422">
        <v>229.37100000000001</v>
      </c>
      <c r="AS84" s="422">
        <v>3.544</v>
      </c>
      <c r="AT84" s="422">
        <v>194.06299999999999</v>
      </c>
      <c r="AU84" s="422">
        <v>14.246</v>
      </c>
      <c r="AV84" s="422">
        <v>8.48</v>
      </c>
      <c r="AW84" s="422">
        <v>17.484999999999999</v>
      </c>
      <c r="AX84" s="422">
        <v>5.976</v>
      </c>
      <c r="AY84" s="422">
        <v>0.748</v>
      </c>
      <c r="AZ84" s="422">
        <v>0.96399999999999997</v>
      </c>
      <c r="BA84" s="422">
        <v>7.4359999999999999</v>
      </c>
      <c r="BB84" s="422">
        <v>2.1720000000000002</v>
      </c>
      <c r="BC84" s="422">
        <v>468.22</v>
      </c>
      <c r="BD84" s="422">
        <v>18.626999999999999</v>
      </c>
      <c r="BE84" s="422">
        <v>107.327</v>
      </c>
      <c r="BF84" s="422">
        <v>199.48599999999999</v>
      </c>
      <c r="BG84" s="422">
        <v>1.2709999999999999</v>
      </c>
      <c r="BH84" s="422">
        <v>10.327</v>
      </c>
      <c r="BI84" s="422">
        <v>65.076999999999998</v>
      </c>
      <c r="BJ84" s="422">
        <v>0</v>
      </c>
      <c r="BK84" s="422">
        <v>0</v>
      </c>
      <c r="BL84" s="467">
        <v>0</v>
      </c>
      <c r="BM84" s="468">
        <f t="shared" si="5"/>
        <v>3465.6960000000008</v>
      </c>
      <c r="BN84" s="424"/>
      <c r="BO84" s="421">
        <v>0</v>
      </c>
      <c r="BP84" s="469">
        <f t="shared" si="6"/>
        <v>6491.2619999999997</v>
      </c>
      <c r="BQ84" s="423">
        <f t="shared" si="7"/>
        <v>6491.2619999999997</v>
      </c>
      <c r="BR84" s="470">
        <v>0</v>
      </c>
      <c r="BS84" s="421">
        <v>6491.2619999999997</v>
      </c>
      <c r="BT84" s="471">
        <v>0</v>
      </c>
      <c r="BU84" s="471">
        <v>0</v>
      </c>
      <c r="BV84" s="421">
        <v>0</v>
      </c>
      <c r="BW84" s="472">
        <v>0</v>
      </c>
      <c r="BX84" s="424">
        <v>0</v>
      </c>
      <c r="BZ84" s="396"/>
    </row>
    <row r="85" spans="1:78">
      <c r="A85" s="445" t="s">
        <v>29</v>
      </c>
      <c r="B85" s="424" t="s">
        <v>125</v>
      </c>
      <c r="C85" s="422">
        <f t="shared" si="4"/>
        <v>3538.9249999999997</v>
      </c>
      <c r="D85" s="421"/>
      <c r="E85" s="421"/>
      <c r="F85" s="421"/>
      <c r="G85" s="421"/>
      <c r="H85" s="421"/>
      <c r="I85" s="421"/>
      <c r="J85" s="421"/>
      <c r="K85" s="421"/>
      <c r="L85" s="423">
        <v>90.68</v>
      </c>
      <c r="M85" s="422">
        <v>7.5060000000000002</v>
      </c>
      <c r="N85" s="422">
        <v>0.23799999999999999</v>
      </c>
      <c r="O85" s="422">
        <v>25.2</v>
      </c>
      <c r="P85" s="422">
        <v>1.143</v>
      </c>
      <c r="Q85" s="422">
        <v>1E-3</v>
      </c>
      <c r="R85" s="422">
        <v>0.66300000000000003</v>
      </c>
      <c r="S85" s="422">
        <v>1.2689999999999999</v>
      </c>
      <c r="T85" s="422">
        <v>0</v>
      </c>
      <c r="U85" s="422">
        <v>1.7090000000000001</v>
      </c>
      <c r="V85" s="422">
        <v>0.73199999999999998</v>
      </c>
      <c r="W85" s="422">
        <v>0.34300000000000003</v>
      </c>
      <c r="X85" s="422">
        <v>3.0939999999999999</v>
      </c>
      <c r="Y85" s="422">
        <v>0.55000000000000004</v>
      </c>
      <c r="Z85" s="422">
        <v>4.9000000000000002E-2</v>
      </c>
      <c r="AA85" s="422">
        <v>1.1319999999999999</v>
      </c>
      <c r="AB85" s="422">
        <v>2.7679999999999998</v>
      </c>
      <c r="AC85" s="422">
        <v>15.711</v>
      </c>
      <c r="AD85" s="422">
        <v>0</v>
      </c>
      <c r="AE85" s="422">
        <v>38.499000000000002</v>
      </c>
      <c r="AF85" s="422">
        <v>18.817</v>
      </c>
      <c r="AG85" s="422">
        <v>12.166</v>
      </c>
      <c r="AH85" s="422">
        <v>26.113</v>
      </c>
      <c r="AI85" s="422">
        <v>81.510999999999996</v>
      </c>
      <c r="AJ85" s="422">
        <v>9.5549999999999997</v>
      </c>
      <c r="AK85" s="422">
        <v>8.9450000000000003</v>
      </c>
      <c r="AL85" s="422">
        <v>0.42599999999999999</v>
      </c>
      <c r="AM85" s="422">
        <v>89.825000000000003</v>
      </c>
      <c r="AN85" s="422">
        <v>2.1859999999999999</v>
      </c>
      <c r="AO85" s="422">
        <v>87.31</v>
      </c>
      <c r="AP85" s="422">
        <v>12.225</v>
      </c>
      <c r="AQ85" s="422">
        <v>3.843</v>
      </c>
      <c r="AR85" s="422">
        <v>5.6779999999999999</v>
      </c>
      <c r="AS85" s="422">
        <v>0.879</v>
      </c>
      <c r="AT85" s="422">
        <v>18.670999999999999</v>
      </c>
      <c r="AU85" s="422">
        <v>1.3240000000000001</v>
      </c>
      <c r="AV85" s="422">
        <v>0.39600000000000002</v>
      </c>
      <c r="AW85" s="422">
        <v>4.7560000000000002</v>
      </c>
      <c r="AX85" s="422">
        <v>2.0350000000000001</v>
      </c>
      <c r="AY85" s="422">
        <v>0.14499999999999999</v>
      </c>
      <c r="AZ85" s="422">
        <v>0.49199999999999999</v>
      </c>
      <c r="BA85" s="422">
        <v>3.9750000000000001</v>
      </c>
      <c r="BB85" s="422">
        <v>0.70899999999999996</v>
      </c>
      <c r="BC85" s="422">
        <v>148.447</v>
      </c>
      <c r="BD85" s="422">
        <v>3.6749999999999998</v>
      </c>
      <c r="BE85" s="422">
        <v>53.301000000000002</v>
      </c>
      <c r="BF85" s="422">
        <v>85.429000000000002</v>
      </c>
      <c r="BG85" s="422">
        <v>0.63700000000000001</v>
      </c>
      <c r="BH85" s="422">
        <v>7.6870000000000003</v>
      </c>
      <c r="BI85" s="422">
        <v>46.662999999999997</v>
      </c>
      <c r="BJ85" s="422">
        <v>0</v>
      </c>
      <c r="BK85" s="422">
        <v>0</v>
      </c>
      <c r="BL85" s="467">
        <v>0</v>
      </c>
      <c r="BM85" s="468">
        <f t="shared" si="5"/>
        <v>929.10799999999972</v>
      </c>
      <c r="BN85" s="424"/>
      <c r="BO85" s="421">
        <v>0</v>
      </c>
      <c r="BP85" s="469">
        <f t="shared" si="6"/>
        <v>2688.6129999999998</v>
      </c>
      <c r="BQ85" s="423">
        <f t="shared" si="7"/>
        <v>2688.6129999999998</v>
      </c>
      <c r="BR85" s="470">
        <v>0</v>
      </c>
      <c r="BS85" s="421">
        <v>2688.6129999999998</v>
      </c>
      <c r="BT85" s="471">
        <v>0</v>
      </c>
      <c r="BU85" s="471">
        <v>0</v>
      </c>
      <c r="BV85" s="421">
        <v>0</v>
      </c>
      <c r="BW85" s="472">
        <v>-78.796000000000006</v>
      </c>
      <c r="BX85" s="424">
        <v>0</v>
      </c>
      <c r="BZ85" s="396"/>
    </row>
    <row r="86" spans="1:78">
      <c r="A86" s="445" t="s">
        <v>30</v>
      </c>
      <c r="B86" s="424" t="s">
        <v>163</v>
      </c>
      <c r="C86" s="422">
        <f t="shared" si="4"/>
        <v>26161.430999999997</v>
      </c>
      <c r="D86" s="421"/>
      <c r="E86" s="421"/>
      <c r="F86" s="421"/>
      <c r="G86" s="421"/>
      <c r="H86" s="421"/>
      <c r="I86" s="421"/>
      <c r="J86" s="421"/>
      <c r="K86" s="421"/>
      <c r="L86" s="423">
        <v>0.16500000000000001</v>
      </c>
      <c r="M86" s="422">
        <v>0</v>
      </c>
      <c r="N86" s="422">
        <v>0</v>
      </c>
      <c r="O86" s="422">
        <v>47.386000000000003</v>
      </c>
      <c r="P86" s="422">
        <v>42.161999999999999</v>
      </c>
      <c r="Q86" s="422">
        <v>4.0000000000000001E-3</v>
      </c>
      <c r="R86" s="422">
        <v>2.9049999999999998</v>
      </c>
      <c r="S86" s="422">
        <v>4.46</v>
      </c>
      <c r="T86" s="422">
        <v>0</v>
      </c>
      <c r="U86" s="422">
        <v>8.23</v>
      </c>
      <c r="V86" s="422">
        <v>12.15</v>
      </c>
      <c r="W86" s="422">
        <v>1.9370000000000001</v>
      </c>
      <c r="X86" s="422">
        <v>0.46100000000000002</v>
      </c>
      <c r="Y86" s="422">
        <v>8.8550000000000004</v>
      </c>
      <c r="Z86" s="422">
        <v>1.2509999999999999</v>
      </c>
      <c r="AA86" s="422">
        <v>12.362</v>
      </c>
      <c r="AB86" s="422">
        <v>31.242999999999999</v>
      </c>
      <c r="AC86" s="422">
        <v>0</v>
      </c>
      <c r="AD86" s="422">
        <v>12.738</v>
      </c>
      <c r="AE86" s="422">
        <v>5012.1099999999997</v>
      </c>
      <c r="AF86" s="422">
        <v>13.898999999999999</v>
      </c>
      <c r="AG86" s="422">
        <v>39.878999999999998</v>
      </c>
      <c r="AH86" s="422">
        <v>149.13900000000001</v>
      </c>
      <c r="AI86" s="422">
        <v>111.71</v>
      </c>
      <c r="AJ86" s="422">
        <v>1.9470000000000001</v>
      </c>
      <c r="AK86" s="422">
        <v>0</v>
      </c>
      <c r="AL86" s="422">
        <v>1.677</v>
      </c>
      <c r="AM86" s="422">
        <v>2.1000000000000001E-2</v>
      </c>
      <c r="AN86" s="422">
        <v>9.66</v>
      </c>
      <c r="AO86" s="422">
        <v>361.70800000000003</v>
      </c>
      <c r="AP86" s="422">
        <v>22.667999999999999</v>
      </c>
      <c r="AQ86" s="422">
        <v>33.630000000000003</v>
      </c>
      <c r="AR86" s="422">
        <v>156.91</v>
      </c>
      <c r="AS86" s="422">
        <v>4.1150000000000002</v>
      </c>
      <c r="AT86" s="422">
        <v>0</v>
      </c>
      <c r="AU86" s="422">
        <v>13.351000000000001</v>
      </c>
      <c r="AV86" s="422">
        <v>6.4690000000000003</v>
      </c>
      <c r="AW86" s="422">
        <v>371.06400000000002</v>
      </c>
      <c r="AX86" s="422">
        <v>831.96900000000005</v>
      </c>
      <c r="AY86" s="422">
        <v>6.4470000000000001</v>
      </c>
      <c r="AZ86" s="422">
        <v>16.82</v>
      </c>
      <c r="BA86" s="422">
        <v>136.821</v>
      </c>
      <c r="BB86" s="422">
        <v>10.409000000000001</v>
      </c>
      <c r="BC86" s="422">
        <v>160.25700000000001</v>
      </c>
      <c r="BD86" s="422">
        <v>8.2530000000000001</v>
      </c>
      <c r="BE86" s="422">
        <v>97.591999999999999</v>
      </c>
      <c r="BF86" s="422">
        <v>206.51499999999999</v>
      </c>
      <c r="BG86" s="422">
        <v>8.2119999999999997</v>
      </c>
      <c r="BH86" s="422">
        <v>118.883</v>
      </c>
      <c r="BI86" s="422">
        <v>5.8550000000000004</v>
      </c>
      <c r="BJ86" s="422">
        <v>0</v>
      </c>
      <c r="BK86" s="422">
        <v>0</v>
      </c>
      <c r="BL86" s="467">
        <v>0</v>
      </c>
      <c r="BM86" s="468">
        <f t="shared" si="5"/>
        <v>8104.2989999999972</v>
      </c>
      <c r="BN86" s="424"/>
      <c r="BO86" s="421">
        <v>583.95000000000005</v>
      </c>
      <c r="BP86" s="469">
        <f t="shared" si="6"/>
        <v>154.03399999999999</v>
      </c>
      <c r="BQ86" s="423">
        <f t="shared" si="7"/>
        <v>154.03399999999999</v>
      </c>
      <c r="BR86" s="470">
        <v>0</v>
      </c>
      <c r="BS86" s="421">
        <v>154.03399999999999</v>
      </c>
      <c r="BT86" s="471">
        <v>0</v>
      </c>
      <c r="BU86" s="471">
        <v>0</v>
      </c>
      <c r="BV86" s="421">
        <v>17952.493999999999</v>
      </c>
      <c r="BW86" s="472">
        <v>-633.346</v>
      </c>
      <c r="BX86" s="424">
        <v>0</v>
      </c>
      <c r="BZ86" s="396"/>
    </row>
    <row r="87" spans="1:78">
      <c r="A87" s="445" t="s">
        <v>31</v>
      </c>
      <c r="B87" s="424" t="s">
        <v>216</v>
      </c>
      <c r="C87" s="422">
        <f t="shared" si="4"/>
        <v>1836.1719999999996</v>
      </c>
      <c r="D87" s="421"/>
      <c r="E87" s="421"/>
      <c r="F87" s="421"/>
      <c r="G87" s="421"/>
      <c r="H87" s="421"/>
      <c r="I87" s="421"/>
      <c r="J87" s="421"/>
      <c r="K87" s="421"/>
      <c r="L87" s="423">
        <v>6.4000000000000001E-2</v>
      </c>
      <c r="M87" s="422">
        <v>0</v>
      </c>
      <c r="N87" s="422">
        <v>6.9640000000000004</v>
      </c>
      <c r="O87" s="422">
        <v>3.7679999999999998</v>
      </c>
      <c r="P87" s="422">
        <v>24.766999999999999</v>
      </c>
      <c r="Q87" s="422">
        <v>4.0000000000000001E-3</v>
      </c>
      <c r="R87" s="422">
        <v>3.3149999999999999</v>
      </c>
      <c r="S87" s="422">
        <v>0.16300000000000001</v>
      </c>
      <c r="T87" s="422">
        <v>0</v>
      </c>
      <c r="U87" s="422">
        <v>4.9349999999999996</v>
      </c>
      <c r="V87" s="422">
        <v>2.9729999999999999</v>
      </c>
      <c r="W87" s="422">
        <v>0.59599999999999997</v>
      </c>
      <c r="X87" s="422">
        <v>3.6829999999999998</v>
      </c>
      <c r="Y87" s="422">
        <v>4.3360000000000003</v>
      </c>
      <c r="Z87" s="422">
        <v>6.9000000000000006E-2</v>
      </c>
      <c r="AA87" s="422">
        <v>0.94599999999999995</v>
      </c>
      <c r="AB87" s="422">
        <v>3.0790000000000002</v>
      </c>
      <c r="AC87" s="422">
        <v>16.719000000000001</v>
      </c>
      <c r="AD87" s="422">
        <v>3.78</v>
      </c>
      <c r="AE87" s="422">
        <v>8.8360000000000003</v>
      </c>
      <c r="AF87" s="422">
        <v>62.853000000000002</v>
      </c>
      <c r="AG87" s="422">
        <v>28.084</v>
      </c>
      <c r="AH87" s="422">
        <v>45.234000000000002</v>
      </c>
      <c r="AI87" s="422">
        <v>45.640999999999998</v>
      </c>
      <c r="AJ87" s="422">
        <v>519.87300000000005</v>
      </c>
      <c r="AK87" s="422">
        <v>0.82</v>
      </c>
      <c r="AL87" s="422">
        <v>0</v>
      </c>
      <c r="AM87" s="422">
        <v>24.372</v>
      </c>
      <c r="AN87" s="422">
        <v>0.79700000000000004</v>
      </c>
      <c r="AO87" s="422">
        <v>5.8719999999999999</v>
      </c>
      <c r="AP87" s="422">
        <v>4.5999999999999999E-2</v>
      </c>
      <c r="AQ87" s="422">
        <v>4.79</v>
      </c>
      <c r="AR87" s="422">
        <v>45.518000000000001</v>
      </c>
      <c r="AS87" s="422">
        <v>4.4290000000000003</v>
      </c>
      <c r="AT87" s="422">
        <v>15.765000000000001</v>
      </c>
      <c r="AU87" s="422">
        <v>6.944</v>
      </c>
      <c r="AV87" s="422">
        <v>4.3609999999999998</v>
      </c>
      <c r="AW87" s="422">
        <v>4.5010000000000003</v>
      </c>
      <c r="AX87" s="422">
        <v>2.4350000000000001</v>
      </c>
      <c r="AY87" s="422">
        <v>0</v>
      </c>
      <c r="AZ87" s="422">
        <v>8.2690000000000001</v>
      </c>
      <c r="BA87" s="422">
        <v>24.733000000000001</v>
      </c>
      <c r="BB87" s="422">
        <v>14.664</v>
      </c>
      <c r="BC87" s="422">
        <v>69.635000000000005</v>
      </c>
      <c r="BD87" s="422">
        <v>5.2530000000000001</v>
      </c>
      <c r="BE87" s="422">
        <v>21.134</v>
      </c>
      <c r="BF87" s="422">
        <v>36.475999999999999</v>
      </c>
      <c r="BG87" s="422">
        <v>0.60399999999999998</v>
      </c>
      <c r="BH87" s="422">
        <v>0</v>
      </c>
      <c r="BI87" s="422">
        <v>0.32200000000000001</v>
      </c>
      <c r="BJ87" s="422">
        <v>0</v>
      </c>
      <c r="BK87" s="422">
        <v>0</v>
      </c>
      <c r="BL87" s="467">
        <v>0</v>
      </c>
      <c r="BM87" s="468">
        <f t="shared" si="5"/>
        <v>1092.4219999999996</v>
      </c>
      <c r="BN87" s="424"/>
      <c r="BO87" s="421">
        <v>0</v>
      </c>
      <c r="BP87" s="469">
        <f t="shared" si="6"/>
        <v>743.75</v>
      </c>
      <c r="BQ87" s="423">
        <f t="shared" si="7"/>
        <v>743.75</v>
      </c>
      <c r="BR87" s="470">
        <v>0</v>
      </c>
      <c r="BS87" s="421">
        <v>743.75</v>
      </c>
      <c r="BT87" s="471">
        <v>0</v>
      </c>
      <c r="BU87" s="471">
        <v>0</v>
      </c>
      <c r="BV87" s="421">
        <v>0</v>
      </c>
      <c r="BW87" s="472">
        <v>0</v>
      </c>
      <c r="BX87" s="424">
        <v>0</v>
      </c>
      <c r="BZ87" s="396"/>
    </row>
    <row r="88" spans="1:78">
      <c r="A88" s="445" t="s">
        <v>32</v>
      </c>
      <c r="B88" s="424" t="s">
        <v>232</v>
      </c>
      <c r="C88" s="422">
        <f t="shared" si="4"/>
        <v>0</v>
      </c>
      <c r="D88" s="421"/>
      <c r="E88" s="421"/>
      <c r="F88" s="421"/>
      <c r="G88" s="421"/>
      <c r="H88" s="421"/>
      <c r="I88" s="421"/>
      <c r="J88" s="421"/>
      <c r="K88" s="421"/>
      <c r="L88" s="423">
        <v>0</v>
      </c>
      <c r="M88" s="422">
        <v>0</v>
      </c>
      <c r="N88" s="422">
        <v>0</v>
      </c>
      <c r="O88" s="422">
        <v>0</v>
      </c>
      <c r="P88" s="422">
        <v>0</v>
      </c>
      <c r="Q88" s="422">
        <v>0</v>
      </c>
      <c r="R88" s="422">
        <v>0</v>
      </c>
      <c r="S88" s="422">
        <v>0</v>
      </c>
      <c r="T88" s="422">
        <v>0</v>
      </c>
      <c r="U88" s="422">
        <v>0</v>
      </c>
      <c r="V88" s="422">
        <v>0</v>
      </c>
      <c r="W88" s="422">
        <v>0</v>
      </c>
      <c r="X88" s="422">
        <v>0</v>
      </c>
      <c r="Y88" s="422">
        <v>0</v>
      </c>
      <c r="Z88" s="422">
        <v>0</v>
      </c>
      <c r="AA88" s="422">
        <v>0</v>
      </c>
      <c r="AB88" s="422">
        <v>0</v>
      </c>
      <c r="AC88" s="422">
        <v>0</v>
      </c>
      <c r="AD88" s="422">
        <v>0</v>
      </c>
      <c r="AE88" s="422">
        <v>0</v>
      </c>
      <c r="AF88" s="422">
        <v>0</v>
      </c>
      <c r="AG88" s="422">
        <v>0</v>
      </c>
      <c r="AH88" s="422">
        <v>0</v>
      </c>
      <c r="AI88" s="422">
        <v>0</v>
      </c>
      <c r="AJ88" s="422">
        <v>0</v>
      </c>
      <c r="AK88" s="422">
        <v>0</v>
      </c>
      <c r="AL88" s="422">
        <v>0</v>
      </c>
      <c r="AM88" s="422">
        <v>0</v>
      </c>
      <c r="AN88" s="422">
        <v>0</v>
      </c>
      <c r="AO88" s="422">
        <v>0</v>
      </c>
      <c r="AP88" s="422">
        <v>0</v>
      </c>
      <c r="AQ88" s="422">
        <v>0</v>
      </c>
      <c r="AR88" s="422">
        <v>0</v>
      </c>
      <c r="AS88" s="422">
        <v>0</v>
      </c>
      <c r="AT88" s="422">
        <v>0</v>
      </c>
      <c r="AU88" s="422">
        <v>0</v>
      </c>
      <c r="AV88" s="422">
        <v>0</v>
      </c>
      <c r="AW88" s="422">
        <v>0</v>
      </c>
      <c r="AX88" s="422">
        <v>0</v>
      </c>
      <c r="AY88" s="422">
        <v>0</v>
      </c>
      <c r="AZ88" s="422">
        <v>0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v>0</v>
      </c>
      <c r="BL88" s="467">
        <v>0</v>
      </c>
      <c r="BM88" s="468">
        <f t="shared" si="5"/>
        <v>0</v>
      </c>
      <c r="BN88" s="424"/>
      <c r="BO88" s="421">
        <v>0</v>
      </c>
      <c r="BP88" s="469">
        <f t="shared" si="6"/>
        <v>0</v>
      </c>
      <c r="BQ88" s="423">
        <f t="shared" si="7"/>
        <v>0</v>
      </c>
      <c r="BR88" s="470">
        <v>0</v>
      </c>
      <c r="BS88" s="421">
        <v>0</v>
      </c>
      <c r="BT88" s="471">
        <v>0</v>
      </c>
      <c r="BU88" s="471">
        <v>0</v>
      </c>
      <c r="BV88" s="421">
        <v>0</v>
      </c>
      <c r="BW88" s="472">
        <v>0</v>
      </c>
      <c r="BX88" s="424">
        <v>0</v>
      </c>
      <c r="BZ88" s="396"/>
    </row>
    <row r="89" spans="1:78">
      <c r="A89" s="445" t="s">
        <v>33</v>
      </c>
      <c r="B89" s="424" t="s">
        <v>217</v>
      </c>
      <c r="C89" s="422">
        <f t="shared" si="4"/>
        <v>0</v>
      </c>
      <c r="D89" s="421"/>
      <c r="E89" s="421"/>
      <c r="F89" s="421"/>
      <c r="G89" s="421"/>
      <c r="H89" s="421"/>
      <c r="I89" s="421"/>
      <c r="J89" s="421"/>
      <c r="K89" s="421"/>
      <c r="L89" s="423">
        <v>0</v>
      </c>
      <c r="M89" s="422">
        <v>0</v>
      </c>
      <c r="N89" s="422">
        <v>0</v>
      </c>
      <c r="O89" s="422">
        <v>0</v>
      </c>
      <c r="P89" s="422">
        <v>0</v>
      </c>
      <c r="Q89" s="422">
        <v>0</v>
      </c>
      <c r="R89" s="422">
        <v>0</v>
      </c>
      <c r="S89" s="422">
        <v>0</v>
      </c>
      <c r="T89" s="422">
        <v>0</v>
      </c>
      <c r="U89" s="422">
        <v>0</v>
      </c>
      <c r="V89" s="422">
        <v>0</v>
      </c>
      <c r="W89" s="422">
        <v>0</v>
      </c>
      <c r="X89" s="422">
        <v>0</v>
      </c>
      <c r="Y89" s="422">
        <v>0</v>
      </c>
      <c r="Z89" s="422">
        <v>0</v>
      </c>
      <c r="AA89" s="422">
        <v>0</v>
      </c>
      <c r="AB89" s="422">
        <v>0</v>
      </c>
      <c r="AC89" s="422">
        <v>0</v>
      </c>
      <c r="AD89" s="422">
        <v>0</v>
      </c>
      <c r="AE89" s="422">
        <v>0</v>
      </c>
      <c r="AF89" s="422">
        <v>0</v>
      </c>
      <c r="AG89" s="422">
        <v>0</v>
      </c>
      <c r="AH89" s="422">
        <v>0</v>
      </c>
      <c r="AI89" s="422">
        <v>0</v>
      </c>
      <c r="AJ89" s="422">
        <v>0</v>
      </c>
      <c r="AK89" s="422">
        <v>0</v>
      </c>
      <c r="AL89" s="422">
        <v>0</v>
      </c>
      <c r="AM89" s="422">
        <v>0</v>
      </c>
      <c r="AN89" s="422">
        <v>0</v>
      </c>
      <c r="AO89" s="422">
        <v>0</v>
      </c>
      <c r="AP89" s="422">
        <v>0</v>
      </c>
      <c r="AQ89" s="422">
        <v>0</v>
      </c>
      <c r="AR89" s="422">
        <v>0</v>
      </c>
      <c r="AS89" s="422">
        <v>0</v>
      </c>
      <c r="AT89" s="422">
        <v>0</v>
      </c>
      <c r="AU89" s="422">
        <v>0</v>
      </c>
      <c r="AV89" s="422">
        <v>0</v>
      </c>
      <c r="AW89" s="422">
        <v>0</v>
      </c>
      <c r="AX89" s="422">
        <v>0</v>
      </c>
      <c r="AY89" s="422">
        <v>0</v>
      </c>
      <c r="AZ89" s="422"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v>0</v>
      </c>
      <c r="BL89" s="467">
        <v>0</v>
      </c>
      <c r="BM89" s="468">
        <f t="shared" si="5"/>
        <v>0</v>
      </c>
      <c r="BN89" s="424"/>
      <c r="BO89" s="421">
        <v>0</v>
      </c>
      <c r="BP89" s="469">
        <f t="shared" si="6"/>
        <v>0</v>
      </c>
      <c r="BQ89" s="423">
        <f t="shared" si="7"/>
        <v>0</v>
      </c>
      <c r="BR89" s="470">
        <v>0</v>
      </c>
      <c r="BS89" s="421">
        <v>0</v>
      </c>
      <c r="BT89" s="471">
        <v>0</v>
      </c>
      <c r="BU89" s="471">
        <v>0</v>
      </c>
      <c r="BV89" s="421">
        <v>0</v>
      </c>
      <c r="BW89" s="472">
        <v>0</v>
      </c>
      <c r="BX89" s="424">
        <v>0</v>
      </c>
      <c r="BZ89" s="396"/>
    </row>
    <row r="90" spans="1:78">
      <c r="A90" s="445" t="s">
        <v>34</v>
      </c>
      <c r="B90" s="424" t="s">
        <v>134</v>
      </c>
      <c r="C90" s="422">
        <f t="shared" si="4"/>
        <v>0</v>
      </c>
      <c r="D90" s="421"/>
      <c r="E90" s="421"/>
      <c r="F90" s="421"/>
      <c r="G90" s="421"/>
      <c r="H90" s="421"/>
      <c r="I90" s="421"/>
      <c r="J90" s="421"/>
      <c r="K90" s="421"/>
      <c r="L90" s="423">
        <v>0</v>
      </c>
      <c r="M90" s="422">
        <v>0</v>
      </c>
      <c r="N90" s="422">
        <v>0</v>
      </c>
      <c r="O90" s="422">
        <v>0</v>
      </c>
      <c r="P90" s="422">
        <v>0</v>
      </c>
      <c r="Q90" s="422">
        <v>0</v>
      </c>
      <c r="R90" s="422">
        <v>0</v>
      </c>
      <c r="S90" s="422">
        <v>0</v>
      </c>
      <c r="T90" s="422">
        <v>0</v>
      </c>
      <c r="U90" s="422">
        <v>0</v>
      </c>
      <c r="V90" s="422">
        <v>0</v>
      </c>
      <c r="W90" s="422">
        <v>0</v>
      </c>
      <c r="X90" s="422">
        <v>0</v>
      </c>
      <c r="Y90" s="422">
        <v>0</v>
      </c>
      <c r="Z90" s="422">
        <v>0</v>
      </c>
      <c r="AA90" s="422">
        <v>0</v>
      </c>
      <c r="AB90" s="422">
        <v>0</v>
      </c>
      <c r="AC90" s="422">
        <v>0</v>
      </c>
      <c r="AD90" s="422">
        <v>0</v>
      </c>
      <c r="AE90" s="422">
        <v>0</v>
      </c>
      <c r="AF90" s="422">
        <v>0</v>
      </c>
      <c r="AG90" s="422">
        <v>0</v>
      </c>
      <c r="AH90" s="422">
        <v>0</v>
      </c>
      <c r="AI90" s="422">
        <v>0</v>
      </c>
      <c r="AJ90" s="422">
        <v>0</v>
      </c>
      <c r="AK90" s="422">
        <v>0</v>
      </c>
      <c r="AL90" s="422">
        <v>0</v>
      </c>
      <c r="AM90" s="422">
        <v>0</v>
      </c>
      <c r="AN90" s="422">
        <v>0</v>
      </c>
      <c r="AO90" s="422">
        <v>0</v>
      </c>
      <c r="AP90" s="422">
        <v>0</v>
      </c>
      <c r="AQ90" s="422">
        <v>0</v>
      </c>
      <c r="AR90" s="422">
        <v>0</v>
      </c>
      <c r="AS90" s="422">
        <v>0</v>
      </c>
      <c r="AT90" s="422">
        <v>0</v>
      </c>
      <c r="AU90" s="422">
        <v>0</v>
      </c>
      <c r="AV90" s="422">
        <v>0</v>
      </c>
      <c r="AW90" s="422">
        <v>0</v>
      </c>
      <c r="AX90" s="422">
        <v>0</v>
      </c>
      <c r="AY90" s="422">
        <v>0</v>
      </c>
      <c r="AZ90" s="422">
        <v>0</v>
      </c>
      <c r="BA90" s="422">
        <v>0</v>
      </c>
      <c r="BB90" s="422">
        <v>0</v>
      </c>
      <c r="BC90" s="422">
        <v>0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v>0</v>
      </c>
      <c r="BL90" s="467">
        <v>0</v>
      </c>
      <c r="BM90" s="468">
        <f t="shared" si="5"/>
        <v>0</v>
      </c>
      <c r="BN90" s="424"/>
      <c r="BO90" s="421">
        <v>0</v>
      </c>
      <c r="BP90" s="469">
        <f t="shared" si="6"/>
        <v>0</v>
      </c>
      <c r="BQ90" s="423">
        <f t="shared" si="7"/>
        <v>0</v>
      </c>
      <c r="BR90" s="470">
        <v>0</v>
      </c>
      <c r="BS90" s="421">
        <v>0</v>
      </c>
      <c r="BT90" s="471">
        <v>0</v>
      </c>
      <c r="BU90" s="471">
        <v>0</v>
      </c>
      <c r="BV90" s="421">
        <v>0</v>
      </c>
      <c r="BW90" s="472">
        <v>0</v>
      </c>
      <c r="BX90" s="424">
        <v>0</v>
      </c>
      <c r="BZ90" s="396"/>
    </row>
    <row r="91" spans="1:78">
      <c r="A91" s="445" t="s">
        <v>35</v>
      </c>
      <c r="B91" s="424" t="s">
        <v>135</v>
      </c>
      <c r="C91" s="422">
        <f t="shared" si="4"/>
        <v>17957.698</v>
      </c>
      <c r="D91" s="421"/>
      <c r="E91" s="421"/>
      <c r="F91" s="421"/>
      <c r="G91" s="421"/>
      <c r="H91" s="421"/>
      <c r="I91" s="421"/>
      <c r="J91" s="421"/>
      <c r="K91" s="421"/>
      <c r="L91" s="423">
        <v>0</v>
      </c>
      <c r="M91" s="422">
        <v>89.632999999999996</v>
      </c>
      <c r="N91" s="422">
        <v>196.69499999999999</v>
      </c>
      <c r="O91" s="422">
        <v>81.534000000000006</v>
      </c>
      <c r="P91" s="422">
        <v>200.93100000000001</v>
      </c>
      <c r="Q91" s="422">
        <v>1.2E-2</v>
      </c>
      <c r="R91" s="422">
        <v>12.412000000000001</v>
      </c>
      <c r="S91" s="422">
        <v>4.468</v>
      </c>
      <c r="T91" s="422">
        <v>0</v>
      </c>
      <c r="U91" s="422">
        <v>32.78</v>
      </c>
      <c r="V91" s="422">
        <v>7.2530000000000001</v>
      </c>
      <c r="W91" s="422">
        <v>4.6440000000000001</v>
      </c>
      <c r="X91" s="422">
        <v>1.2170000000000001</v>
      </c>
      <c r="Y91" s="422">
        <v>0.67</v>
      </c>
      <c r="Z91" s="422">
        <v>2.5169999999999999</v>
      </c>
      <c r="AA91" s="422">
        <v>4.9749999999999996</v>
      </c>
      <c r="AB91" s="422">
        <v>2.1659999999999999</v>
      </c>
      <c r="AC91" s="422">
        <v>26.323</v>
      </c>
      <c r="AD91" s="422">
        <v>15.042</v>
      </c>
      <c r="AE91" s="422">
        <v>524.32399999999996</v>
      </c>
      <c r="AF91" s="422">
        <v>28.538</v>
      </c>
      <c r="AG91" s="422">
        <v>66.811999999999998</v>
      </c>
      <c r="AH91" s="422">
        <v>501.55200000000002</v>
      </c>
      <c r="AI91" s="422">
        <v>798.22</v>
      </c>
      <c r="AJ91" s="422">
        <v>17.648</v>
      </c>
      <c r="AK91" s="422">
        <v>6.9329999999999998</v>
      </c>
      <c r="AL91" s="422">
        <v>52.689</v>
      </c>
      <c r="AM91" s="422">
        <v>98.138999999999996</v>
      </c>
      <c r="AN91" s="422">
        <v>17.763000000000002</v>
      </c>
      <c r="AO91" s="422">
        <v>144.601</v>
      </c>
      <c r="AP91" s="422">
        <v>24.614999999999998</v>
      </c>
      <c r="AQ91" s="422">
        <v>30.288</v>
      </c>
      <c r="AR91" s="422">
        <v>12.795</v>
      </c>
      <c r="AS91" s="422">
        <v>14.324</v>
      </c>
      <c r="AT91" s="422">
        <v>699.85500000000002</v>
      </c>
      <c r="AU91" s="422">
        <v>0.40899999999999997</v>
      </c>
      <c r="AV91" s="422">
        <v>5.6000000000000001E-2</v>
      </c>
      <c r="AW91" s="422">
        <v>13.445</v>
      </c>
      <c r="AX91" s="422">
        <v>27.146000000000001</v>
      </c>
      <c r="AY91" s="422">
        <v>0</v>
      </c>
      <c r="AZ91" s="422">
        <v>6.3109999999999999</v>
      </c>
      <c r="BA91" s="422">
        <v>280.69299999999998</v>
      </c>
      <c r="BB91" s="422">
        <v>14.316000000000001</v>
      </c>
      <c r="BC91" s="422">
        <v>557.91200000000003</v>
      </c>
      <c r="BD91" s="422">
        <v>13.366</v>
      </c>
      <c r="BE91" s="422">
        <v>81.635000000000005</v>
      </c>
      <c r="BF91" s="422">
        <v>166.785</v>
      </c>
      <c r="BG91" s="422">
        <v>6.7880000000000003</v>
      </c>
      <c r="BH91" s="422">
        <v>0</v>
      </c>
      <c r="BI91" s="422">
        <v>54.378</v>
      </c>
      <c r="BJ91" s="422">
        <v>0</v>
      </c>
      <c r="BK91" s="422">
        <v>0</v>
      </c>
      <c r="BL91" s="467">
        <v>0</v>
      </c>
      <c r="BM91" s="468">
        <f t="shared" si="5"/>
        <v>4945.6080000000002</v>
      </c>
      <c r="BN91" s="424"/>
      <c r="BO91" s="421">
        <v>0</v>
      </c>
      <c r="BP91" s="469">
        <f t="shared" si="6"/>
        <v>13012.09</v>
      </c>
      <c r="BQ91" s="423">
        <f t="shared" si="7"/>
        <v>13012.09</v>
      </c>
      <c r="BR91" s="470">
        <v>0</v>
      </c>
      <c r="BS91" s="421">
        <v>13012.09</v>
      </c>
      <c r="BT91" s="471">
        <v>0</v>
      </c>
      <c r="BU91" s="471">
        <v>0</v>
      </c>
      <c r="BV91" s="421">
        <v>0</v>
      </c>
      <c r="BW91" s="472">
        <v>0</v>
      </c>
      <c r="BX91" s="424">
        <v>0</v>
      </c>
      <c r="BZ91" s="396"/>
    </row>
    <row r="92" spans="1:78">
      <c r="A92" s="445" t="s">
        <v>36</v>
      </c>
      <c r="B92" s="424" t="s">
        <v>37</v>
      </c>
      <c r="C92" s="422">
        <f t="shared" si="4"/>
        <v>4948.7309999999998</v>
      </c>
      <c r="D92" s="421"/>
      <c r="E92" s="421"/>
      <c r="F92" s="421"/>
      <c r="G92" s="421"/>
      <c r="H92" s="421"/>
      <c r="I92" s="421"/>
      <c r="J92" s="421"/>
      <c r="K92" s="421"/>
      <c r="L92" s="423">
        <v>0</v>
      </c>
      <c r="M92" s="422">
        <v>12.866</v>
      </c>
      <c r="N92" s="422">
        <v>0</v>
      </c>
      <c r="O92" s="422">
        <v>5.8239999999999998</v>
      </c>
      <c r="P92" s="422">
        <v>191.227</v>
      </c>
      <c r="Q92" s="422">
        <v>1.4999999999999999E-2</v>
      </c>
      <c r="R92" s="422">
        <v>0.55600000000000005</v>
      </c>
      <c r="S92" s="422">
        <v>0</v>
      </c>
      <c r="T92" s="422">
        <v>0</v>
      </c>
      <c r="U92" s="422">
        <v>0</v>
      </c>
      <c r="V92" s="422">
        <v>2.2759999999999998</v>
      </c>
      <c r="W92" s="422">
        <v>9.1219999999999999</v>
      </c>
      <c r="X92" s="422">
        <v>1.6819999999999999</v>
      </c>
      <c r="Y92" s="422">
        <v>15.494</v>
      </c>
      <c r="Z92" s="422">
        <v>0</v>
      </c>
      <c r="AA92" s="422">
        <v>0.59599999999999997</v>
      </c>
      <c r="AB92" s="422">
        <v>1.1639999999999999</v>
      </c>
      <c r="AC92" s="422">
        <v>35.686</v>
      </c>
      <c r="AD92" s="422">
        <v>0</v>
      </c>
      <c r="AE92" s="422">
        <v>0.80200000000000005</v>
      </c>
      <c r="AF92" s="422">
        <v>35.238</v>
      </c>
      <c r="AG92" s="422">
        <v>82.495999999999995</v>
      </c>
      <c r="AH92" s="422">
        <v>1800.9159999999999</v>
      </c>
      <c r="AI92" s="422">
        <v>334.56599999999997</v>
      </c>
      <c r="AJ92" s="422">
        <v>1.087</v>
      </c>
      <c r="AK92" s="422">
        <v>186.05199999999999</v>
      </c>
      <c r="AL92" s="422">
        <v>2.0019999999999998</v>
      </c>
      <c r="AM92" s="422">
        <v>6.2709999999999999</v>
      </c>
      <c r="AN92" s="422">
        <v>0.69099999999999995</v>
      </c>
      <c r="AO92" s="422">
        <v>40.469000000000001</v>
      </c>
      <c r="AP92" s="422">
        <v>0</v>
      </c>
      <c r="AQ92" s="422">
        <v>7.7610000000000001</v>
      </c>
      <c r="AR92" s="422">
        <v>27.738</v>
      </c>
      <c r="AS92" s="422">
        <v>0</v>
      </c>
      <c r="AT92" s="422">
        <v>0</v>
      </c>
      <c r="AU92" s="422">
        <v>0</v>
      </c>
      <c r="AV92" s="422">
        <v>0.38300000000000001</v>
      </c>
      <c r="AW92" s="422">
        <v>2.4E-2</v>
      </c>
      <c r="AX92" s="422">
        <v>32.045000000000002</v>
      </c>
      <c r="AY92" s="422">
        <v>0</v>
      </c>
      <c r="AZ92" s="422">
        <v>1.5049999999999999</v>
      </c>
      <c r="BA92" s="422">
        <v>12.452999999999999</v>
      </c>
      <c r="BB92" s="422">
        <v>9.81</v>
      </c>
      <c r="BC92" s="422">
        <v>513.19600000000003</v>
      </c>
      <c r="BD92" s="422">
        <v>0</v>
      </c>
      <c r="BE92" s="422">
        <v>88.594999999999999</v>
      </c>
      <c r="BF92" s="422">
        <v>288.36200000000002</v>
      </c>
      <c r="BG92" s="422">
        <v>1.4999999999999999E-2</v>
      </c>
      <c r="BH92" s="422">
        <v>0</v>
      </c>
      <c r="BI92" s="422">
        <v>0.53</v>
      </c>
      <c r="BJ92" s="422">
        <v>0</v>
      </c>
      <c r="BK92" s="422">
        <v>0</v>
      </c>
      <c r="BL92" s="467">
        <v>0</v>
      </c>
      <c r="BM92" s="468">
        <f t="shared" si="5"/>
        <v>3749.5149999999994</v>
      </c>
      <c r="BN92" s="424"/>
      <c r="BO92" s="421">
        <v>0</v>
      </c>
      <c r="BP92" s="469">
        <f t="shared" si="6"/>
        <v>1199.2159999999999</v>
      </c>
      <c r="BQ92" s="423">
        <f t="shared" si="7"/>
        <v>1199.2159999999999</v>
      </c>
      <c r="BR92" s="470">
        <v>0</v>
      </c>
      <c r="BS92" s="421">
        <v>1199.2159999999999</v>
      </c>
      <c r="BT92" s="471">
        <v>0</v>
      </c>
      <c r="BU92" s="471">
        <v>0</v>
      </c>
      <c r="BV92" s="421">
        <v>0</v>
      </c>
      <c r="BW92" s="472">
        <v>0</v>
      </c>
      <c r="BX92" s="424">
        <v>0</v>
      </c>
      <c r="BZ92" s="396"/>
    </row>
    <row r="93" spans="1:78">
      <c r="A93" s="445" t="s">
        <v>38</v>
      </c>
      <c r="B93" s="424" t="s">
        <v>39</v>
      </c>
      <c r="C93" s="422">
        <f t="shared" si="4"/>
        <v>3042.163</v>
      </c>
      <c r="D93" s="421"/>
      <c r="E93" s="421"/>
      <c r="F93" s="421"/>
      <c r="G93" s="421"/>
      <c r="H93" s="421"/>
      <c r="I93" s="421"/>
      <c r="J93" s="421"/>
      <c r="K93" s="421"/>
      <c r="L93" s="423">
        <v>0</v>
      </c>
      <c r="M93" s="422">
        <v>3.1539999999999999</v>
      </c>
      <c r="N93" s="422">
        <v>0</v>
      </c>
      <c r="O93" s="422">
        <v>9.3520000000000003</v>
      </c>
      <c r="P93" s="422">
        <v>1.252</v>
      </c>
      <c r="Q93" s="422">
        <v>2E-3</v>
      </c>
      <c r="R93" s="422">
        <v>0.872</v>
      </c>
      <c r="S93" s="422">
        <v>0.38300000000000001</v>
      </c>
      <c r="T93" s="422">
        <v>0</v>
      </c>
      <c r="U93" s="422">
        <v>2.0169999999999999</v>
      </c>
      <c r="V93" s="422">
        <v>1.0629999999999999</v>
      </c>
      <c r="W93" s="422">
        <v>0</v>
      </c>
      <c r="X93" s="422">
        <v>0.114</v>
      </c>
      <c r="Y93" s="422">
        <v>1.964</v>
      </c>
      <c r="Z93" s="422">
        <v>7.6999999999999999E-2</v>
      </c>
      <c r="AA93" s="422">
        <v>0</v>
      </c>
      <c r="AB93" s="422">
        <v>0.85399999999999998</v>
      </c>
      <c r="AC93" s="422">
        <v>6.6239999999999997</v>
      </c>
      <c r="AD93" s="422">
        <v>4.5590000000000002</v>
      </c>
      <c r="AE93" s="422">
        <v>5.2560000000000002</v>
      </c>
      <c r="AF93" s="422">
        <v>12.468999999999999</v>
      </c>
      <c r="AG93" s="422">
        <v>6.46</v>
      </c>
      <c r="AH93" s="422">
        <v>19.542999999999999</v>
      </c>
      <c r="AI93" s="422">
        <v>52.892000000000003</v>
      </c>
      <c r="AJ93" s="422">
        <v>2.8380000000000001</v>
      </c>
      <c r="AK93" s="422">
        <v>3.58</v>
      </c>
      <c r="AL93" s="422">
        <v>107.19</v>
      </c>
      <c r="AM93" s="422">
        <v>25.271000000000001</v>
      </c>
      <c r="AN93" s="422">
        <v>13.342000000000001</v>
      </c>
      <c r="AO93" s="422">
        <v>3.4540000000000002</v>
      </c>
      <c r="AP93" s="422">
        <v>1.0640000000000001</v>
      </c>
      <c r="AQ93" s="422">
        <v>35.406999999999996</v>
      </c>
      <c r="AR93" s="422">
        <v>18.28</v>
      </c>
      <c r="AS93" s="422">
        <v>13.725</v>
      </c>
      <c r="AT93" s="422">
        <v>36.308999999999997</v>
      </c>
      <c r="AU93" s="422">
        <v>3.4529999999999998</v>
      </c>
      <c r="AV93" s="422">
        <v>9.2089999999999996</v>
      </c>
      <c r="AW93" s="422">
        <v>0.14399999999999999</v>
      </c>
      <c r="AX93" s="422">
        <v>14.367000000000001</v>
      </c>
      <c r="AY93" s="422">
        <v>0</v>
      </c>
      <c r="AZ93" s="422">
        <v>0.42199999999999999</v>
      </c>
      <c r="BA93" s="422">
        <v>261.85500000000002</v>
      </c>
      <c r="BB93" s="422">
        <v>8.7070000000000007</v>
      </c>
      <c r="BC93" s="422">
        <v>124.137</v>
      </c>
      <c r="BD93" s="422">
        <v>0</v>
      </c>
      <c r="BE93" s="422">
        <v>18.524000000000001</v>
      </c>
      <c r="BF93" s="422">
        <v>73.081999999999994</v>
      </c>
      <c r="BG93" s="422">
        <v>0.93200000000000005</v>
      </c>
      <c r="BH93" s="422">
        <v>0</v>
      </c>
      <c r="BI93" s="422">
        <v>2.5870000000000002</v>
      </c>
      <c r="BJ93" s="422">
        <v>0</v>
      </c>
      <c r="BK93" s="422">
        <v>0</v>
      </c>
      <c r="BL93" s="467">
        <v>0</v>
      </c>
      <c r="BM93" s="468">
        <f t="shared" si="5"/>
        <v>906.78600000000006</v>
      </c>
      <c r="BN93" s="424"/>
      <c r="BO93" s="421">
        <v>-1.3120000000000001</v>
      </c>
      <c r="BP93" s="469">
        <f t="shared" si="6"/>
        <v>2136.6889999999999</v>
      </c>
      <c r="BQ93" s="423">
        <f t="shared" si="7"/>
        <v>2136.6889999999999</v>
      </c>
      <c r="BR93" s="470">
        <v>0</v>
      </c>
      <c r="BS93" s="421">
        <v>2136.6889999999999</v>
      </c>
      <c r="BT93" s="471">
        <v>0</v>
      </c>
      <c r="BU93" s="471">
        <v>0</v>
      </c>
      <c r="BV93" s="421">
        <v>0</v>
      </c>
      <c r="BW93" s="472">
        <v>0</v>
      </c>
      <c r="BX93" s="424">
        <v>0</v>
      </c>
      <c r="BZ93" s="396"/>
    </row>
    <row r="94" spans="1:78">
      <c r="A94" s="445" t="s">
        <v>40</v>
      </c>
      <c r="B94" s="424" t="s">
        <v>136</v>
      </c>
      <c r="C94" s="422">
        <f t="shared" si="4"/>
        <v>10836.699000000001</v>
      </c>
      <c r="D94" s="421"/>
      <c r="E94" s="421"/>
      <c r="F94" s="421"/>
      <c r="G94" s="421"/>
      <c r="H94" s="421"/>
      <c r="I94" s="421"/>
      <c r="J94" s="421"/>
      <c r="K94" s="421"/>
      <c r="L94" s="423">
        <v>0</v>
      </c>
      <c r="M94" s="422">
        <v>112.1</v>
      </c>
      <c r="N94" s="422">
        <v>0</v>
      </c>
      <c r="O94" s="422">
        <v>232.08799999999999</v>
      </c>
      <c r="P94" s="422">
        <v>63.149000000000001</v>
      </c>
      <c r="Q94" s="422">
        <v>0</v>
      </c>
      <c r="R94" s="422">
        <v>6.9109999999999996</v>
      </c>
      <c r="S94" s="422">
        <v>0</v>
      </c>
      <c r="T94" s="422">
        <v>0</v>
      </c>
      <c r="U94" s="422">
        <v>2.4940000000000002</v>
      </c>
      <c r="V94" s="422">
        <v>0</v>
      </c>
      <c r="W94" s="422">
        <v>0</v>
      </c>
      <c r="X94" s="422">
        <v>8.2620000000000005</v>
      </c>
      <c r="Y94" s="422">
        <v>1.0529999999999999</v>
      </c>
      <c r="Z94" s="422">
        <v>0</v>
      </c>
      <c r="AA94" s="422">
        <v>0.496</v>
      </c>
      <c r="AB94" s="422">
        <v>0</v>
      </c>
      <c r="AC94" s="422">
        <v>178.52699999999999</v>
      </c>
      <c r="AD94" s="422">
        <v>83.311999999999998</v>
      </c>
      <c r="AE94" s="422">
        <v>102.581</v>
      </c>
      <c r="AF94" s="422">
        <v>0</v>
      </c>
      <c r="AG94" s="422">
        <v>14.347</v>
      </c>
      <c r="AH94" s="422">
        <v>813.47299999999996</v>
      </c>
      <c r="AI94" s="422">
        <v>249.679</v>
      </c>
      <c r="AJ94" s="422">
        <v>6.9779999999999998</v>
      </c>
      <c r="AK94" s="422">
        <v>989.25699999999995</v>
      </c>
      <c r="AL94" s="422">
        <v>509.80700000000002</v>
      </c>
      <c r="AM94" s="422">
        <v>1510.068</v>
      </c>
      <c r="AN94" s="422">
        <v>0</v>
      </c>
      <c r="AO94" s="422">
        <v>31.503</v>
      </c>
      <c r="AP94" s="422">
        <v>3.302</v>
      </c>
      <c r="AQ94" s="422">
        <v>1.7529999999999999</v>
      </c>
      <c r="AR94" s="422">
        <v>312.00900000000001</v>
      </c>
      <c r="AS94" s="422">
        <v>0</v>
      </c>
      <c r="AT94" s="422">
        <v>132.77199999999999</v>
      </c>
      <c r="AU94" s="422">
        <v>0</v>
      </c>
      <c r="AV94" s="422">
        <v>1.9E-2</v>
      </c>
      <c r="AW94" s="422">
        <v>0.52700000000000002</v>
      </c>
      <c r="AX94" s="422">
        <v>5.5419999999999998</v>
      </c>
      <c r="AY94" s="422">
        <v>0</v>
      </c>
      <c r="AZ94" s="422">
        <v>16.510000000000002</v>
      </c>
      <c r="BA94" s="422">
        <v>61.301000000000002</v>
      </c>
      <c r="BB94" s="422">
        <v>0</v>
      </c>
      <c r="BC94" s="422">
        <v>122.258</v>
      </c>
      <c r="BD94" s="422">
        <v>0</v>
      </c>
      <c r="BE94" s="422">
        <v>37.234999999999999</v>
      </c>
      <c r="BF94" s="422">
        <v>106.313</v>
      </c>
      <c r="BG94" s="422">
        <v>0</v>
      </c>
      <c r="BH94" s="422">
        <v>0</v>
      </c>
      <c r="BI94" s="422">
        <v>0</v>
      </c>
      <c r="BJ94" s="422">
        <v>0</v>
      </c>
      <c r="BK94" s="422">
        <v>0</v>
      </c>
      <c r="BL94" s="467">
        <v>0</v>
      </c>
      <c r="BM94" s="468">
        <f t="shared" si="5"/>
        <v>5715.6260000000002</v>
      </c>
      <c r="BN94" s="424"/>
      <c r="BO94" s="421">
        <v>4379.6459999999997</v>
      </c>
      <c r="BP94" s="469">
        <f t="shared" si="6"/>
        <v>741.42700000000002</v>
      </c>
      <c r="BQ94" s="423">
        <f t="shared" si="7"/>
        <v>741.42700000000002</v>
      </c>
      <c r="BR94" s="470">
        <v>0</v>
      </c>
      <c r="BS94" s="421">
        <v>741.42700000000002</v>
      </c>
      <c r="BT94" s="471">
        <v>0</v>
      </c>
      <c r="BU94" s="471">
        <v>0</v>
      </c>
      <c r="BV94" s="421">
        <v>0</v>
      </c>
      <c r="BW94" s="472">
        <v>0</v>
      </c>
      <c r="BX94" s="424">
        <v>0</v>
      </c>
      <c r="BZ94" s="396"/>
    </row>
    <row r="95" spans="1:78">
      <c r="A95" s="445" t="s">
        <v>41</v>
      </c>
      <c r="B95" s="424" t="s">
        <v>156</v>
      </c>
      <c r="C95" s="422">
        <f t="shared" si="4"/>
        <v>279.18599999999998</v>
      </c>
      <c r="D95" s="421"/>
      <c r="E95" s="421"/>
      <c r="F95" s="421"/>
      <c r="G95" s="421"/>
      <c r="H95" s="421"/>
      <c r="I95" s="421"/>
      <c r="J95" s="421"/>
      <c r="K95" s="421"/>
      <c r="L95" s="423">
        <v>3.0000000000000001E-3</v>
      </c>
      <c r="M95" s="422">
        <v>0</v>
      </c>
      <c r="N95" s="422">
        <v>0</v>
      </c>
      <c r="O95" s="422">
        <v>9.6000000000000002E-2</v>
      </c>
      <c r="P95" s="422">
        <v>0.08</v>
      </c>
      <c r="Q95" s="422">
        <v>1E-3</v>
      </c>
      <c r="R95" s="422">
        <v>4.0000000000000001E-3</v>
      </c>
      <c r="S95" s="422">
        <v>6.0000000000000001E-3</v>
      </c>
      <c r="T95" s="422">
        <v>0</v>
      </c>
      <c r="U95" s="422">
        <v>0.14099999999999999</v>
      </c>
      <c r="V95" s="422">
        <v>0.02</v>
      </c>
      <c r="W95" s="422">
        <v>1.2E-2</v>
      </c>
      <c r="X95" s="422">
        <v>5.1999999999999998E-2</v>
      </c>
      <c r="Y95" s="422">
        <v>8.0000000000000002E-3</v>
      </c>
      <c r="Z95" s="422">
        <v>3.1E-2</v>
      </c>
      <c r="AA95" s="422">
        <v>1E-3</v>
      </c>
      <c r="AB95" s="422">
        <v>8.0000000000000002E-3</v>
      </c>
      <c r="AC95" s="422">
        <v>0.379</v>
      </c>
      <c r="AD95" s="422">
        <v>3.0000000000000001E-3</v>
      </c>
      <c r="AE95" s="422">
        <v>1.2210000000000001</v>
      </c>
      <c r="AF95" s="422">
        <v>0.59599999999999997</v>
      </c>
      <c r="AG95" s="422">
        <v>1.27</v>
      </c>
      <c r="AH95" s="422">
        <v>0.80900000000000005</v>
      </c>
      <c r="AI95" s="422">
        <v>0.87</v>
      </c>
      <c r="AJ95" s="422">
        <v>4.0000000000000001E-3</v>
      </c>
      <c r="AK95" s="422">
        <v>0</v>
      </c>
      <c r="AL95" s="422">
        <v>4.8000000000000001E-2</v>
      </c>
      <c r="AM95" s="422">
        <v>6.7000000000000004E-2</v>
      </c>
      <c r="AN95" s="422">
        <v>4.75</v>
      </c>
      <c r="AO95" s="422">
        <v>0.16600000000000001</v>
      </c>
      <c r="AP95" s="422">
        <v>5.1999999999999998E-2</v>
      </c>
      <c r="AQ95" s="422">
        <v>6.8000000000000005E-2</v>
      </c>
      <c r="AR95" s="422">
        <v>0.64300000000000002</v>
      </c>
      <c r="AS95" s="422">
        <v>8.3000000000000004E-2</v>
      </c>
      <c r="AT95" s="422">
        <v>0</v>
      </c>
      <c r="AU95" s="422">
        <v>0.34</v>
      </c>
      <c r="AV95" s="422">
        <v>0.52200000000000002</v>
      </c>
      <c r="AW95" s="422">
        <v>3.4000000000000002E-2</v>
      </c>
      <c r="AX95" s="422">
        <v>6.4000000000000001E-2</v>
      </c>
      <c r="AY95" s="422">
        <v>0</v>
      </c>
      <c r="AZ95" s="422">
        <v>3.0000000000000001E-3</v>
      </c>
      <c r="BA95" s="422">
        <v>5.8999999999999997E-2</v>
      </c>
      <c r="BB95" s="422">
        <v>2.8000000000000001E-2</v>
      </c>
      <c r="BC95" s="422">
        <v>85.649000000000001</v>
      </c>
      <c r="BD95" s="422">
        <v>1.0640000000000001</v>
      </c>
      <c r="BE95" s="422">
        <v>15.422000000000001</v>
      </c>
      <c r="BF95" s="422">
        <v>17.835999999999999</v>
      </c>
      <c r="BG95" s="422">
        <v>4.2999999999999997E-2</v>
      </c>
      <c r="BH95" s="422">
        <v>0.53900000000000003</v>
      </c>
      <c r="BI95" s="422">
        <v>0.17499999999999999</v>
      </c>
      <c r="BJ95" s="422">
        <v>0</v>
      </c>
      <c r="BK95" s="422">
        <v>0</v>
      </c>
      <c r="BL95" s="467">
        <v>0</v>
      </c>
      <c r="BM95" s="468">
        <f t="shared" si="5"/>
        <v>133.26999999999998</v>
      </c>
      <c r="BN95" s="424"/>
      <c r="BO95" s="421">
        <v>47.561999999999998</v>
      </c>
      <c r="BP95" s="469">
        <f t="shared" si="6"/>
        <v>98.353999999999999</v>
      </c>
      <c r="BQ95" s="423">
        <f t="shared" si="7"/>
        <v>98.353999999999999</v>
      </c>
      <c r="BR95" s="470">
        <v>0</v>
      </c>
      <c r="BS95" s="421">
        <v>98.353999999999999</v>
      </c>
      <c r="BT95" s="471">
        <v>0</v>
      </c>
      <c r="BU95" s="471">
        <v>0</v>
      </c>
      <c r="BV95" s="421">
        <v>0</v>
      </c>
      <c r="BW95" s="472">
        <v>0</v>
      </c>
      <c r="BX95" s="424">
        <v>0</v>
      </c>
      <c r="BZ95" s="396"/>
    </row>
    <row r="96" spans="1:78">
      <c r="A96" s="445" t="s">
        <v>42</v>
      </c>
      <c r="B96" s="424" t="s">
        <v>43</v>
      </c>
      <c r="C96" s="422">
        <f t="shared" si="4"/>
        <v>7291.18</v>
      </c>
      <c r="D96" s="421"/>
      <c r="E96" s="421"/>
      <c r="F96" s="421"/>
      <c r="G96" s="421"/>
      <c r="H96" s="421"/>
      <c r="I96" s="421"/>
      <c r="J96" s="421"/>
      <c r="K96" s="421"/>
      <c r="L96" s="423">
        <v>0.17899999999999999</v>
      </c>
      <c r="M96" s="422">
        <v>1.262</v>
      </c>
      <c r="N96" s="422">
        <v>9.0999999999999998E-2</v>
      </c>
      <c r="O96" s="422">
        <v>1.2589999999999999</v>
      </c>
      <c r="P96" s="422">
        <v>0.17100000000000001</v>
      </c>
      <c r="Q96" s="422">
        <v>1E-3</v>
      </c>
      <c r="R96" s="422">
        <v>0.78</v>
      </c>
      <c r="S96" s="422">
        <v>0</v>
      </c>
      <c r="T96" s="422">
        <v>0</v>
      </c>
      <c r="U96" s="422">
        <v>0.26900000000000002</v>
      </c>
      <c r="V96" s="422">
        <v>0.14099999999999999</v>
      </c>
      <c r="W96" s="422">
        <v>0</v>
      </c>
      <c r="X96" s="422">
        <v>4.9000000000000002E-2</v>
      </c>
      <c r="Y96" s="422">
        <v>0.36699999999999999</v>
      </c>
      <c r="Z96" s="422">
        <v>0</v>
      </c>
      <c r="AA96" s="422">
        <v>0</v>
      </c>
      <c r="AB96" s="422">
        <v>0.22900000000000001</v>
      </c>
      <c r="AC96" s="422">
        <v>0.30199999999999999</v>
      </c>
      <c r="AD96" s="422">
        <v>0.60599999999999998</v>
      </c>
      <c r="AE96" s="422">
        <v>3.1459999999999999</v>
      </c>
      <c r="AF96" s="422">
        <v>2.5859999999999999</v>
      </c>
      <c r="AG96" s="422">
        <v>2.5840000000000001</v>
      </c>
      <c r="AH96" s="422">
        <v>3.5920000000000001</v>
      </c>
      <c r="AI96" s="422">
        <v>5.0970000000000004</v>
      </c>
      <c r="AJ96" s="422">
        <v>0.13800000000000001</v>
      </c>
      <c r="AK96" s="422">
        <v>0.71499999999999997</v>
      </c>
      <c r="AL96" s="422">
        <v>0.193</v>
      </c>
      <c r="AM96" s="422">
        <v>20.350000000000001</v>
      </c>
      <c r="AN96" s="422">
        <v>0.219</v>
      </c>
      <c r="AO96" s="422">
        <v>3.972</v>
      </c>
      <c r="AP96" s="422">
        <v>0.33100000000000002</v>
      </c>
      <c r="AQ96" s="422">
        <v>2.5249999999999999</v>
      </c>
      <c r="AR96" s="422">
        <v>3.9489999999999998</v>
      </c>
      <c r="AS96" s="422">
        <v>3.6459999999999999</v>
      </c>
      <c r="AT96" s="422">
        <v>3.4580000000000002</v>
      </c>
      <c r="AU96" s="422">
        <v>0.81599999999999995</v>
      </c>
      <c r="AV96" s="422">
        <v>1.081</v>
      </c>
      <c r="AW96" s="422">
        <v>1.1339999999999999</v>
      </c>
      <c r="AX96" s="422">
        <v>1.6519999999999999</v>
      </c>
      <c r="AY96" s="422">
        <v>4.1000000000000002E-2</v>
      </c>
      <c r="AZ96" s="422">
        <v>0.19800000000000001</v>
      </c>
      <c r="BA96" s="422">
        <v>300.06700000000001</v>
      </c>
      <c r="BB96" s="422">
        <v>1.161</v>
      </c>
      <c r="BC96" s="422">
        <v>45.396999999999998</v>
      </c>
      <c r="BD96" s="422">
        <v>1.484</v>
      </c>
      <c r="BE96" s="422">
        <v>4.351</v>
      </c>
      <c r="BF96" s="422">
        <v>14.093999999999999</v>
      </c>
      <c r="BG96" s="422">
        <v>8.7999999999999995E-2</v>
      </c>
      <c r="BH96" s="422">
        <v>0.73899999999999999</v>
      </c>
      <c r="BI96" s="422">
        <v>0.115</v>
      </c>
      <c r="BJ96" s="422">
        <v>0</v>
      </c>
      <c r="BK96" s="422">
        <v>0</v>
      </c>
      <c r="BL96" s="467">
        <v>0</v>
      </c>
      <c r="BM96" s="468">
        <f t="shared" si="5"/>
        <v>434.625</v>
      </c>
      <c r="BN96" s="424"/>
      <c r="BO96" s="421">
        <v>0</v>
      </c>
      <c r="BP96" s="469">
        <f t="shared" si="6"/>
        <v>6856.5550000000003</v>
      </c>
      <c r="BQ96" s="423">
        <f t="shared" si="7"/>
        <v>6856.5550000000003</v>
      </c>
      <c r="BR96" s="470">
        <v>5.2999999999999999E-2</v>
      </c>
      <c r="BS96" s="421">
        <v>6856.5020000000004</v>
      </c>
      <c r="BT96" s="471">
        <v>0</v>
      </c>
      <c r="BU96" s="471">
        <v>0</v>
      </c>
      <c r="BV96" s="421">
        <v>0</v>
      </c>
      <c r="BW96" s="472">
        <v>0</v>
      </c>
      <c r="BX96" s="424">
        <v>0</v>
      </c>
      <c r="BZ96" s="396"/>
    </row>
    <row r="97" spans="1:78">
      <c r="A97" s="445" t="s">
        <v>44</v>
      </c>
      <c r="B97" s="424" t="s">
        <v>207</v>
      </c>
      <c r="C97" s="422">
        <f t="shared" si="4"/>
        <v>5244.85</v>
      </c>
      <c r="D97" s="421"/>
      <c r="E97" s="421"/>
      <c r="F97" s="421"/>
      <c r="G97" s="421"/>
      <c r="H97" s="421"/>
      <c r="I97" s="421"/>
      <c r="J97" s="421"/>
      <c r="K97" s="421"/>
      <c r="L97" s="423">
        <v>0.248</v>
      </c>
      <c r="M97" s="422">
        <v>16.571000000000002</v>
      </c>
      <c r="N97" s="422">
        <v>0.17499999999999999</v>
      </c>
      <c r="O97" s="422">
        <v>2.7909999999999999</v>
      </c>
      <c r="P97" s="422">
        <v>0.153</v>
      </c>
      <c r="Q97" s="422">
        <v>1E-3</v>
      </c>
      <c r="R97" s="422">
        <v>0.46</v>
      </c>
      <c r="S97" s="422">
        <v>9.0999999999999998E-2</v>
      </c>
      <c r="T97" s="422">
        <v>0</v>
      </c>
      <c r="U97" s="422">
        <v>0.42299999999999999</v>
      </c>
      <c r="V97" s="422">
        <v>7.4999999999999997E-2</v>
      </c>
      <c r="W97" s="422">
        <v>0</v>
      </c>
      <c r="X97" s="422">
        <v>9.1999999999999998E-2</v>
      </c>
      <c r="Y97" s="422">
        <v>0.746</v>
      </c>
      <c r="Z97" s="422">
        <v>0.105</v>
      </c>
      <c r="AA97" s="422">
        <v>7.8E-2</v>
      </c>
      <c r="AB97" s="422">
        <v>0.54600000000000004</v>
      </c>
      <c r="AC97" s="422">
        <v>1.115</v>
      </c>
      <c r="AD97" s="422">
        <v>0.48299999999999998</v>
      </c>
      <c r="AE97" s="422">
        <v>1.097</v>
      </c>
      <c r="AF97" s="422">
        <v>2.3889999999999998</v>
      </c>
      <c r="AG97" s="422">
        <v>10.997999999999999</v>
      </c>
      <c r="AH97" s="422">
        <v>2.8730000000000002</v>
      </c>
      <c r="AI97" s="422">
        <v>119.422</v>
      </c>
      <c r="AJ97" s="422">
        <v>0.26700000000000002</v>
      </c>
      <c r="AK97" s="422">
        <v>8.0640000000000001</v>
      </c>
      <c r="AL97" s="422">
        <v>12.036</v>
      </c>
      <c r="AM97" s="422">
        <v>10.954000000000001</v>
      </c>
      <c r="AN97" s="422">
        <v>0.14899999999999999</v>
      </c>
      <c r="AO97" s="422">
        <v>0.39300000000000002</v>
      </c>
      <c r="AP97" s="422">
        <v>6.7309999999999999</v>
      </c>
      <c r="AQ97" s="422">
        <v>2.3279999999999998</v>
      </c>
      <c r="AR97" s="422">
        <v>1.6719999999999999</v>
      </c>
      <c r="AS97" s="422">
        <v>1.887</v>
      </c>
      <c r="AT97" s="422">
        <v>13.454000000000001</v>
      </c>
      <c r="AU97" s="422">
        <v>1.7390000000000001</v>
      </c>
      <c r="AV97" s="422">
        <v>0.56699999999999995</v>
      </c>
      <c r="AW97" s="422">
        <v>3.1E-2</v>
      </c>
      <c r="AX97" s="422">
        <v>1.605</v>
      </c>
      <c r="AY97" s="422">
        <v>5.8000000000000003E-2</v>
      </c>
      <c r="AZ97" s="422">
        <v>0.16800000000000001</v>
      </c>
      <c r="BA97" s="422">
        <v>3.956</v>
      </c>
      <c r="BB97" s="422">
        <v>0.36299999999999999</v>
      </c>
      <c r="BC97" s="422">
        <v>86.915000000000006</v>
      </c>
      <c r="BD97" s="422">
        <v>2.278</v>
      </c>
      <c r="BE97" s="422">
        <v>8.6359999999999992</v>
      </c>
      <c r="BF97" s="422">
        <v>25.984000000000002</v>
      </c>
      <c r="BG97" s="422">
        <v>0.14199999999999999</v>
      </c>
      <c r="BH97" s="422">
        <v>5.742</v>
      </c>
      <c r="BI97" s="422">
        <v>0.56699999999999995</v>
      </c>
      <c r="BJ97" s="422">
        <v>0</v>
      </c>
      <c r="BK97" s="422">
        <v>0</v>
      </c>
      <c r="BL97" s="467">
        <v>0</v>
      </c>
      <c r="BM97" s="468">
        <f t="shared" si="5"/>
        <v>357.61800000000005</v>
      </c>
      <c r="BN97" s="424"/>
      <c r="BO97" s="421">
        <v>2267.27</v>
      </c>
      <c r="BP97" s="469">
        <f t="shared" si="6"/>
        <v>2619.962</v>
      </c>
      <c r="BQ97" s="423">
        <f t="shared" si="7"/>
        <v>2619.962</v>
      </c>
      <c r="BR97" s="470">
        <v>0</v>
      </c>
      <c r="BS97" s="421">
        <v>2619.962</v>
      </c>
      <c r="BT97" s="471">
        <v>0</v>
      </c>
      <c r="BU97" s="471">
        <v>0</v>
      </c>
      <c r="BV97" s="421">
        <v>0</v>
      </c>
      <c r="BW97" s="472">
        <v>0</v>
      </c>
      <c r="BX97" s="424">
        <v>0</v>
      </c>
      <c r="BZ97" s="396"/>
    </row>
    <row r="98" spans="1:78">
      <c r="A98" s="445" t="s">
        <v>45</v>
      </c>
      <c r="B98" s="424" t="s">
        <v>233</v>
      </c>
      <c r="C98" s="422">
        <f t="shared" si="4"/>
        <v>1638.2469999999998</v>
      </c>
      <c r="D98" s="421"/>
      <c r="E98" s="421"/>
      <c r="F98" s="421"/>
      <c r="G98" s="421"/>
      <c r="H98" s="421"/>
      <c r="I98" s="421"/>
      <c r="J98" s="421"/>
      <c r="K98" s="421"/>
      <c r="L98" s="423">
        <v>0</v>
      </c>
      <c r="M98" s="422">
        <v>1E-3</v>
      </c>
      <c r="N98" s="422">
        <v>1.0999999999999999E-2</v>
      </c>
      <c r="O98" s="422">
        <v>1.679</v>
      </c>
      <c r="P98" s="422">
        <v>7.1999999999999995E-2</v>
      </c>
      <c r="Q98" s="422">
        <v>1E-3</v>
      </c>
      <c r="R98" s="422">
        <v>0</v>
      </c>
      <c r="S98" s="422">
        <v>0.32400000000000001</v>
      </c>
      <c r="T98" s="422">
        <v>0</v>
      </c>
      <c r="U98" s="422">
        <v>2.9000000000000001E-2</v>
      </c>
      <c r="V98" s="422">
        <v>0.192</v>
      </c>
      <c r="W98" s="422">
        <v>0.02</v>
      </c>
      <c r="X98" s="422">
        <v>5.0000000000000001E-3</v>
      </c>
      <c r="Y98" s="422">
        <v>5.0000000000000001E-3</v>
      </c>
      <c r="Z98" s="422">
        <v>1E-3</v>
      </c>
      <c r="AA98" s="422">
        <v>0.02</v>
      </c>
      <c r="AB98" s="422">
        <v>4.7E-2</v>
      </c>
      <c r="AC98" s="422">
        <v>0.11899999999999999</v>
      </c>
      <c r="AD98" s="422">
        <v>1.2E-2</v>
      </c>
      <c r="AE98" s="422">
        <v>0.39</v>
      </c>
      <c r="AF98" s="422">
        <v>0.32100000000000001</v>
      </c>
      <c r="AG98" s="422">
        <v>0.127</v>
      </c>
      <c r="AH98" s="422">
        <v>2.0449999999999999</v>
      </c>
      <c r="AI98" s="422">
        <v>0.48599999999999999</v>
      </c>
      <c r="AJ98" s="422">
        <v>6.0000000000000001E-3</v>
      </c>
      <c r="AK98" s="422">
        <v>1.339</v>
      </c>
      <c r="AL98" s="422">
        <v>3.504</v>
      </c>
      <c r="AM98" s="422">
        <v>1.3720000000000001</v>
      </c>
      <c r="AN98" s="422">
        <v>0</v>
      </c>
      <c r="AO98" s="422">
        <v>0.224</v>
      </c>
      <c r="AP98" s="422">
        <v>0.221</v>
      </c>
      <c r="AQ98" s="422">
        <v>70.536000000000001</v>
      </c>
      <c r="AR98" s="422">
        <v>342.67200000000003</v>
      </c>
      <c r="AS98" s="422">
        <v>0.02</v>
      </c>
      <c r="AT98" s="422">
        <v>55.420999999999999</v>
      </c>
      <c r="AU98" s="422">
        <v>0.19</v>
      </c>
      <c r="AV98" s="422">
        <v>0.14199999999999999</v>
      </c>
      <c r="AW98" s="422">
        <v>1.2999999999999999E-2</v>
      </c>
      <c r="AX98" s="422">
        <v>1.1830000000000001</v>
      </c>
      <c r="AY98" s="422">
        <v>4.1000000000000002E-2</v>
      </c>
      <c r="AZ98" s="422">
        <v>0</v>
      </c>
      <c r="BA98" s="422">
        <v>2.7E-2</v>
      </c>
      <c r="BB98" s="422">
        <v>0.13500000000000001</v>
      </c>
      <c r="BC98" s="422">
        <v>5.2779999999999996</v>
      </c>
      <c r="BD98" s="422">
        <v>0</v>
      </c>
      <c r="BE98" s="422">
        <v>42.145000000000003</v>
      </c>
      <c r="BF98" s="422">
        <v>2.137</v>
      </c>
      <c r="BG98" s="422">
        <v>2.3E-2</v>
      </c>
      <c r="BH98" s="422">
        <v>1.704</v>
      </c>
      <c r="BI98" s="422">
        <v>14.202</v>
      </c>
      <c r="BJ98" s="422">
        <v>0</v>
      </c>
      <c r="BK98" s="422">
        <v>0</v>
      </c>
      <c r="BL98" s="467">
        <v>0</v>
      </c>
      <c r="BM98" s="468">
        <f t="shared" si="5"/>
        <v>548.44199999999989</v>
      </c>
      <c r="BN98" s="424"/>
      <c r="BO98" s="421">
        <v>113.883</v>
      </c>
      <c r="BP98" s="469">
        <f t="shared" si="6"/>
        <v>975.92200000000003</v>
      </c>
      <c r="BQ98" s="423">
        <f t="shared" si="7"/>
        <v>975.92200000000003</v>
      </c>
      <c r="BR98" s="470">
        <v>191.59200000000001</v>
      </c>
      <c r="BS98" s="421">
        <v>784.33</v>
      </c>
      <c r="BT98" s="471">
        <v>0</v>
      </c>
      <c r="BU98" s="471">
        <v>0</v>
      </c>
      <c r="BV98" s="421">
        <v>0</v>
      </c>
      <c r="BW98" s="472">
        <v>0</v>
      </c>
      <c r="BX98" s="424">
        <v>0</v>
      </c>
      <c r="BZ98" s="396"/>
    </row>
    <row r="99" spans="1:78">
      <c r="A99" s="445" t="s">
        <v>46</v>
      </c>
      <c r="B99" s="424" t="s">
        <v>47</v>
      </c>
      <c r="C99" s="422">
        <f t="shared" si="4"/>
        <v>10041.857</v>
      </c>
      <c r="D99" s="421"/>
      <c r="E99" s="421"/>
      <c r="F99" s="421"/>
      <c r="G99" s="421"/>
      <c r="H99" s="421"/>
      <c r="I99" s="421"/>
      <c r="J99" s="421"/>
      <c r="K99" s="421"/>
      <c r="L99" s="423">
        <v>0.161</v>
      </c>
      <c r="M99" s="422">
        <v>73.337999999999994</v>
      </c>
      <c r="N99" s="422">
        <v>0.108</v>
      </c>
      <c r="O99" s="422">
        <v>12.224</v>
      </c>
      <c r="P99" s="422">
        <v>6.4779999999999998</v>
      </c>
      <c r="Q99" s="422">
        <v>2E-3</v>
      </c>
      <c r="R99" s="422">
        <v>1.224</v>
      </c>
      <c r="S99" s="422">
        <v>0.34499999999999997</v>
      </c>
      <c r="T99" s="422">
        <v>0</v>
      </c>
      <c r="U99" s="422">
        <v>0.151</v>
      </c>
      <c r="V99" s="422">
        <v>1.02</v>
      </c>
      <c r="W99" s="422">
        <v>0.95899999999999996</v>
      </c>
      <c r="X99" s="422">
        <v>0.67400000000000004</v>
      </c>
      <c r="Y99" s="422">
        <v>1.6719999999999999</v>
      </c>
      <c r="Z99" s="422">
        <v>0.317</v>
      </c>
      <c r="AA99" s="422">
        <v>1.0349999999999999</v>
      </c>
      <c r="AB99" s="422">
        <v>0.71799999999999997</v>
      </c>
      <c r="AC99" s="422">
        <v>57</v>
      </c>
      <c r="AD99" s="422">
        <v>3.6789999999999998</v>
      </c>
      <c r="AE99" s="422">
        <v>13.566000000000001</v>
      </c>
      <c r="AF99" s="422">
        <v>19.699000000000002</v>
      </c>
      <c r="AG99" s="422">
        <v>22.306000000000001</v>
      </c>
      <c r="AH99" s="422">
        <v>30.928999999999998</v>
      </c>
      <c r="AI99" s="422">
        <v>158.38200000000001</v>
      </c>
      <c r="AJ99" s="422">
        <v>68.343000000000004</v>
      </c>
      <c r="AK99" s="422">
        <v>9.23</v>
      </c>
      <c r="AL99" s="422">
        <v>43.655000000000001</v>
      </c>
      <c r="AM99" s="422">
        <v>46.082000000000001</v>
      </c>
      <c r="AN99" s="422">
        <v>5.41</v>
      </c>
      <c r="AO99" s="422">
        <v>9.9369999999999994</v>
      </c>
      <c r="AP99" s="422">
        <v>4.3920000000000003</v>
      </c>
      <c r="AQ99" s="422">
        <v>28.773</v>
      </c>
      <c r="AR99" s="422">
        <v>1465.644</v>
      </c>
      <c r="AS99" s="422">
        <v>11.215999999999999</v>
      </c>
      <c r="AT99" s="422">
        <v>120.53</v>
      </c>
      <c r="AU99" s="422">
        <v>13.819000000000001</v>
      </c>
      <c r="AV99" s="422">
        <v>20.931999999999999</v>
      </c>
      <c r="AW99" s="422">
        <v>0.79500000000000004</v>
      </c>
      <c r="AX99" s="422">
        <v>58.438000000000002</v>
      </c>
      <c r="AY99" s="422">
        <v>0.76800000000000002</v>
      </c>
      <c r="AZ99" s="422">
        <v>1.038</v>
      </c>
      <c r="BA99" s="422">
        <v>42.152000000000001</v>
      </c>
      <c r="BB99" s="422">
        <v>6.4089999999999998</v>
      </c>
      <c r="BC99" s="422">
        <v>133.82499999999999</v>
      </c>
      <c r="BD99" s="422">
        <v>4.8689999999999998</v>
      </c>
      <c r="BE99" s="422">
        <v>40.218000000000004</v>
      </c>
      <c r="BF99" s="422">
        <v>53.042999999999999</v>
      </c>
      <c r="BG99" s="422">
        <v>0.433</v>
      </c>
      <c r="BH99" s="422">
        <v>7.9480000000000004</v>
      </c>
      <c r="BI99" s="422">
        <v>10.4</v>
      </c>
      <c r="BJ99" s="422">
        <v>0</v>
      </c>
      <c r="BK99" s="422">
        <v>0</v>
      </c>
      <c r="BL99" s="467">
        <v>0</v>
      </c>
      <c r="BM99" s="468">
        <f t="shared" si="5"/>
        <v>2614.2860000000001</v>
      </c>
      <c r="BN99" s="424"/>
      <c r="BO99" s="421">
        <v>579.22</v>
      </c>
      <c r="BP99" s="469">
        <f t="shared" si="6"/>
        <v>6848.3509999999997</v>
      </c>
      <c r="BQ99" s="423">
        <f t="shared" si="7"/>
        <v>6848.3509999999997</v>
      </c>
      <c r="BR99" s="470">
        <v>0</v>
      </c>
      <c r="BS99" s="421">
        <v>6848.3509999999997</v>
      </c>
      <c r="BT99" s="471">
        <v>0</v>
      </c>
      <c r="BU99" s="471">
        <v>0</v>
      </c>
      <c r="BV99" s="421">
        <v>0</v>
      </c>
      <c r="BW99" s="472">
        <v>0</v>
      </c>
      <c r="BX99" s="424">
        <v>0</v>
      </c>
      <c r="BZ99" s="396"/>
    </row>
    <row r="100" spans="1:78">
      <c r="A100" s="445" t="s">
        <v>48</v>
      </c>
      <c r="B100" s="424" t="s">
        <v>157</v>
      </c>
      <c r="C100" s="422">
        <f t="shared" si="4"/>
        <v>2684.9669999999996</v>
      </c>
      <c r="D100" s="421"/>
      <c r="E100" s="421"/>
      <c r="F100" s="421"/>
      <c r="G100" s="421"/>
      <c r="H100" s="421"/>
      <c r="I100" s="421"/>
      <c r="J100" s="421"/>
      <c r="K100" s="421"/>
      <c r="L100" s="423">
        <v>8.0000000000000002E-3</v>
      </c>
      <c r="M100" s="422">
        <v>0</v>
      </c>
      <c r="N100" s="422">
        <v>0.437</v>
      </c>
      <c r="O100" s="422">
        <v>2.1739999999999999</v>
      </c>
      <c r="P100" s="422">
        <v>6.7169999999999996</v>
      </c>
      <c r="Q100" s="422">
        <v>1E-3</v>
      </c>
      <c r="R100" s="422">
        <v>1.1000000000000001</v>
      </c>
      <c r="S100" s="422">
        <v>4.2000000000000003E-2</v>
      </c>
      <c r="T100" s="422">
        <v>0</v>
      </c>
      <c r="U100" s="422">
        <v>3.3</v>
      </c>
      <c r="V100" s="422">
        <v>3.5139999999999998</v>
      </c>
      <c r="W100" s="422">
        <v>0.26100000000000001</v>
      </c>
      <c r="X100" s="422">
        <v>0.64500000000000002</v>
      </c>
      <c r="Y100" s="422">
        <v>0.71399999999999997</v>
      </c>
      <c r="Z100" s="422">
        <v>6.0000000000000001E-3</v>
      </c>
      <c r="AA100" s="422">
        <v>0.16200000000000001</v>
      </c>
      <c r="AB100" s="422">
        <v>0.27600000000000002</v>
      </c>
      <c r="AC100" s="422">
        <v>5.5490000000000004</v>
      </c>
      <c r="AD100" s="422">
        <v>9.6940000000000008</v>
      </c>
      <c r="AE100" s="422">
        <v>13.867000000000001</v>
      </c>
      <c r="AF100" s="422">
        <v>7.9539999999999997</v>
      </c>
      <c r="AG100" s="422">
        <v>12.276</v>
      </c>
      <c r="AH100" s="422">
        <v>29.992999999999999</v>
      </c>
      <c r="AI100" s="422">
        <v>30.757000000000001</v>
      </c>
      <c r="AJ100" s="422">
        <v>2.4980000000000002</v>
      </c>
      <c r="AK100" s="422">
        <v>10.071</v>
      </c>
      <c r="AL100" s="422">
        <v>45.896999999999998</v>
      </c>
      <c r="AM100" s="422">
        <v>76.241</v>
      </c>
      <c r="AN100" s="422">
        <v>2.806</v>
      </c>
      <c r="AO100" s="422">
        <v>7.2489999999999997</v>
      </c>
      <c r="AP100" s="422">
        <v>1.9419999999999999</v>
      </c>
      <c r="AQ100" s="422">
        <v>6.2069999999999999</v>
      </c>
      <c r="AR100" s="422">
        <v>0.47499999999999998</v>
      </c>
      <c r="AS100" s="422">
        <v>79.369</v>
      </c>
      <c r="AT100" s="422">
        <v>0</v>
      </c>
      <c r="AU100" s="422">
        <v>0</v>
      </c>
      <c r="AV100" s="422">
        <v>14.427</v>
      </c>
      <c r="AW100" s="422">
        <v>0.63200000000000001</v>
      </c>
      <c r="AX100" s="422">
        <v>8.9979999999999993</v>
      </c>
      <c r="AY100" s="422">
        <v>0.69099999999999995</v>
      </c>
      <c r="AZ100" s="422">
        <v>0</v>
      </c>
      <c r="BA100" s="422">
        <v>10.231</v>
      </c>
      <c r="BB100" s="422">
        <v>2.5710000000000002</v>
      </c>
      <c r="BC100" s="422">
        <v>166.98099999999999</v>
      </c>
      <c r="BD100" s="422">
        <v>0.745</v>
      </c>
      <c r="BE100" s="422">
        <v>14.435</v>
      </c>
      <c r="BF100" s="422">
        <v>21.433</v>
      </c>
      <c r="BG100" s="422">
        <v>0.4</v>
      </c>
      <c r="BH100" s="422">
        <v>0</v>
      </c>
      <c r="BI100" s="422">
        <v>0.09</v>
      </c>
      <c r="BJ100" s="422">
        <v>0</v>
      </c>
      <c r="BK100" s="422">
        <v>0</v>
      </c>
      <c r="BL100" s="467">
        <v>0</v>
      </c>
      <c r="BM100" s="468">
        <f t="shared" si="5"/>
        <v>603.8359999999999</v>
      </c>
      <c r="BN100" s="424"/>
      <c r="BO100" s="421">
        <v>259.61799999999999</v>
      </c>
      <c r="BP100" s="469">
        <f t="shared" si="6"/>
        <v>0</v>
      </c>
      <c r="BQ100" s="423">
        <f t="shared" si="7"/>
        <v>0</v>
      </c>
      <c r="BR100" s="470">
        <v>0</v>
      </c>
      <c r="BS100" s="421">
        <v>0</v>
      </c>
      <c r="BT100" s="471">
        <v>0</v>
      </c>
      <c r="BU100" s="471">
        <v>0</v>
      </c>
      <c r="BV100" s="421">
        <v>1821.5129999999999</v>
      </c>
      <c r="BW100" s="472">
        <v>0</v>
      </c>
      <c r="BX100" s="424">
        <v>0</v>
      </c>
      <c r="BZ100" s="396"/>
    </row>
    <row r="101" spans="1:78">
      <c r="A101" s="445" t="s">
        <v>49</v>
      </c>
      <c r="B101" s="424" t="s">
        <v>234</v>
      </c>
      <c r="C101" s="422">
        <f t="shared" si="4"/>
        <v>16797.883999999998</v>
      </c>
      <c r="D101" s="421"/>
      <c r="E101" s="421"/>
      <c r="F101" s="421"/>
      <c r="G101" s="421"/>
      <c r="H101" s="421"/>
      <c r="I101" s="421"/>
      <c r="J101" s="421"/>
      <c r="K101" s="421"/>
      <c r="L101" s="423">
        <v>0.56000000000000005</v>
      </c>
      <c r="M101" s="422">
        <v>9.3079999999999998</v>
      </c>
      <c r="N101" s="422">
        <v>3.266</v>
      </c>
      <c r="O101" s="422">
        <v>54.445</v>
      </c>
      <c r="P101" s="422">
        <v>50.859000000000002</v>
      </c>
      <c r="Q101" s="422">
        <v>3.6999999999999998E-2</v>
      </c>
      <c r="R101" s="422">
        <v>2.96</v>
      </c>
      <c r="S101" s="422">
        <v>0.92100000000000004</v>
      </c>
      <c r="T101" s="422">
        <v>0</v>
      </c>
      <c r="U101" s="422">
        <v>45.183999999999997</v>
      </c>
      <c r="V101" s="422">
        <v>43.94</v>
      </c>
      <c r="W101" s="422">
        <v>4.6929999999999996</v>
      </c>
      <c r="X101" s="422">
        <v>7.4039999999999999</v>
      </c>
      <c r="Y101" s="422">
        <v>21.207000000000001</v>
      </c>
      <c r="Z101" s="422">
        <v>3.5999999999999997E-2</v>
      </c>
      <c r="AA101" s="422">
        <v>4.798</v>
      </c>
      <c r="AB101" s="422">
        <v>2.6850000000000001</v>
      </c>
      <c r="AC101" s="422">
        <v>1001.581</v>
      </c>
      <c r="AD101" s="422">
        <v>90.366</v>
      </c>
      <c r="AE101" s="422">
        <v>352.44799999999998</v>
      </c>
      <c r="AF101" s="422">
        <v>95.555000000000007</v>
      </c>
      <c r="AG101" s="422">
        <v>149.63800000000001</v>
      </c>
      <c r="AH101" s="422">
        <v>202.04300000000001</v>
      </c>
      <c r="AI101" s="422">
        <v>446.93900000000002</v>
      </c>
      <c r="AJ101" s="422">
        <v>22.893999999999998</v>
      </c>
      <c r="AK101" s="422">
        <v>381.20400000000001</v>
      </c>
      <c r="AL101" s="422">
        <v>8.5020000000000007</v>
      </c>
      <c r="AM101" s="422">
        <v>391.53500000000003</v>
      </c>
      <c r="AN101" s="422">
        <v>13.792999999999999</v>
      </c>
      <c r="AO101" s="422">
        <v>112.818</v>
      </c>
      <c r="AP101" s="422">
        <v>29.327999999999999</v>
      </c>
      <c r="AQ101" s="422">
        <v>14.417999999999999</v>
      </c>
      <c r="AR101" s="422">
        <v>507.66300000000001</v>
      </c>
      <c r="AS101" s="422">
        <v>16.681999999999999</v>
      </c>
      <c r="AT101" s="422">
        <v>1362.046</v>
      </c>
      <c r="AU101" s="422">
        <v>50.634</v>
      </c>
      <c r="AV101" s="422">
        <v>350.63900000000001</v>
      </c>
      <c r="AW101" s="422">
        <v>959.18100000000004</v>
      </c>
      <c r="AX101" s="422">
        <v>16.506</v>
      </c>
      <c r="AY101" s="422">
        <v>1.3340000000000001</v>
      </c>
      <c r="AZ101" s="422">
        <v>9.5790000000000006</v>
      </c>
      <c r="BA101" s="422">
        <v>26.303000000000001</v>
      </c>
      <c r="BB101" s="422">
        <v>17.613</v>
      </c>
      <c r="BC101" s="422">
        <v>1158.7660000000001</v>
      </c>
      <c r="BD101" s="422">
        <v>0</v>
      </c>
      <c r="BE101" s="422">
        <v>76.561000000000007</v>
      </c>
      <c r="BF101" s="422">
        <v>13.311</v>
      </c>
      <c r="BG101" s="422">
        <v>1.0029999999999999</v>
      </c>
      <c r="BH101" s="422">
        <v>4.1260000000000003</v>
      </c>
      <c r="BI101" s="422">
        <v>13.085000000000001</v>
      </c>
      <c r="BJ101" s="422">
        <v>0</v>
      </c>
      <c r="BK101" s="422">
        <v>0</v>
      </c>
      <c r="BL101" s="467">
        <v>0</v>
      </c>
      <c r="BM101" s="468">
        <f t="shared" si="5"/>
        <v>8150.396999999999</v>
      </c>
      <c r="BN101" s="424"/>
      <c r="BO101" s="421">
        <v>3075.5889999999999</v>
      </c>
      <c r="BP101" s="469">
        <f t="shared" si="6"/>
        <v>5571.8980000000001</v>
      </c>
      <c r="BQ101" s="423">
        <f t="shared" si="7"/>
        <v>5165.7730000000001</v>
      </c>
      <c r="BR101" s="470">
        <v>0</v>
      </c>
      <c r="BS101" s="421">
        <v>5165.7730000000001</v>
      </c>
      <c r="BT101" s="471">
        <v>406.125</v>
      </c>
      <c r="BU101" s="471">
        <v>0</v>
      </c>
      <c r="BV101" s="421">
        <v>0</v>
      </c>
      <c r="BW101" s="472">
        <v>0</v>
      </c>
      <c r="BX101" s="424">
        <v>0</v>
      </c>
      <c r="BZ101" s="396"/>
    </row>
    <row r="102" spans="1:78">
      <c r="A102" s="445" t="s">
        <v>50</v>
      </c>
      <c r="B102" s="424" t="s">
        <v>235</v>
      </c>
      <c r="C102" s="422">
        <f t="shared" si="4"/>
        <v>3285.6879999999996</v>
      </c>
      <c r="D102" s="421"/>
      <c r="E102" s="421"/>
      <c r="F102" s="421"/>
      <c r="G102" s="421"/>
      <c r="H102" s="421"/>
      <c r="I102" s="421"/>
      <c r="J102" s="421"/>
      <c r="K102" s="421"/>
      <c r="L102" s="423">
        <v>0.28699999999999998</v>
      </c>
      <c r="M102" s="422">
        <v>36.072000000000003</v>
      </c>
      <c r="N102" s="422">
        <v>1.1060000000000001</v>
      </c>
      <c r="O102" s="422">
        <v>16.834</v>
      </c>
      <c r="P102" s="422">
        <v>18.782</v>
      </c>
      <c r="Q102" s="422">
        <v>7.0000000000000001E-3</v>
      </c>
      <c r="R102" s="422">
        <v>2.3969999999999998</v>
      </c>
      <c r="S102" s="422">
        <v>7.2439999999999998</v>
      </c>
      <c r="T102" s="422">
        <v>0</v>
      </c>
      <c r="U102" s="422">
        <v>10.021000000000001</v>
      </c>
      <c r="V102" s="422">
        <v>3.2170000000000001</v>
      </c>
      <c r="W102" s="422">
        <v>1.119</v>
      </c>
      <c r="X102" s="422">
        <v>2.2040000000000002</v>
      </c>
      <c r="Y102" s="422">
        <v>1.952</v>
      </c>
      <c r="Z102" s="422">
        <v>3.5000000000000003E-2</v>
      </c>
      <c r="AA102" s="422">
        <v>1.5640000000000001</v>
      </c>
      <c r="AB102" s="422">
        <v>1.286</v>
      </c>
      <c r="AC102" s="422">
        <v>135.75200000000001</v>
      </c>
      <c r="AD102" s="422">
        <v>33.607999999999997</v>
      </c>
      <c r="AE102" s="422">
        <v>98.367000000000004</v>
      </c>
      <c r="AF102" s="422">
        <v>30.716000000000001</v>
      </c>
      <c r="AG102" s="422">
        <v>26.248999999999999</v>
      </c>
      <c r="AH102" s="422">
        <v>232.86500000000001</v>
      </c>
      <c r="AI102" s="422">
        <v>68.751000000000005</v>
      </c>
      <c r="AJ102" s="422">
        <v>93.658000000000001</v>
      </c>
      <c r="AK102" s="422">
        <v>136.191</v>
      </c>
      <c r="AL102" s="422">
        <v>32.15</v>
      </c>
      <c r="AM102" s="422">
        <v>206.94</v>
      </c>
      <c r="AN102" s="422">
        <v>3.26</v>
      </c>
      <c r="AO102" s="422">
        <v>41.582999999999998</v>
      </c>
      <c r="AP102" s="422">
        <v>2.2679999999999998</v>
      </c>
      <c r="AQ102" s="422">
        <v>13.285</v>
      </c>
      <c r="AR102" s="422">
        <v>40.680999999999997</v>
      </c>
      <c r="AS102" s="422">
        <v>24.28</v>
      </c>
      <c r="AT102" s="422">
        <v>65.340999999999994</v>
      </c>
      <c r="AU102" s="422">
        <v>742.80600000000004</v>
      </c>
      <c r="AV102" s="422">
        <v>3.3519999999999999</v>
      </c>
      <c r="AW102" s="422">
        <v>16.702000000000002</v>
      </c>
      <c r="AX102" s="422">
        <v>25.498999999999999</v>
      </c>
      <c r="AY102" s="422">
        <v>8.0000000000000002E-3</v>
      </c>
      <c r="AZ102" s="422">
        <v>19.68</v>
      </c>
      <c r="BA102" s="422">
        <v>48.484000000000002</v>
      </c>
      <c r="BB102" s="422">
        <v>6.4589999999999996</v>
      </c>
      <c r="BC102" s="422">
        <v>0.47199999999999998</v>
      </c>
      <c r="BD102" s="422">
        <v>53.363999999999997</v>
      </c>
      <c r="BE102" s="422">
        <v>19.248000000000001</v>
      </c>
      <c r="BF102" s="422">
        <v>29.241</v>
      </c>
      <c r="BG102" s="422">
        <v>0.83799999999999997</v>
      </c>
      <c r="BH102" s="422">
        <v>0</v>
      </c>
      <c r="BI102" s="422">
        <v>8.4190000000000005</v>
      </c>
      <c r="BJ102" s="422">
        <v>0</v>
      </c>
      <c r="BK102" s="422">
        <v>0</v>
      </c>
      <c r="BL102" s="467">
        <v>0</v>
      </c>
      <c r="BM102" s="468">
        <f t="shared" si="5"/>
        <v>2364.6439999999998</v>
      </c>
      <c r="BN102" s="424"/>
      <c r="BO102" s="421">
        <v>0</v>
      </c>
      <c r="BP102" s="469">
        <f t="shared" si="6"/>
        <v>921.04399999999998</v>
      </c>
      <c r="BQ102" s="423">
        <f t="shared" si="7"/>
        <v>921.04399999999998</v>
      </c>
      <c r="BR102" s="470">
        <v>0</v>
      </c>
      <c r="BS102" s="421">
        <v>921.04399999999998</v>
      </c>
      <c r="BT102" s="471">
        <v>0</v>
      </c>
      <c r="BU102" s="471">
        <v>0</v>
      </c>
      <c r="BV102" s="421">
        <v>0</v>
      </c>
      <c r="BW102" s="472">
        <v>0</v>
      </c>
      <c r="BX102" s="424">
        <v>0</v>
      </c>
      <c r="BZ102" s="396"/>
    </row>
    <row r="103" spans="1:78">
      <c r="A103" s="445" t="s">
        <v>51</v>
      </c>
      <c r="B103" s="424" t="s">
        <v>158</v>
      </c>
      <c r="C103" s="422">
        <f t="shared" si="4"/>
        <v>1039.5060000000001</v>
      </c>
      <c r="D103" s="421"/>
      <c r="E103" s="421"/>
      <c r="F103" s="421"/>
      <c r="G103" s="421"/>
      <c r="H103" s="421"/>
      <c r="I103" s="421"/>
      <c r="J103" s="421"/>
      <c r="K103" s="421"/>
      <c r="L103" s="423">
        <v>0.307</v>
      </c>
      <c r="M103" s="422">
        <v>0</v>
      </c>
      <c r="N103" s="422">
        <v>6.5000000000000002E-2</v>
      </c>
      <c r="O103" s="422">
        <v>0.32200000000000001</v>
      </c>
      <c r="P103" s="422">
        <v>0</v>
      </c>
      <c r="Q103" s="422">
        <v>1E-3</v>
      </c>
      <c r="R103" s="422">
        <v>0</v>
      </c>
      <c r="S103" s="422">
        <v>2.145</v>
      </c>
      <c r="T103" s="422">
        <v>0</v>
      </c>
      <c r="U103" s="422">
        <v>0</v>
      </c>
      <c r="V103" s="422">
        <v>0</v>
      </c>
      <c r="W103" s="422">
        <v>0</v>
      </c>
      <c r="X103" s="422">
        <v>0.312</v>
      </c>
      <c r="Y103" s="422">
        <v>5.8999999999999997E-2</v>
      </c>
      <c r="Z103" s="422">
        <v>0</v>
      </c>
      <c r="AA103" s="422">
        <v>0.24099999999999999</v>
      </c>
      <c r="AB103" s="422">
        <v>2.8000000000000001E-2</v>
      </c>
      <c r="AC103" s="422">
        <v>0</v>
      </c>
      <c r="AD103" s="422">
        <v>0</v>
      </c>
      <c r="AE103" s="422">
        <v>0</v>
      </c>
      <c r="AF103" s="422">
        <v>0</v>
      </c>
      <c r="AG103" s="422">
        <v>0</v>
      </c>
      <c r="AH103" s="422">
        <v>0</v>
      </c>
      <c r="AI103" s="422">
        <v>0</v>
      </c>
      <c r="AJ103" s="422">
        <v>0.16900000000000001</v>
      </c>
      <c r="AK103" s="422">
        <v>0</v>
      </c>
      <c r="AL103" s="422">
        <v>2.1589999999999998</v>
      </c>
      <c r="AM103" s="422">
        <v>5.2679999999999998</v>
      </c>
      <c r="AN103" s="422">
        <v>0</v>
      </c>
      <c r="AO103" s="422">
        <v>0</v>
      </c>
      <c r="AP103" s="422">
        <v>0</v>
      </c>
      <c r="AQ103" s="422">
        <v>2.2440000000000002</v>
      </c>
      <c r="AR103" s="422">
        <v>2.4049999999999998</v>
      </c>
      <c r="AS103" s="422">
        <v>0.442</v>
      </c>
      <c r="AT103" s="422">
        <v>277.29700000000003</v>
      </c>
      <c r="AU103" s="422">
        <v>34.463999999999999</v>
      </c>
      <c r="AV103" s="422">
        <v>-6.8220000000000001</v>
      </c>
      <c r="AW103" s="422">
        <v>0</v>
      </c>
      <c r="AX103" s="422">
        <v>2.343</v>
      </c>
      <c r="AY103" s="422">
        <v>0</v>
      </c>
      <c r="AZ103" s="422">
        <v>0</v>
      </c>
      <c r="BA103" s="422">
        <v>1.0529999999999999</v>
      </c>
      <c r="BB103" s="422">
        <v>0</v>
      </c>
      <c r="BC103" s="422">
        <v>146.98699999999999</v>
      </c>
      <c r="BD103" s="422">
        <v>9.6829999999999998</v>
      </c>
      <c r="BE103" s="422">
        <v>143.50800000000001</v>
      </c>
      <c r="BF103" s="422">
        <v>296.98</v>
      </c>
      <c r="BG103" s="422">
        <v>3.3000000000000002E-2</v>
      </c>
      <c r="BH103" s="422">
        <v>0</v>
      </c>
      <c r="BI103" s="422">
        <v>1.84</v>
      </c>
      <c r="BJ103" s="422">
        <v>0</v>
      </c>
      <c r="BK103" s="422">
        <v>0</v>
      </c>
      <c r="BL103" s="467">
        <v>0</v>
      </c>
      <c r="BM103" s="468">
        <f t="shared" si="5"/>
        <v>923.53300000000013</v>
      </c>
      <c r="BN103" s="424"/>
      <c r="BO103" s="421">
        <v>0</v>
      </c>
      <c r="BP103" s="469">
        <f t="shared" si="6"/>
        <v>115.973</v>
      </c>
      <c r="BQ103" s="423">
        <f t="shared" si="7"/>
        <v>115.973</v>
      </c>
      <c r="BR103" s="470">
        <v>0</v>
      </c>
      <c r="BS103" s="421">
        <v>115.973</v>
      </c>
      <c r="BT103" s="471">
        <v>0</v>
      </c>
      <c r="BU103" s="471">
        <v>0</v>
      </c>
      <c r="BV103" s="421">
        <v>0</v>
      </c>
      <c r="BW103" s="472">
        <v>0</v>
      </c>
      <c r="BX103" s="424">
        <v>0</v>
      </c>
      <c r="BZ103" s="396"/>
    </row>
    <row r="104" spans="1:78">
      <c r="A104" s="445" t="s">
        <v>52</v>
      </c>
      <c r="B104" s="424" t="s">
        <v>145</v>
      </c>
      <c r="C104" s="422">
        <f t="shared" si="4"/>
        <v>19780.36</v>
      </c>
      <c r="D104" s="421"/>
      <c r="E104" s="421"/>
      <c r="F104" s="421"/>
      <c r="G104" s="421"/>
      <c r="H104" s="421"/>
      <c r="I104" s="421"/>
      <c r="J104" s="421"/>
      <c r="K104" s="421"/>
      <c r="L104" s="423">
        <v>0</v>
      </c>
      <c r="M104" s="422">
        <v>6.0999999999999999E-2</v>
      </c>
      <c r="N104" s="422">
        <v>1.1359999999999999</v>
      </c>
      <c r="O104" s="422">
        <v>20.593</v>
      </c>
      <c r="P104" s="422">
        <v>19.582000000000001</v>
      </c>
      <c r="Q104" s="422">
        <v>3.0000000000000001E-3</v>
      </c>
      <c r="R104" s="422">
        <v>4.5999999999999996</v>
      </c>
      <c r="S104" s="422">
        <v>0.78900000000000003</v>
      </c>
      <c r="T104" s="422">
        <v>0</v>
      </c>
      <c r="U104" s="422">
        <v>7.0510000000000002</v>
      </c>
      <c r="V104" s="422">
        <v>0</v>
      </c>
      <c r="W104" s="422">
        <v>0</v>
      </c>
      <c r="X104" s="422">
        <v>1.538</v>
      </c>
      <c r="Y104" s="422">
        <v>3.1789999999999998</v>
      </c>
      <c r="Z104" s="422">
        <v>0.371</v>
      </c>
      <c r="AA104" s="422">
        <v>0.68100000000000005</v>
      </c>
      <c r="AB104" s="422">
        <v>0.38500000000000001</v>
      </c>
      <c r="AC104" s="422">
        <v>23.530999999999999</v>
      </c>
      <c r="AD104" s="422">
        <v>4.0259999999999998</v>
      </c>
      <c r="AE104" s="422">
        <v>60.884999999999998</v>
      </c>
      <c r="AF104" s="422">
        <v>67.355000000000004</v>
      </c>
      <c r="AG104" s="422">
        <v>82</v>
      </c>
      <c r="AH104" s="422">
        <v>43.033999999999999</v>
      </c>
      <c r="AI104" s="422">
        <v>234.63200000000001</v>
      </c>
      <c r="AJ104" s="422">
        <v>29.462</v>
      </c>
      <c r="AK104" s="422">
        <v>24.227</v>
      </c>
      <c r="AL104" s="422">
        <v>4.0289999999999999</v>
      </c>
      <c r="AM104" s="422">
        <v>67.948999999999998</v>
      </c>
      <c r="AN104" s="422">
        <v>1.1779999999999999</v>
      </c>
      <c r="AO104" s="422">
        <v>75.293999999999997</v>
      </c>
      <c r="AP104" s="422">
        <v>27.992000000000001</v>
      </c>
      <c r="AQ104" s="422">
        <v>15.773</v>
      </c>
      <c r="AR104" s="422">
        <v>58.569000000000003</v>
      </c>
      <c r="AS104" s="422">
        <v>12.868</v>
      </c>
      <c r="AT104" s="422">
        <v>164.95699999999999</v>
      </c>
      <c r="AU104" s="422">
        <v>6.3540000000000001</v>
      </c>
      <c r="AV104" s="422">
        <v>3.8879999999999999</v>
      </c>
      <c r="AW104" s="422">
        <v>61.972999999999999</v>
      </c>
      <c r="AX104" s="422">
        <v>10.917</v>
      </c>
      <c r="AY104" s="422">
        <v>2.4740000000000002</v>
      </c>
      <c r="AZ104" s="422">
        <v>2.9769999999999999</v>
      </c>
      <c r="BA104" s="422">
        <v>31.585999999999999</v>
      </c>
      <c r="BB104" s="422">
        <v>7.1</v>
      </c>
      <c r="BC104" s="422">
        <v>111.715</v>
      </c>
      <c r="BD104" s="422">
        <v>1.153</v>
      </c>
      <c r="BE104" s="422">
        <v>89.793000000000006</v>
      </c>
      <c r="BF104" s="422">
        <v>82.113</v>
      </c>
      <c r="BG104" s="422">
        <v>6.55</v>
      </c>
      <c r="BH104" s="422">
        <v>12.478999999999999</v>
      </c>
      <c r="BI104" s="422">
        <v>65.626999999999995</v>
      </c>
      <c r="BJ104" s="422">
        <v>0</v>
      </c>
      <c r="BK104" s="422">
        <v>0</v>
      </c>
      <c r="BL104" s="467">
        <v>0</v>
      </c>
      <c r="BM104" s="468">
        <f t="shared" si="5"/>
        <v>1554.4289999999999</v>
      </c>
      <c r="BN104" s="424"/>
      <c r="BO104" s="421">
        <v>0</v>
      </c>
      <c r="BP104" s="469">
        <f t="shared" si="6"/>
        <v>18225.931</v>
      </c>
      <c r="BQ104" s="423">
        <f t="shared" si="7"/>
        <v>18225.931</v>
      </c>
      <c r="BR104" s="470">
        <v>15010.823</v>
      </c>
      <c r="BS104" s="421">
        <v>3215.1080000000002</v>
      </c>
      <c r="BT104" s="471">
        <v>0</v>
      </c>
      <c r="BU104" s="471">
        <v>0</v>
      </c>
      <c r="BV104" s="421">
        <v>0</v>
      </c>
      <c r="BW104" s="472">
        <v>0</v>
      </c>
      <c r="BX104" s="424">
        <v>0</v>
      </c>
      <c r="BZ104" s="396"/>
    </row>
    <row r="105" spans="1:78">
      <c r="A105" s="445" t="s">
        <v>53</v>
      </c>
      <c r="B105" s="424" t="s">
        <v>236</v>
      </c>
      <c r="C105" s="422">
        <f t="shared" si="4"/>
        <v>8018.7150000000001</v>
      </c>
      <c r="D105" s="421"/>
      <c r="E105" s="421"/>
      <c r="F105" s="421"/>
      <c r="G105" s="421"/>
      <c r="H105" s="421"/>
      <c r="I105" s="421"/>
      <c r="J105" s="421"/>
      <c r="K105" s="421"/>
      <c r="L105" s="423">
        <v>0.80100000000000005</v>
      </c>
      <c r="M105" s="422">
        <v>5.3220000000000001</v>
      </c>
      <c r="N105" s="422">
        <v>4.8230000000000004</v>
      </c>
      <c r="O105" s="422">
        <v>23.361000000000001</v>
      </c>
      <c r="P105" s="422">
        <v>15.202</v>
      </c>
      <c r="Q105" s="422">
        <v>5.0000000000000001E-3</v>
      </c>
      <c r="R105" s="422">
        <v>3.911</v>
      </c>
      <c r="S105" s="422">
        <v>0.84399999999999997</v>
      </c>
      <c r="T105" s="422">
        <v>0</v>
      </c>
      <c r="U105" s="422">
        <v>10.617000000000001</v>
      </c>
      <c r="V105" s="422">
        <v>1.1319999999999999</v>
      </c>
      <c r="W105" s="422">
        <v>2.262</v>
      </c>
      <c r="X105" s="422">
        <v>2.1709999999999998</v>
      </c>
      <c r="Y105" s="422">
        <v>1.429</v>
      </c>
      <c r="Z105" s="422">
        <v>8.6999999999999994E-2</v>
      </c>
      <c r="AA105" s="422">
        <v>1.8220000000000001</v>
      </c>
      <c r="AB105" s="422">
        <v>1.758</v>
      </c>
      <c r="AC105" s="422">
        <v>77.893000000000001</v>
      </c>
      <c r="AD105" s="422">
        <v>59.142000000000003</v>
      </c>
      <c r="AE105" s="422">
        <v>49.548999999999999</v>
      </c>
      <c r="AF105" s="422">
        <v>44.847999999999999</v>
      </c>
      <c r="AG105" s="422">
        <v>68.762</v>
      </c>
      <c r="AH105" s="422">
        <v>123.991</v>
      </c>
      <c r="AI105" s="422">
        <v>22.076000000000001</v>
      </c>
      <c r="AJ105" s="422">
        <v>10.653</v>
      </c>
      <c r="AK105" s="422">
        <v>166.16900000000001</v>
      </c>
      <c r="AL105" s="422">
        <v>18.128</v>
      </c>
      <c r="AM105" s="422">
        <v>152.459</v>
      </c>
      <c r="AN105" s="422">
        <v>10.847</v>
      </c>
      <c r="AO105" s="422">
        <v>26.74</v>
      </c>
      <c r="AP105" s="422">
        <v>4.4889999999999999</v>
      </c>
      <c r="AQ105" s="422">
        <v>88.156000000000006</v>
      </c>
      <c r="AR105" s="422">
        <v>342.67</v>
      </c>
      <c r="AS105" s="422">
        <v>48.96</v>
      </c>
      <c r="AT105" s="422">
        <v>87.555999999999997</v>
      </c>
      <c r="AU105" s="422">
        <v>45.664000000000001</v>
      </c>
      <c r="AV105" s="422">
        <v>29.321999999999999</v>
      </c>
      <c r="AW105" s="422">
        <v>4.7990000000000004</v>
      </c>
      <c r="AX105" s="422">
        <v>125.547</v>
      </c>
      <c r="AY105" s="422">
        <v>1.0029999999999999</v>
      </c>
      <c r="AZ105" s="422">
        <v>1.8939999999999999</v>
      </c>
      <c r="BA105" s="422">
        <v>86.108000000000004</v>
      </c>
      <c r="BB105" s="422">
        <v>8.9830000000000005</v>
      </c>
      <c r="BC105" s="422">
        <v>893.09799999999996</v>
      </c>
      <c r="BD105" s="422">
        <v>28.259</v>
      </c>
      <c r="BE105" s="422">
        <v>299.827</v>
      </c>
      <c r="BF105" s="422">
        <v>359.096</v>
      </c>
      <c r="BG105" s="422">
        <v>1.2150000000000001</v>
      </c>
      <c r="BH105" s="422">
        <v>1.8380000000000001</v>
      </c>
      <c r="BI105" s="422">
        <v>6.0439999999999996</v>
      </c>
      <c r="BJ105" s="422">
        <v>0</v>
      </c>
      <c r="BK105" s="422">
        <v>0</v>
      </c>
      <c r="BL105" s="467">
        <v>0</v>
      </c>
      <c r="BM105" s="468">
        <f t="shared" si="5"/>
        <v>3371.3320000000003</v>
      </c>
      <c r="BN105" s="424"/>
      <c r="BO105" s="421">
        <v>3162.4110000000001</v>
      </c>
      <c r="BP105" s="469">
        <f t="shared" si="6"/>
        <v>760.66499999999996</v>
      </c>
      <c r="BQ105" s="423">
        <f t="shared" si="7"/>
        <v>760.66499999999996</v>
      </c>
      <c r="BR105" s="470">
        <v>0</v>
      </c>
      <c r="BS105" s="421">
        <v>760.66499999999996</v>
      </c>
      <c r="BT105" s="471">
        <v>0</v>
      </c>
      <c r="BU105" s="471">
        <v>0</v>
      </c>
      <c r="BV105" s="421">
        <v>724.30700000000002</v>
      </c>
      <c r="BW105" s="472">
        <v>0</v>
      </c>
      <c r="BX105" s="424">
        <v>0</v>
      </c>
      <c r="BZ105" s="396"/>
    </row>
    <row r="106" spans="1:78">
      <c r="A106" s="445" t="s">
        <v>54</v>
      </c>
      <c r="B106" s="424" t="s">
        <v>159</v>
      </c>
      <c r="C106" s="422">
        <f t="shared" si="4"/>
        <v>36.694999999999993</v>
      </c>
      <c r="D106" s="421"/>
      <c r="E106" s="421"/>
      <c r="F106" s="421"/>
      <c r="G106" s="421"/>
      <c r="H106" s="421"/>
      <c r="I106" s="421"/>
      <c r="J106" s="421"/>
      <c r="K106" s="421"/>
      <c r="L106" s="423">
        <v>30.023</v>
      </c>
      <c r="M106" s="422">
        <v>0</v>
      </c>
      <c r="N106" s="422">
        <v>0</v>
      </c>
      <c r="O106" s="422">
        <v>0</v>
      </c>
      <c r="P106" s="422">
        <v>0</v>
      </c>
      <c r="Q106" s="422">
        <v>0</v>
      </c>
      <c r="R106" s="422">
        <v>0</v>
      </c>
      <c r="S106" s="422">
        <v>0</v>
      </c>
      <c r="T106" s="422">
        <v>0</v>
      </c>
      <c r="U106" s="422">
        <v>0</v>
      </c>
      <c r="V106" s="422">
        <v>0</v>
      </c>
      <c r="W106" s="422">
        <v>0</v>
      </c>
      <c r="X106" s="422">
        <v>2.1459999999999999</v>
      </c>
      <c r="Y106" s="422">
        <v>0</v>
      </c>
      <c r="Z106" s="422">
        <v>0</v>
      </c>
      <c r="AA106" s="422">
        <v>0</v>
      </c>
      <c r="AB106" s="422">
        <v>0</v>
      </c>
      <c r="AC106" s="422">
        <v>0</v>
      </c>
      <c r="AD106" s="422">
        <v>0</v>
      </c>
      <c r="AE106" s="422">
        <v>0</v>
      </c>
      <c r="AF106" s="422">
        <v>0</v>
      </c>
      <c r="AG106" s="422">
        <v>0</v>
      </c>
      <c r="AH106" s="422">
        <v>0</v>
      </c>
      <c r="AI106" s="422">
        <v>0</v>
      </c>
      <c r="AJ106" s="422">
        <v>0</v>
      </c>
      <c r="AK106" s="422">
        <v>0</v>
      </c>
      <c r="AL106" s="422">
        <v>0</v>
      </c>
      <c r="AM106" s="422">
        <v>0</v>
      </c>
      <c r="AN106" s="422">
        <v>0</v>
      </c>
      <c r="AO106" s="422">
        <v>0</v>
      </c>
      <c r="AP106" s="422">
        <v>0</v>
      </c>
      <c r="AQ106" s="422">
        <v>0</v>
      </c>
      <c r="AR106" s="422">
        <v>0</v>
      </c>
      <c r="AS106" s="422">
        <v>0</v>
      </c>
      <c r="AT106" s="422">
        <v>0</v>
      </c>
      <c r="AU106" s="422">
        <v>0</v>
      </c>
      <c r="AV106" s="422">
        <v>0</v>
      </c>
      <c r="AW106" s="422">
        <v>0</v>
      </c>
      <c r="AX106" s="422">
        <v>0</v>
      </c>
      <c r="AY106" s="422">
        <v>0</v>
      </c>
      <c r="AZ106" s="422"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v>0</v>
      </c>
      <c r="BL106" s="467">
        <v>0</v>
      </c>
      <c r="BM106" s="468">
        <f t="shared" si="5"/>
        <v>32.168999999999997</v>
      </c>
      <c r="BN106" s="424"/>
      <c r="BO106" s="421">
        <v>0</v>
      </c>
      <c r="BP106" s="469">
        <f t="shared" si="6"/>
        <v>4.5259999999999998</v>
      </c>
      <c r="BQ106" s="423">
        <f t="shared" si="7"/>
        <v>4.5259999999999998</v>
      </c>
      <c r="BR106" s="470">
        <v>0</v>
      </c>
      <c r="BS106" s="421">
        <v>4.5259999999999998</v>
      </c>
      <c r="BT106" s="471">
        <v>0</v>
      </c>
      <c r="BU106" s="471">
        <v>0</v>
      </c>
      <c r="BV106" s="421">
        <v>0</v>
      </c>
      <c r="BW106" s="472">
        <v>0</v>
      </c>
      <c r="BX106" s="424">
        <v>0</v>
      </c>
      <c r="BZ106" s="396"/>
    </row>
    <row r="107" spans="1:78">
      <c r="A107" s="445" t="s">
        <v>55</v>
      </c>
      <c r="B107" s="424" t="s">
        <v>160</v>
      </c>
      <c r="C107" s="422">
        <f t="shared" si="4"/>
        <v>908.8309999999999</v>
      </c>
      <c r="D107" s="421"/>
      <c r="E107" s="421"/>
      <c r="F107" s="421"/>
      <c r="G107" s="421"/>
      <c r="H107" s="421"/>
      <c r="I107" s="421"/>
      <c r="J107" s="421"/>
      <c r="K107" s="421"/>
      <c r="L107" s="423">
        <v>5.3999999999999999E-2</v>
      </c>
      <c r="M107" s="422">
        <v>30.163</v>
      </c>
      <c r="N107" s="422">
        <v>0.77200000000000002</v>
      </c>
      <c r="O107" s="422">
        <v>0.625</v>
      </c>
      <c r="P107" s="422">
        <v>1.093</v>
      </c>
      <c r="Q107" s="422">
        <v>7.0000000000000001E-3</v>
      </c>
      <c r="R107" s="422">
        <v>3.0000000000000001E-3</v>
      </c>
      <c r="S107" s="422">
        <v>1.7999999999999999E-2</v>
      </c>
      <c r="T107" s="422">
        <v>0</v>
      </c>
      <c r="U107" s="422">
        <v>5.6000000000000001E-2</v>
      </c>
      <c r="V107" s="422">
        <v>0</v>
      </c>
      <c r="W107" s="422">
        <v>5.0000000000000001E-3</v>
      </c>
      <c r="X107" s="422">
        <v>0.109</v>
      </c>
      <c r="Y107" s="422">
        <v>0.09</v>
      </c>
      <c r="Z107" s="422">
        <v>6.3E-2</v>
      </c>
      <c r="AA107" s="422">
        <v>2E-3</v>
      </c>
      <c r="AB107" s="422">
        <v>3.2000000000000001E-2</v>
      </c>
      <c r="AC107" s="422">
        <v>3.177</v>
      </c>
      <c r="AD107" s="422">
        <v>2.706</v>
      </c>
      <c r="AE107" s="422">
        <v>15.683999999999999</v>
      </c>
      <c r="AF107" s="422">
        <v>4.3520000000000003</v>
      </c>
      <c r="AG107" s="422">
        <v>0.44900000000000001</v>
      </c>
      <c r="AH107" s="422">
        <v>4.6050000000000004</v>
      </c>
      <c r="AI107" s="422">
        <v>22.588000000000001</v>
      </c>
      <c r="AJ107" s="422">
        <v>31.899000000000001</v>
      </c>
      <c r="AK107" s="422">
        <v>3.968</v>
      </c>
      <c r="AL107" s="422">
        <v>29.238</v>
      </c>
      <c r="AM107" s="422">
        <v>1.2410000000000001</v>
      </c>
      <c r="AN107" s="422">
        <v>0</v>
      </c>
      <c r="AO107" s="422">
        <v>2.7469999999999999</v>
      </c>
      <c r="AP107" s="422">
        <v>0.247</v>
      </c>
      <c r="AQ107" s="422">
        <v>0.84599999999999997</v>
      </c>
      <c r="AR107" s="422">
        <v>2.024</v>
      </c>
      <c r="AS107" s="422">
        <v>0.17</v>
      </c>
      <c r="AT107" s="422">
        <v>0</v>
      </c>
      <c r="AU107" s="422">
        <v>6.9000000000000006E-2</v>
      </c>
      <c r="AV107" s="422">
        <v>2E-3</v>
      </c>
      <c r="AW107" s="422">
        <v>0.95799999999999996</v>
      </c>
      <c r="AX107" s="422">
        <v>1.722</v>
      </c>
      <c r="AY107" s="422">
        <v>0</v>
      </c>
      <c r="AZ107" s="422">
        <v>0.307</v>
      </c>
      <c r="BA107" s="422">
        <v>1.506</v>
      </c>
      <c r="BB107" s="422">
        <v>0.95799999999999996</v>
      </c>
      <c r="BC107" s="422">
        <v>18.152999999999999</v>
      </c>
      <c r="BD107" s="422">
        <v>0.85699999999999998</v>
      </c>
      <c r="BE107" s="422">
        <v>1.488</v>
      </c>
      <c r="BF107" s="422">
        <v>2.3490000000000002</v>
      </c>
      <c r="BG107" s="422">
        <v>0.72499999999999998</v>
      </c>
      <c r="BH107" s="422">
        <v>0.192</v>
      </c>
      <c r="BI107" s="422">
        <v>0.44400000000000001</v>
      </c>
      <c r="BJ107" s="422">
        <v>0</v>
      </c>
      <c r="BK107" s="422">
        <v>0</v>
      </c>
      <c r="BL107" s="467">
        <v>0</v>
      </c>
      <c r="BM107" s="468">
        <f t="shared" si="5"/>
        <v>188.76299999999995</v>
      </c>
      <c r="BN107" s="424"/>
      <c r="BO107" s="421">
        <v>3.4809999999999999</v>
      </c>
      <c r="BP107" s="469">
        <f t="shared" si="6"/>
        <v>616.07000000000005</v>
      </c>
      <c r="BQ107" s="423">
        <f t="shared" si="7"/>
        <v>616.07000000000005</v>
      </c>
      <c r="BR107" s="470">
        <v>0</v>
      </c>
      <c r="BS107" s="421">
        <v>616.07000000000005</v>
      </c>
      <c r="BT107" s="471">
        <v>0</v>
      </c>
      <c r="BU107" s="471">
        <v>0</v>
      </c>
      <c r="BV107" s="421">
        <v>100.517</v>
      </c>
      <c r="BW107" s="472">
        <v>0</v>
      </c>
      <c r="BX107" s="424">
        <v>0</v>
      </c>
      <c r="BZ107" s="396"/>
    </row>
    <row r="108" spans="1:78">
      <c r="A108" s="445" t="s">
        <v>56</v>
      </c>
      <c r="B108" s="424" t="s">
        <v>161</v>
      </c>
      <c r="C108" s="422">
        <f t="shared" si="4"/>
        <v>3855.4269999999997</v>
      </c>
      <c r="D108" s="421"/>
      <c r="E108" s="421"/>
      <c r="F108" s="421"/>
      <c r="G108" s="421"/>
      <c r="H108" s="421"/>
      <c r="I108" s="421"/>
      <c r="J108" s="421"/>
      <c r="K108" s="421"/>
      <c r="L108" s="423">
        <v>0</v>
      </c>
      <c r="M108" s="422">
        <v>0</v>
      </c>
      <c r="N108" s="422">
        <v>0</v>
      </c>
      <c r="O108" s="422">
        <v>0</v>
      </c>
      <c r="P108" s="422">
        <v>0</v>
      </c>
      <c r="Q108" s="422">
        <v>0</v>
      </c>
      <c r="R108" s="422">
        <v>0</v>
      </c>
      <c r="S108" s="422">
        <v>0</v>
      </c>
      <c r="T108" s="422">
        <v>0</v>
      </c>
      <c r="U108" s="422">
        <v>0</v>
      </c>
      <c r="V108" s="422">
        <v>0</v>
      </c>
      <c r="W108" s="422">
        <v>0</v>
      </c>
      <c r="X108" s="422">
        <v>0</v>
      </c>
      <c r="Y108" s="422">
        <v>0</v>
      </c>
      <c r="Z108" s="422">
        <v>0</v>
      </c>
      <c r="AA108" s="422">
        <v>0</v>
      </c>
      <c r="AB108" s="422">
        <v>0</v>
      </c>
      <c r="AC108" s="422">
        <v>0</v>
      </c>
      <c r="AD108" s="422">
        <v>0</v>
      </c>
      <c r="AE108" s="422">
        <v>0</v>
      </c>
      <c r="AF108" s="422">
        <v>3.5710000000000002</v>
      </c>
      <c r="AG108" s="422">
        <v>2.9430000000000001</v>
      </c>
      <c r="AH108" s="422">
        <v>23.085999999999999</v>
      </c>
      <c r="AI108" s="422">
        <v>28.588000000000001</v>
      </c>
      <c r="AJ108" s="422">
        <v>0</v>
      </c>
      <c r="AK108" s="422">
        <v>0</v>
      </c>
      <c r="AL108" s="422">
        <v>11.887</v>
      </c>
      <c r="AM108" s="422">
        <v>0</v>
      </c>
      <c r="AN108" s="422">
        <v>0</v>
      </c>
      <c r="AO108" s="422">
        <v>125.791</v>
      </c>
      <c r="AP108" s="422">
        <v>0</v>
      </c>
      <c r="AQ108" s="422">
        <v>1.1719999999999999</v>
      </c>
      <c r="AR108" s="422">
        <v>0</v>
      </c>
      <c r="AS108" s="422">
        <v>0</v>
      </c>
      <c r="AT108" s="422">
        <v>0</v>
      </c>
      <c r="AU108" s="422">
        <v>0</v>
      </c>
      <c r="AV108" s="422">
        <v>0</v>
      </c>
      <c r="AW108" s="422">
        <v>0</v>
      </c>
      <c r="AX108" s="422">
        <v>0</v>
      </c>
      <c r="AY108" s="422">
        <v>0</v>
      </c>
      <c r="AZ108" s="422">
        <v>0</v>
      </c>
      <c r="BA108" s="422">
        <v>1027.771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v>0</v>
      </c>
      <c r="BL108" s="467">
        <v>0</v>
      </c>
      <c r="BM108" s="468">
        <f t="shared" si="5"/>
        <v>1224.809</v>
      </c>
      <c r="BN108" s="424"/>
      <c r="BO108" s="421">
        <v>0</v>
      </c>
      <c r="BP108" s="469">
        <f t="shared" si="6"/>
        <v>2630.6179999999999</v>
      </c>
      <c r="BQ108" s="423">
        <f t="shared" si="7"/>
        <v>2630.6179999999999</v>
      </c>
      <c r="BR108" s="470">
        <v>0</v>
      </c>
      <c r="BS108" s="421">
        <v>2630.6179999999999</v>
      </c>
      <c r="BT108" s="471">
        <v>0</v>
      </c>
      <c r="BU108" s="471">
        <v>0</v>
      </c>
      <c r="BV108" s="421">
        <v>0</v>
      </c>
      <c r="BW108" s="472">
        <v>0</v>
      </c>
      <c r="BX108" s="424">
        <v>0</v>
      </c>
      <c r="BZ108" s="396"/>
    </row>
    <row r="109" spans="1:78">
      <c r="A109" s="445" t="s">
        <v>57</v>
      </c>
      <c r="B109" s="424" t="s">
        <v>237</v>
      </c>
      <c r="C109" s="422">
        <f t="shared" si="4"/>
        <v>2842.5680000000007</v>
      </c>
      <c r="D109" s="421"/>
      <c r="E109" s="421"/>
      <c r="F109" s="421"/>
      <c r="G109" s="421"/>
      <c r="H109" s="421"/>
      <c r="I109" s="421"/>
      <c r="J109" s="421"/>
      <c r="K109" s="421"/>
      <c r="L109" s="423">
        <v>0.218</v>
      </c>
      <c r="M109" s="422">
        <v>1.6E-2</v>
      </c>
      <c r="N109" s="422">
        <v>0</v>
      </c>
      <c r="O109" s="422">
        <v>14.86</v>
      </c>
      <c r="P109" s="422">
        <v>20.431999999999999</v>
      </c>
      <c r="Q109" s="422">
        <v>8.9999999999999993E-3</v>
      </c>
      <c r="R109" s="422">
        <v>1.768</v>
      </c>
      <c r="S109" s="422">
        <v>0.14799999999999999</v>
      </c>
      <c r="T109" s="422">
        <v>0</v>
      </c>
      <c r="U109" s="422">
        <v>15.571999999999999</v>
      </c>
      <c r="V109" s="422">
        <v>8.3659999999999997</v>
      </c>
      <c r="W109" s="422">
        <v>0.23899999999999999</v>
      </c>
      <c r="X109" s="422">
        <v>4.8789999999999996</v>
      </c>
      <c r="Y109" s="422">
        <v>5.4059999999999997</v>
      </c>
      <c r="Z109" s="422">
        <v>0.09</v>
      </c>
      <c r="AA109" s="422">
        <v>0.53500000000000003</v>
      </c>
      <c r="AB109" s="422">
        <v>0.86699999999999999</v>
      </c>
      <c r="AC109" s="422">
        <v>181.488</v>
      </c>
      <c r="AD109" s="422">
        <v>13.552</v>
      </c>
      <c r="AE109" s="422">
        <v>303.87900000000002</v>
      </c>
      <c r="AF109" s="422">
        <v>21.51</v>
      </c>
      <c r="AG109" s="422">
        <v>13.429</v>
      </c>
      <c r="AH109" s="422">
        <v>76.733000000000004</v>
      </c>
      <c r="AI109" s="422">
        <v>61.777000000000001</v>
      </c>
      <c r="AJ109" s="422">
        <v>3.8319999999999999</v>
      </c>
      <c r="AK109" s="422">
        <v>65.841999999999999</v>
      </c>
      <c r="AL109" s="422">
        <v>2.5110000000000001</v>
      </c>
      <c r="AM109" s="422">
        <v>377.91</v>
      </c>
      <c r="AN109" s="422">
        <v>12.289</v>
      </c>
      <c r="AO109" s="422">
        <v>92.358000000000004</v>
      </c>
      <c r="AP109" s="422">
        <v>15.738</v>
      </c>
      <c r="AQ109" s="422">
        <v>19.558</v>
      </c>
      <c r="AR109" s="422">
        <v>180.84399999999999</v>
      </c>
      <c r="AS109" s="422">
        <v>23.858000000000001</v>
      </c>
      <c r="AT109" s="422">
        <v>150.816</v>
      </c>
      <c r="AU109" s="422">
        <v>30.355</v>
      </c>
      <c r="AV109" s="422">
        <v>13.606999999999999</v>
      </c>
      <c r="AW109" s="422">
        <v>34.159999999999997</v>
      </c>
      <c r="AX109" s="422">
        <v>38.587000000000003</v>
      </c>
      <c r="AY109" s="422">
        <v>0</v>
      </c>
      <c r="AZ109" s="422">
        <v>44.274999999999999</v>
      </c>
      <c r="BA109" s="422">
        <v>25.305</v>
      </c>
      <c r="BB109" s="422">
        <v>6.56</v>
      </c>
      <c r="BC109" s="422">
        <v>279.59300000000002</v>
      </c>
      <c r="BD109" s="422">
        <v>46.406999999999996</v>
      </c>
      <c r="BE109" s="422">
        <v>154.75200000000001</v>
      </c>
      <c r="BF109" s="422">
        <v>100.244</v>
      </c>
      <c r="BG109" s="422">
        <v>6.9530000000000003</v>
      </c>
      <c r="BH109" s="422">
        <v>19.774999999999999</v>
      </c>
      <c r="BI109" s="422">
        <v>7.9939999999999998</v>
      </c>
      <c r="BJ109" s="422">
        <v>0</v>
      </c>
      <c r="BK109" s="422">
        <v>0</v>
      </c>
      <c r="BL109" s="467">
        <v>0</v>
      </c>
      <c r="BM109" s="468">
        <f t="shared" si="5"/>
        <v>2499.8960000000006</v>
      </c>
      <c r="BN109" s="424"/>
      <c r="BO109" s="421">
        <v>0</v>
      </c>
      <c r="BP109" s="469">
        <f t="shared" si="6"/>
        <v>342.67200000000003</v>
      </c>
      <c r="BQ109" s="423">
        <f t="shared" si="7"/>
        <v>342.67200000000003</v>
      </c>
      <c r="BR109" s="470">
        <v>0</v>
      </c>
      <c r="BS109" s="421">
        <v>342.67200000000003</v>
      </c>
      <c r="BT109" s="471">
        <v>0</v>
      </c>
      <c r="BU109" s="471">
        <v>0</v>
      </c>
      <c r="BV109" s="421">
        <v>0</v>
      </c>
      <c r="BW109" s="472">
        <v>0</v>
      </c>
      <c r="BX109" s="424">
        <v>0</v>
      </c>
      <c r="BZ109" s="396"/>
    </row>
    <row r="110" spans="1:78">
      <c r="A110" s="445" t="s">
        <v>58</v>
      </c>
      <c r="B110" s="424" t="s">
        <v>59</v>
      </c>
      <c r="C110" s="422">
        <f t="shared" si="4"/>
        <v>30727.445</v>
      </c>
      <c r="D110" s="421"/>
      <c r="E110" s="421"/>
      <c r="F110" s="421"/>
      <c r="G110" s="421"/>
      <c r="H110" s="421"/>
      <c r="I110" s="421"/>
      <c r="J110" s="421"/>
      <c r="K110" s="421"/>
      <c r="L110" s="423">
        <v>0</v>
      </c>
      <c r="M110" s="422">
        <v>0</v>
      </c>
      <c r="N110" s="422">
        <v>0</v>
      </c>
      <c r="O110" s="422">
        <v>0</v>
      </c>
      <c r="P110" s="422">
        <v>0</v>
      </c>
      <c r="Q110" s="422">
        <v>0</v>
      </c>
      <c r="R110" s="422">
        <v>0</v>
      </c>
      <c r="S110" s="422">
        <v>0</v>
      </c>
      <c r="T110" s="422">
        <v>0</v>
      </c>
      <c r="U110" s="422">
        <v>0</v>
      </c>
      <c r="V110" s="422">
        <v>0</v>
      </c>
      <c r="W110" s="422">
        <v>0</v>
      </c>
      <c r="X110" s="422">
        <v>0</v>
      </c>
      <c r="Y110" s="422">
        <v>0</v>
      </c>
      <c r="Z110" s="422">
        <v>0</v>
      </c>
      <c r="AA110" s="422">
        <v>0</v>
      </c>
      <c r="AB110" s="422">
        <v>0</v>
      </c>
      <c r="AC110" s="422">
        <v>0</v>
      </c>
      <c r="AD110" s="422">
        <v>0</v>
      </c>
      <c r="AE110" s="422">
        <v>0</v>
      </c>
      <c r="AF110" s="422">
        <v>0</v>
      </c>
      <c r="AG110" s="422">
        <v>0</v>
      </c>
      <c r="AH110" s="422">
        <v>0</v>
      </c>
      <c r="AI110" s="422">
        <v>0</v>
      </c>
      <c r="AJ110" s="422">
        <v>0</v>
      </c>
      <c r="AK110" s="422">
        <v>0</v>
      </c>
      <c r="AL110" s="422">
        <v>0</v>
      </c>
      <c r="AM110" s="422">
        <v>0</v>
      </c>
      <c r="AN110" s="422">
        <v>0</v>
      </c>
      <c r="AO110" s="422">
        <v>0</v>
      </c>
      <c r="AP110" s="422">
        <v>0</v>
      </c>
      <c r="AQ110" s="422">
        <v>0</v>
      </c>
      <c r="AR110" s="422">
        <v>0</v>
      </c>
      <c r="AS110" s="422">
        <v>0</v>
      </c>
      <c r="AT110" s="422">
        <v>0</v>
      </c>
      <c r="AU110" s="422">
        <v>0</v>
      </c>
      <c r="AV110" s="422">
        <v>0</v>
      </c>
      <c r="AW110" s="422">
        <v>0</v>
      </c>
      <c r="AX110" s="422">
        <v>0</v>
      </c>
      <c r="AY110" s="422">
        <v>0</v>
      </c>
      <c r="AZ110" s="422"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v>0</v>
      </c>
      <c r="BL110" s="467">
        <v>0</v>
      </c>
      <c r="BM110" s="468">
        <f t="shared" si="5"/>
        <v>0</v>
      </c>
      <c r="BN110" s="424"/>
      <c r="BO110" s="421">
        <v>0</v>
      </c>
      <c r="BP110" s="469">
        <f t="shared" si="6"/>
        <v>30727.445</v>
      </c>
      <c r="BQ110" s="423">
        <f t="shared" si="7"/>
        <v>3008.45</v>
      </c>
      <c r="BR110" s="470">
        <v>3008.45</v>
      </c>
      <c r="BS110" s="421">
        <v>0</v>
      </c>
      <c r="BT110" s="471">
        <v>27718.994999999999</v>
      </c>
      <c r="BU110" s="471">
        <v>0</v>
      </c>
      <c r="BV110" s="421">
        <v>0</v>
      </c>
      <c r="BW110" s="472">
        <v>0</v>
      </c>
      <c r="BX110" s="424">
        <v>0</v>
      </c>
      <c r="BZ110" s="396"/>
    </row>
    <row r="111" spans="1:78">
      <c r="A111" s="445" t="s">
        <v>60</v>
      </c>
      <c r="B111" s="424" t="s">
        <v>168</v>
      </c>
      <c r="C111" s="422">
        <f t="shared" si="4"/>
        <v>717.50099999999998</v>
      </c>
      <c r="D111" s="421"/>
      <c r="E111" s="421"/>
      <c r="F111" s="421"/>
      <c r="G111" s="421"/>
      <c r="H111" s="421"/>
      <c r="I111" s="421"/>
      <c r="J111" s="421"/>
      <c r="K111" s="421"/>
      <c r="L111" s="423">
        <v>0</v>
      </c>
      <c r="M111" s="422">
        <v>0</v>
      </c>
      <c r="N111" s="422">
        <v>0</v>
      </c>
      <c r="O111" s="422">
        <v>0</v>
      </c>
      <c r="P111" s="422">
        <v>0</v>
      </c>
      <c r="Q111" s="422">
        <v>0</v>
      </c>
      <c r="R111" s="422">
        <v>0</v>
      </c>
      <c r="S111" s="422">
        <v>0</v>
      </c>
      <c r="T111" s="422">
        <v>0</v>
      </c>
      <c r="U111" s="422">
        <v>0</v>
      </c>
      <c r="V111" s="422">
        <v>0</v>
      </c>
      <c r="W111" s="422">
        <v>0</v>
      </c>
      <c r="X111" s="422">
        <v>0</v>
      </c>
      <c r="Y111" s="422">
        <v>0</v>
      </c>
      <c r="Z111" s="422">
        <v>0</v>
      </c>
      <c r="AA111" s="422">
        <v>0</v>
      </c>
      <c r="AB111" s="422">
        <v>0</v>
      </c>
      <c r="AC111" s="422">
        <v>0</v>
      </c>
      <c r="AD111" s="422">
        <v>0</v>
      </c>
      <c r="AE111" s="422">
        <v>0</v>
      </c>
      <c r="AF111" s="422">
        <v>0</v>
      </c>
      <c r="AG111" s="422">
        <v>0</v>
      </c>
      <c r="AH111" s="422">
        <v>0</v>
      </c>
      <c r="AI111" s="422">
        <v>0</v>
      </c>
      <c r="AJ111" s="422">
        <v>0</v>
      </c>
      <c r="AK111" s="422">
        <v>0</v>
      </c>
      <c r="AL111" s="422">
        <v>0</v>
      </c>
      <c r="AM111" s="422">
        <v>0</v>
      </c>
      <c r="AN111" s="422">
        <v>0</v>
      </c>
      <c r="AO111" s="422">
        <v>0</v>
      </c>
      <c r="AP111" s="422">
        <v>0</v>
      </c>
      <c r="AQ111" s="422">
        <v>0</v>
      </c>
      <c r="AR111" s="422">
        <v>0</v>
      </c>
      <c r="AS111" s="422">
        <v>0</v>
      </c>
      <c r="AT111" s="422">
        <v>0</v>
      </c>
      <c r="AU111" s="422">
        <v>0</v>
      </c>
      <c r="AV111" s="422">
        <v>0</v>
      </c>
      <c r="AW111" s="422">
        <v>0</v>
      </c>
      <c r="AX111" s="422">
        <v>0</v>
      </c>
      <c r="AY111" s="422">
        <v>0</v>
      </c>
      <c r="AZ111" s="422"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v>0</v>
      </c>
      <c r="BL111" s="467">
        <v>0</v>
      </c>
      <c r="BM111" s="468">
        <f t="shared" si="5"/>
        <v>0</v>
      </c>
      <c r="BN111" s="424"/>
      <c r="BO111" s="421">
        <v>0</v>
      </c>
      <c r="BP111" s="469">
        <f t="shared" si="6"/>
        <v>717.50099999999998</v>
      </c>
      <c r="BQ111" s="423">
        <f t="shared" si="7"/>
        <v>0</v>
      </c>
      <c r="BR111" s="470">
        <v>0</v>
      </c>
      <c r="BS111" s="421">
        <v>0</v>
      </c>
      <c r="BT111" s="471">
        <v>717.50099999999998</v>
      </c>
      <c r="BU111" s="471">
        <v>0</v>
      </c>
      <c r="BV111" s="421">
        <v>0</v>
      </c>
      <c r="BW111" s="472">
        <v>0</v>
      </c>
      <c r="BX111" s="424">
        <v>0</v>
      </c>
      <c r="BZ111" s="396"/>
    </row>
    <row r="112" spans="1:78">
      <c r="A112" s="445" t="s">
        <v>61</v>
      </c>
      <c r="B112" s="424" t="s">
        <v>69</v>
      </c>
      <c r="C112" s="422">
        <f t="shared" si="4"/>
        <v>13849.819999999998</v>
      </c>
      <c r="D112" s="421"/>
      <c r="E112" s="421"/>
      <c r="F112" s="421"/>
      <c r="G112" s="421"/>
      <c r="H112" s="421"/>
      <c r="I112" s="421"/>
      <c r="J112" s="421"/>
      <c r="K112" s="421"/>
      <c r="L112" s="423">
        <v>0</v>
      </c>
      <c r="M112" s="422">
        <v>0</v>
      </c>
      <c r="N112" s="422">
        <v>0</v>
      </c>
      <c r="O112" s="422">
        <v>0</v>
      </c>
      <c r="P112" s="422">
        <v>0</v>
      </c>
      <c r="Q112" s="422">
        <v>0</v>
      </c>
      <c r="R112" s="422">
        <v>0</v>
      </c>
      <c r="S112" s="422">
        <v>0</v>
      </c>
      <c r="T112" s="422">
        <v>0</v>
      </c>
      <c r="U112" s="422">
        <v>0</v>
      </c>
      <c r="V112" s="422">
        <v>0</v>
      </c>
      <c r="W112" s="422">
        <v>0</v>
      </c>
      <c r="X112" s="422">
        <v>0</v>
      </c>
      <c r="Y112" s="422">
        <v>0</v>
      </c>
      <c r="Z112" s="422">
        <v>0</v>
      </c>
      <c r="AA112" s="422">
        <v>0</v>
      </c>
      <c r="AB112" s="422">
        <v>0</v>
      </c>
      <c r="AC112" s="422">
        <v>0</v>
      </c>
      <c r="AD112" s="422">
        <v>0</v>
      </c>
      <c r="AE112" s="422">
        <v>0</v>
      </c>
      <c r="AF112" s="422">
        <v>0</v>
      </c>
      <c r="AG112" s="422">
        <v>0</v>
      </c>
      <c r="AH112" s="422">
        <v>0</v>
      </c>
      <c r="AI112" s="422">
        <v>0</v>
      </c>
      <c r="AJ112" s="422">
        <v>0</v>
      </c>
      <c r="AK112" s="422">
        <v>0</v>
      </c>
      <c r="AL112" s="422">
        <v>0</v>
      </c>
      <c r="AM112" s="422">
        <v>0</v>
      </c>
      <c r="AN112" s="422">
        <v>0</v>
      </c>
      <c r="AO112" s="422">
        <v>0</v>
      </c>
      <c r="AP112" s="422">
        <v>0</v>
      </c>
      <c r="AQ112" s="422">
        <v>0</v>
      </c>
      <c r="AR112" s="422">
        <v>0</v>
      </c>
      <c r="AS112" s="422">
        <v>0</v>
      </c>
      <c r="AT112" s="422">
        <v>0</v>
      </c>
      <c r="AU112" s="422">
        <v>7.1630000000000003</v>
      </c>
      <c r="AV112" s="422">
        <v>0</v>
      </c>
      <c r="AW112" s="422">
        <v>0</v>
      </c>
      <c r="AX112" s="422">
        <v>4.1760000000000002</v>
      </c>
      <c r="AY112" s="422">
        <v>0</v>
      </c>
      <c r="AZ112" s="422">
        <v>0</v>
      </c>
      <c r="BA112" s="422">
        <v>0</v>
      </c>
      <c r="BB112" s="422">
        <v>0</v>
      </c>
      <c r="BC112" s="422">
        <v>97.906999999999996</v>
      </c>
      <c r="BD112" s="422">
        <v>3.7040000000000002</v>
      </c>
      <c r="BE112" s="422">
        <v>12.446</v>
      </c>
      <c r="BF112" s="422">
        <v>18.346</v>
      </c>
      <c r="BG112" s="422">
        <v>0</v>
      </c>
      <c r="BH112" s="422">
        <v>0</v>
      </c>
      <c r="BI112" s="422">
        <v>0.115</v>
      </c>
      <c r="BJ112" s="422">
        <v>0</v>
      </c>
      <c r="BK112" s="422">
        <v>0</v>
      </c>
      <c r="BL112" s="467">
        <v>0</v>
      </c>
      <c r="BM112" s="468">
        <f t="shared" si="5"/>
        <v>143.857</v>
      </c>
      <c r="BN112" s="424"/>
      <c r="BO112" s="421">
        <v>0</v>
      </c>
      <c r="BP112" s="469">
        <f t="shared" si="6"/>
        <v>13705.962999999998</v>
      </c>
      <c r="BQ112" s="423">
        <f t="shared" si="7"/>
        <v>1375.9069999999999</v>
      </c>
      <c r="BR112" s="470">
        <v>1.004</v>
      </c>
      <c r="BS112" s="421">
        <v>1374.903</v>
      </c>
      <c r="BT112" s="471">
        <v>12299.48</v>
      </c>
      <c r="BU112" s="471">
        <v>30.576000000000001</v>
      </c>
      <c r="BV112" s="421">
        <v>0</v>
      </c>
      <c r="BW112" s="472">
        <v>0</v>
      </c>
      <c r="BX112" s="424">
        <v>0</v>
      </c>
      <c r="BZ112" s="396"/>
    </row>
    <row r="113" spans="1:79">
      <c r="A113" s="445" t="s">
        <v>62</v>
      </c>
      <c r="B113" s="424" t="s">
        <v>148</v>
      </c>
      <c r="C113" s="422">
        <f t="shared" si="4"/>
        <v>12361.741</v>
      </c>
      <c r="D113" s="421"/>
      <c r="E113" s="421"/>
      <c r="F113" s="421"/>
      <c r="G113" s="421"/>
      <c r="H113" s="421"/>
      <c r="I113" s="421"/>
      <c r="J113" s="421"/>
      <c r="K113" s="421"/>
      <c r="L113" s="423">
        <v>0</v>
      </c>
      <c r="M113" s="422">
        <v>0</v>
      </c>
      <c r="N113" s="422">
        <v>0</v>
      </c>
      <c r="O113" s="422">
        <v>0</v>
      </c>
      <c r="P113" s="422">
        <v>0</v>
      </c>
      <c r="Q113" s="422">
        <v>0</v>
      </c>
      <c r="R113" s="422">
        <v>0.96199999999999997</v>
      </c>
      <c r="S113" s="422">
        <v>0</v>
      </c>
      <c r="T113" s="422">
        <v>0</v>
      </c>
      <c r="U113" s="422">
        <v>0</v>
      </c>
      <c r="V113" s="422">
        <v>0</v>
      </c>
      <c r="W113" s="422">
        <v>0</v>
      </c>
      <c r="X113" s="422">
        <v>0</v>
      </c>
      <c r="Y113" s="422">
        <v>3.7999999999999999E-2</v>
      </c>
      <c r="Z113" s="422">
        <v>0</v>
      </c>
      <c r="AA113" s="422">
        <v>0</v>
      </c>
      <c r="AB113" s="422">
        <v>0</v>
      </c>
      <c r="AC113" s="422">
        <v>0</v>
      </c>
      <c r="AD113" s="422">
        <v>0</v>
      </c>
      <c r="AE113" s="422">
        <v>0</v>
      </c>
      <c r="AF113" s="422">
        <v>0</v>
      </c>
      <c r="AG113" s="422">
        <v>0</v>
      </c>
      <c r="AH113" s="422">
        <v>0</v>
      </c>
      <c r="AI113" s="422">
        <v>0</v>
      </c>
      <c r="AJ113" s="422">
        <v>0</v>
      </c>
      <c r="AK113" s="422">
        <v>0</v>
      </c>
      <c r="AL113" s="422">
        <v>0</v>
      </c>
      <c r="AM113" s="422">
        <v>0</v>
      </c>
      <c r="AN113" s="422">
        <v>0</v>
      </c>
      <c r="AO113" s="422">
        <v>0.42499999999999999</v>
      </c>
      <c r="AP113" s="422">
        <v>0.755</v>
      </c>
      <c r="AQ113" s="422">
        <v>0.93600000000000005</v>
      </c>
      <c r="AR113" s="422">
        <v>0</v>
      </c>
      <c r="AS113" s="422">
        <v>0</v>
      </c>
      <c r="AT113" s="422">
        <v>0</v>
      </c>
      <c r="AU113" s="422">
        <v>0</v>
      </c>
      <c r="AV113" s="422">
        <v>0</v>
      </c>
      <c r="AW113" s="422">
        <v>0</v>
      </c>
      <c r="AX113" s="422">
        <v>4.0000000000000001E-3</v>
      </c>
      <c r="AY113" s="422">
        <v>0</v>
      </c>
      <c r="AZ113" s="422">
        <v>0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449.08199999999999</v>
      </c>
      <c r="BG113" s="422">
        <v>0</v>
      </c>
      <c r="BH113" s="422">
        <v>0</v>
      </c>
      <c r="BI113" s="422">
        <v>0</v>
      </c>
      <c r="BJ113" s="422">
        <v>0</v>
      </c>
      <c r="BK113" s="422">
        <v>0</v>
      </c>
      <c r="BL113" s="467">
        <v>0</v>
      </c>
      <c r="BM113" s="468">
        <f t="shared" si="5"/>
        <v>452.202</v>
      </c>
      <c r="BN113" s="424"/>
      <c r="BO113" s="421">
        <v>0</v>
      </c>
      <c r="BP113" s="469">
        <f t="shared" si="6"/>
        <v>11909.539000000001</v>
      </c>
      <c r="BQ113" s="423">
        <f t="shared" si="7"/>
        <v>2186.1019999999999</v>
      </c>
      <c r="BR113" s="470">
        <v>597.88199999999995</v>
      </c>
      <c r="BS113" s="421">
        <v>1588.22</v>
      </c>
      <c r="BT113" s="471">
        <v>9711.759</v>
      </c>
      <c r="BU113" s="471">
        <v>11.678000000000001</v>
      </c>
      <c r="BV113" s="421">
        <v>0</v>
      </c>
      <c r="BW113" s="472">
        <v>0</v>
      </c>
      <c r="BX113" s="424">
        <v>0</v>
      </c>
      <c r="BZ113" s="396"/>
    </row>
    <row r="114" spans="1:79">
      <c r="A114" s="445" t="s">
        <v>63</v>
      </c>
      <c r="B114" s="424" t="s">
        <v>238</v>
      </c>
      <c r="C114" s="422">
        <f t="shared" si="4"/>
        <v>1799.723</v>
      </c>
      <c r="D114" s="421"/>
      <c r="E114" s="421"/>
      <c r="F114" s="421"/>
      <c r="G114" s="421"/>
      <c r="H114" s="421"/>
      <c r="I114" s="421"/>
      <c r="J114" s="421"/>
      <c r="K114" s="421"/>
      <c r="L114" s="423">
        <v>0</v>
      </c>
      <c r="M114" s="422">
        <v>0</v>
      </c>
      <c r="N114" s="422">
        <v>0</v>
      </c>
      <c r="O114" s="422">
        <v>0</v>
      </c>
      <c r="P114" s="422">
        <v>0</v>
      </c>
      <c r="Q114" s="422">
        <v>0</v>
      </c>
      <c r="R114" s="422">
        <v>0</v>
      </c>
      <c r="S114" s="422">
        <v>0</v>
      </c>
      <c r="T114" s="422">
        <v>0</v>
      </c>
      <c r="U114" s="422">
        <v>0</v>
      </c>
      <c r="V114" s="422">
        <v>0</v>
      </c>
      <c r="W114" s="422">
        <v>0</v>
      </c>
      <c r="X114" s="422">
        <v>0</v>
      </c>
      <c r="Y114" s="422">
        <v>0</v>
      </c>
      <c r="Z114" s="422">
        <v>0</v>
      </c>
      <c r="AA114" s="422">
        <v>0</v>
      </c>
      <c r="AB114" s="422">
        <v>0</v>
      </c>
      <c r="AC114" s="422">
        <v>0</v>
      </c>
      <c r="AD114" s="422">
        <v>0</v>
      </c>
      <c r="AE114" s="422">
        <v>0</v>
      </c>
      <c r="AF114" s="422">
        <v>0</v>
      </c>
      <c r="AG114" s="422">
        <v>0</v>
      </c>
      <c r="AH114" s="422">
        <v>0</v>
      </c>
      <c r="AI114" s="422">
        <v>0</v>
      </c>
      <c r="AJ114" s="422">
        <v>0</v>
      </c>
      <c r="AK114" s="422">
        <v>0</v>
      </c>
      <c r="AL114" s="422">
        <v>0</v>
      </c>
      <c r="AM114" s="422">
        <v>0</v>
      </c>
      <c r="AN114" s="422">
        <v>0</v>
      </c>
      <c r="AO114" s="422">
        <v>10.975</v>
      </c>
      <c r="AP114" s="422">
        <v>1.391</v>
      </c>
      <c r="AQ114" s="422">
        <v>0</v>
      </c>
      <c r="AR114" s="422">
        <v>0</v>
      </c>
      <c r="AS114" s="422">
        <v>0</v>
      </c>
      <c r="AT114" s="422">
        <v>0</v>
      </c>
      <c r="AU114" s="422">
        <v>0</v>
      </c>
      <c r="AV114" s="422">
        <v>0</v>
      </c>
      <c r="AW114" s="422">
        <v>0</v>
      </c>
      <c r="AX114" s="422">
        <v>0</v>
      </c>
      <c r="AY114" s="422">
        <v>0</v>
      </c>
      <c r="AZ114" s="422">
        <v>0</v>
      </c>
      <c r="BA114" s="422">
        <v>0</v>
      </c>
      <c r="BB114" s="422">
        <v>0</v>
      </c>
      <c r="BC114" s="422">
        <v>27.492999999999999</v>
      </c>
      <c r="BD114" s="422">
        <v>0</v>
      </c>
      <c r="BE114" s="422">
        <v>17.689</v>
      </c>
      <c r="BF114" s="422">
        <v>0.105</v>
      </c>
      <c r="BG114" s="422">
        <v>2.1040000000000001</v>
      </c>
      <c r="BH114" s="422">
        <v>0</v>
      </c>
      <c r="BI114" s="422">
        <v>0.16500000000000001</v>
      </c>
      <c r="BJ114" s="422">
        <v>0</v>
      </c>
      <c r="BK114" s="422">
        <v>0</v>
      </c>
      <c r="BL114" s="467">
        <v>0</v>
      </c>
      <c r="BM114" s="468">
        <f t="shared" si="5"/>
        <v>59.92199999999999</v>
      </c>
      <c r="BN114" s="424"/>
      <c r="BO114" s="421">
        <v>0</v>
      </c>
      <c r="BP114" s="469">
        <f t="shared" si="6"/>
        <v>1739.8009999999999</v>
      </c>
      <c r="BQ114" s="423">
        <f t="shared" si="7"/>
        <v>1578.1759999999999</v>
      </c>
      <c r="BR114" s="470">
        <v>0</v>
      </c>
      <c r="BS114" s="421">
        <v>1578.1759999999999</v>
      </c>
      <c r="BT114" s="471">
        <v>0</v>
      </c>
      <c r="BU114" s="471">
        <v>161.625</v>
      </c>
      <c r="BV114" s="421">
        <v>0</v>
      </c>
      <c r="BW114" s="472">
        <v>0</v>
      </c>
      <c r="BX114" s="424">
        <v>0</v>
      </c>
      <c r="BZ114" s="396"/>
    </row>
    <row r="115" spans="1:79">
      <c r="A115" s="445" t="s">
        <v>64</v>
      </c>
      <c r="B115" s="424" t="s">
        <v>162</v>
      </c>
      <c r="C115" s="422">
        <f t="shared" si="4"/>
        <v>908.89699999999993</v>
      </c>
      <c r="D115" s="421"/>
      <c r="E115" s="421"/>
      <c r="F115" s="421"/>
      <c r="G115" s="421"/>
      <c r="H115" s="421"/>
      <c r="I115" s="421"/>
      <c r="J115" s="421"/>
      <c r="K115" s="421"/>
      <c r="L115" s="423">
        <v>0</v>
      </c>
      <c r="M115" s="422">
        <v>0</v>
      </c>
      <c r="N115" s="422">
        <v>0</v>
      </c>
      <c r="O115" s="422">
        <v>0</v>
      </c>
      <c r="P115" s="422">
        <v>0</v>
      </c>
      <c r="Q115" s="422">
        <v>0</v>
      </c>
      <c r="R115" s="422">
        <v>0</v>
      </c>
      <c r="S115" s="422">
        <v>0</v>
      </c>
      <c r="T115" s="422">
        <v>0</v>
      </c>
      <c r="U115" s="422">
        <v>0</v>
      </c>
      <c r="V115" s="422">
        <v>0</v>
      </c>
      <c r="W115" s="422">
        <v>0</v>
      </c>
      <c r="X115" s="422">
        <v>0.39900000000000002</v>
      </c>
      <c r="Y115" s="422">
        <v>0</v>
      </c>
      <c r="Z115" s="422">
        <v>0</v>
      </c>
      <c r="AA115" s="422">
        <v>0</v>
      </c>
      <c r="AB115" s="422">
        <v>0</v>
      </c>
      <c r="AC115" s="422">
        <v>0</v>
      </c>
      <c r="AD115" s="422">
        <v>0</v>
      </c>
      <c r="AE115" s="422">
        <v>0</v>
      </c>
      <c r="AF115" s="422">
        <v>0</v>
      </c>
      <c r="AG115" s="422">
        <v>0</v>
      </c>
      <c r="AH115" s="422">
        <v>0</v>
      </c>
      <c r="AI115" s="422">
        <v>0</v>
      </c>
      <c r="AJ115" s="422">
        <v>0</v>
      </c>
      <c r="AK115" s="422">
        <v>0</v>
      </c>
      <c r="AL115" s="422">
        <v>0</v>
      </c>
      <c r="AM115" s="422">
        <v>0</v>
      </c>
      <c r="AN115" s="422">
        <v>0</v>
      </c>
      <c r="AO115" s="422">
        <v>0</v>
      </c>
      <c r="AP115" s="422">
        <v>0</v>
      </c>
      <c r="AQ115" s="422">
        <v>0</v>
      </c>
      <c r="AR115" s="422">
        <v>0</v>
      </c>
      <c r="AS115" s="422">
        <v>0</v>
      </c>
      <c r="AT115" s="422">
        <v>0</v>
      </c>
      <c r="AU115" s="422">
        <v>1.67</v>
      </c>
      <c r="AV115" s="422">
        <v>0.14599999999999999</v>
      </c>
      <c r="AW115" s="422">
        <v>0</v>
      </c>
      <c r="AX115" s="422">
        <v>11.968</v>
      </c>
      <c r="AY115" s="422">
        <v>0</v>
      </c>
      <c r="AZ115" s="422">
        <v>0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v>0</v>
      </c>
      <c r="BL115" s="467">
        <v>0</v>
      </c>
      <c r="BM115" s="468">
        <f t="shared" si="5"/>
        <v>14.183</v>
      </c>
      <c r="BN115" s="424"/>
      <c r="BO115" s="421">
        <v>0</v>
      </c>
      <c r="BP115" s="469">
        <f t="shared" si="6"/>
        <v>894.71399999999994</v>
      </c>
      <c r="BQ115" s="423">
        <f t="shared" si="7"/>
        <v>259.04899999999998</v>
      </c>
      <c r="BR115" s="470">
        <v>0</v>
      </c>
      <c r="BS115" s="421">
        <v>259.04899999999998</v>
      </c>
      <c r="BT115" s="471">
        <v>0</v>
      </c>
      <c r="BU115" s="471">
        <v>635.66499999999996</v>
      </c>
      <c r="BV115" s="421">
        <v>0</v>
      </c>
      <c r="BW115" s="472">
        <v>0</v>
      </c>
      <c r="BX115" s="424">
        <v>0</v>
      </c>
      <c r="BZ115" s="396"/>
    </row>
    <row r="116" spans="1:79">
      <c r="A116" s="445" t="s">
        <v>65</v>
      </c>
      <c r="B116" s="424" t="s">
        <v>164</v>
      </c>
      <c r="C116" s="422">
        <f t="shared" si="4"/>
        <v>1994.0169999999998</v>
      </c>
      <c r="D116" s="421"/>
      <c r="E116" s="421"/>
      <c r="F116" s="421"/>
      <c r="G116" s="421"/>
      <c r="H116" s="421"/>
      <c r="I116" s="421"/>
      <c r="J116" s="421"/>
      <c r="K116" s="421"/>
      <c r="L116" s="423">
        <v>0.67</v>
      </c>
      <c r="M116" s="422">
        <v>0</v>
      </c>
      <c r="N116" s="422">
        <v>9.391</v>
      </c>
      <c r="O116" s="422">
        <v>11.746</v>
      </c>
      <c r="P116" s="422">
        <v>15.102</v>
      </c>
      <c r="Q116" s="422">
        <v>3.0000000000000001E-3</v>
      </c>
      <c r="R116" s="422">
        <v>0.96</v>
      </c>
      <c r="S116" s="422">
        <v>0.55900000000000005</v>
      </c>
      <c r="T116" s="422">
        <v>0</v>
      </c>
      <c r="U116" s="422">
        <v>1.3149999999999999</v>
      </c>
      <c r="V116" s="422">
        <v>1.4999999999999999E-2</v>
      </c>
      <c r="W116" s="422">
        <v>0.33700000000000002</v>
      </c>
      <c r="X116" s="422">
        <v>0.248</v>
      </c>
      <c r="Y116" s="422">
        <v>0.36099999999999999</v>
      </c>
      <c r="Z116" s="422">
        <v>0.753</v>
      </c>
      <c r="AA116" s="422">
        <v>2.8490000000000002</v>
      </c>
      <c r="AB116" s="422">
        <v>1.8420000000000001</v>
      </c>
      <c r="AC116" s="422">
        <v>6.9960000000000004</v>
      </c>
      <c r="AD116" s="422">
        <v>12.532</v>
      </c>
      <c r="AE116" s="422">
        <v>6.2690000000000001</v>
      </c>
      <c r="AF116" s="422">
        <v>3.423</v>
      </c>
      <c r="AG116" s="422">
        <v>8.9250000000000007</v>
      </c>
      <c r="AH116" s="422">
        <v>6.2309999999999999</v>
      </c>
      <c r="AI116" s="422">
        <v>6.1580000000000004</v>
      </c>
      <c r="AJ116" s="422">
        <v>21.367000000000001</v>
      </c>
      <c r="AK116" s="422">
        <v>14.680999999999999</v>
      </c>
      <c r="AL116" s="422">
        <v>4.5140000000000002</v>
      </c>
      <c r="AM116" s="422">
        <v>34.655999999999999</v>
      </c>
      <c r="AN116" s="422">
        <v>4.3630000000000004</v>
      </c>
      <c r="AO116" s="422">
        <v>13.192</v>
      </c>
      <c r="AP116" s="422">
        <v>6.2069999999999999</v>
      </c>
      <c r="AQ116" s="422">
        <v>7.72</v>
      </c>
      <c r="AR116" s="422">
        <v>24.584</v>
      </c>
      <c r="AS116" s="422">
        <v>5.226</v>
      </c>
      <c r="AT116" s="422">
        <v>32.112000000000002</v>
      </c>
      <c r="AU116" s="422">
        <v>2.0129999999999999</v>
      </c>
      <c r="AV116" s="422">
        <v>25.721</v>
      </c>
      <c r="AW116" s="422">
        <v>2.0430000000000001</v>
      </c>
      <c r="AX116" s="422">
        <v>6.375</v>
      </c>
      <c r="AY116" s="422">
        <v>3.1669999999999998</v>
      </c>
      <c r="AZ116" s="422">
        <v>2.85</v>
      </c>
      <c r="BA116" s="422">
        <v>4.5170000000000003</v>
      </c>
      <c r="BB116" s="422">
        <v>13.634</v>
      </c>
      <c r="BC116" s="422">
        <v>0.628</v>
      </c>
      <c r="BD116" s="422">
        <v>11.071999999999999</v>
      </c>
      <c r="BE116" s="422">
        <v>7.3040000000000003</v>
      </c>
      <c r="BF116" s="422">
        <v>49.521000000000001</v>
      </c>
      <c r="BG116" s="422">
        <v>0.66700000000000004</v>
      </c>
      <c r="BH116" s="422">
        <v>12.625999999999999</v>
      </c>
      <c r="BI116" s="422">
        <v>24.146000000000001</v>
      </c>
      <c r="BJ116" s="422">
        <v>0</v>
      </c>
      <c r="BK116" s="422">
        <v>0</v>
      </c>
      <c r="BL116" s="467">
        <v>0</v>
      </c>
      <c r="BM116" s="468">
        <f t="shared" si="5"/>
        <v>431.59099999999995</v>
      </c>
      <c r="BN116" s="424"/>
      <c r="BO116" s="421">
        <v>0</v>
      </c>
      <c r="BP116" s="469">
        <f t="shared" si="6"/>
        <v>1562.4259999999999</v>
      </c>
      <c r="BQ116" s="423">
        <f t="shared" si="7"/>
        <v>1562.4259999999999</v>
      </c>
      <c r="BR116" s="470">
        <v>0</v>
      </c>
      <c r="BS116" s="421">
        <v>1562.4259999999999</v>
      </c>
      <c r="BT116" s="471">
        <v>0</v>
      </c>
      <c r="BU116" s="471">
        <v>0</v>
      </c>
      <c r="BV116" s="421">
        <v>0</v>
      </c>
      <c r="BW116" s="472">
        <v>0</v>
      </c>
      <c r="BX116" s="424">
        <v>0</v>
      </c>
      <c r="BZ116" s="396"/>
    </row>
    <row r="117" spans="1:79">
      <c r="A117" s="445" t="s">
        <v>66</v>
      </c>
      <c r="B117" s="424" t="s">
        <v>239</v>
      </c>
      <c r="C117" s="422">
        <f t="shared" si="4"/>
        <v>1151.5119999999999</v>
      </c>
      <c r="D117" s="421"/>
      <c r="E117" s="421"/>
      <c r="F117" s="421"/>
      <c r="G117" s="421"/>
      <c r="H117" s="421"/>
      <c r="I117" s="421"/>
      <c r="J117" s="421"/>
      <c r="K117" s="421"/>
      <c r="L117" s="423">
        <v>0</v>
      </c>
      <c r="M117" s="422">
        <v>0</v>
      </c>
      <c r="N117" s="422">
        <v>0</v>
      </c>
      <c r="O117" s="422">
        <v>0</v>
      </c>
      <c r="P117" s="422">
        <v>0</v>
      </c>
      <c r="Q117" s="422">
        <v>0</v>
      </c>
      <c r="R117" s="422">
        <v>0</v>
      </c>
      <c r="S117" s="422">
        <v>0</v>
      </c>
      <c r="T117" s="422">
        <v>0</v>
      </c>
      <c r="U117" s="422">
        <v>0</v>
      </c>
      <c r="V117" s="422">
        <v>0</v>
      </c>
      <c r="W117" s="422">
        <v>0</v>
      </c>
      <c r="X117" s="422">
        <v>0</v>
      </c>
      <c r="Y117" s="422">
        <v>0</v>
      </c>
      <c r="Z117" s="422">
        <v>0</v>
      </c>
      <c r="AA117" s="422">
        <v>0</v>
      </c>
      <c r="AB117" s="422">
        <v>0</v>
      </c>
      <c r="AC117" s="422">
        <v>0</v>
      </c>
      <c r="AD117" s="422">
        <v>0</v>
      </c>
      <c r="AE117" s="422">
        <v>0</v>
      </c>
      <c r="AF117" s="422">
        <v>0</v>
      </c>
      <c r="AG117" s="422">
        <v>0</v>
      </c>
      <c r="AH117" s="422">
        <v>0</v>
      </c>
      <c r="AI117" s="422">
        <v>0</v>
      </c>
      <c r="AJ117" s="422">
        <v>0</v>
      </c>
      <c r="AK117" s="422">
        <v>0</v>
      </c>
      <c r="AL117" s="422">
        <v>0</v>
      </c>
      <c r="AM117" s="422">
        <v>0</v>
      </c>
      <c r="AN117" s="422">
        <v>0</v>
      </c>
      <c r="AO117" s="422">
        <v>0</v>
      </c>
      <c r="AP117" s="422">
        <v>0</v>
      </c>
      <c r="AQ117" s="422">
        <v>0</v>
      </c>
      <c r="AR117" s="422">
        <v>0</v>
      </c>
      <c r="AS117" s="422">
        <v>0</v>
      </c>
      <c r="AT117" s="422">
        <v>0</v>
      </c>
      <c r="AU117" s="422">
        <v>0</v>
      </c>
      <c r="AV117" s="422">
        <v>0</v>
      </c>
      <c r="AW117" s="422">
        <v>0</v>
      </c>
      <c r="AX117" s="422">
        <v>0</v>
      </c>
      <c r="AY117" s="422">
        <v>0</v>
      </c>
      <c r="AZ117" s="422"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v>0</v>
      </c>
      <c r="BL117" s="467">
        <v>0</v>
      </c>
      <c r="BM117" s="468">
        <f t="shared" si="5"/>
        <v>0</v>
      </c>
      <c r="BN117" s="424"/>
      <c r="BO117" s="421">
        <v>0</v>
      </c>
      <c r="BP117" s="469">
        <f t="shared" si="6"/>
        <v>1151.5119999999999</v>
      </c>
      <c r="BQ117" s="423">
        <f t="shared" si="7"/>
        <v>1151.5119999999999</v>
      </c>
      <c r="BR117" s="470">
        <v>1151.5119999999999</v>
      </c>
      <c r="BS117" s="421">
        <v>0</v>
      </c>
      <c r="BT117" s="471">
        <v>0</v>
      </c>
      <c r="BU117" s="471">
        <v>0</v>
      </c>
      <c r="BV117" s="421">
        <v>0</v>
      </c>
      <c r="BW117" s="472">
        <v>0</v>
      </c>
      <c r="BX117" s="424">
        <v>0</v>
      </c>
      <c r="BZ117" s="396"/>
    </row>
    <row r="118" spans="1:79">
      <c r="A118" s="445" t="s">
        <v>70</v>
      </c>
      <c r="B118" s="424" t="s">
        <v>240</v>
      </c>
      <c r="C118" s="422">
        <f t="shared" si="4"/>
        <v>7058.7490000000016</v>
      </c>
      <c r="D118" s="421"/>
      <c r="E118" s="421"/>
      <c r="F118" s="421"/>
      <c r="G118" s="421"/>
      <c r="H118" s="421"/>
      <c r="I118" s="421"/>
      <c r="J118" s="421"/>
      <c r="K118" s="421"/>
      <c r="L118" s="423">
        <v>0</v>
      </c>
      <c r="M118" s="422">
        <v>0</v>
      </c>
      <c r="N118" s="422">
        <v>0</v>
      </c>
      <c r="O118" s="422">
        <v>0</v>
      </c>
      <c r="P118" s="422">
        <v>0</v>
      </c>
      <c r="Q118" s="422">
        <v>0</v>
      </c>
      <c r="R118" s="422">
        <v>0</v>
      </c>
      <c r="S118" s="422">
        <v>0</v>
      </c>
      <c r="T118" s="422">
        <v>0</v>
      </c>
      <c r="U118" s="422">
        <v>0</v>
      </c>
      <c r="V118" s="422">
        <v>0</v>
      </c>
      <c r="W118" s="422">
        <v>0</v>
      </c>
      <c r="X118" s="422">
        <v>0</v>
      </c>
      <c r="Y118" s="422">
        <v>0</v>
      </c>
      <c r="Z118" s="422">
        <v>0</v>
      </c>
      <c r="AA118" s="422">
        <v>0</v>
      </c>
      <c r="AB118" s="422">
        <v>0</v>
      </c>
      <c r="AC118" s="422">
        <v>0</v>
      </c>
      <c r="AD118" s="422">
        <v>0</v>
      </c>
      <c r="AE118" s="422">
        <v>0</v>
      </c>
      <c r="AF118" s="422">
        <v>0</v>
      </c>
      <c r="AG118" s="422">
        <v>0</v>
      </c>
      <c r="AH118" s="422">
        <v>0</v>
      </c>
      <c r="AI118" s="422">
        <v>0</v>
      </c>
      <c r="AJ118" s="422">
        <v>0</v>
      </c>
      <c r="AK118" s="422">
        <v>0</v>
      </c>
      <c r="AL118" s="422">
        <v>0</v>
      </c>
      <c r="AM118" s="422">
        <v>0</v>
      </c>
      <c r="AN118" s="422">
        <v>0</v>
      </c>
      <c r="AO118" s="422">
        <v>0</v>
      </c>
      <c r="AP118" s="422">
        <v>0</v>
      </c>
      <c r="AQ118" s="422">
        <v>0</v>
      </c>
      <c r="AR118" s="422">
        <v>0</v>
      </c>
      <c r="AS118" s="422">
        <v>0</v>
      </c>
      <c r="AT118" s="422">
        <v>0</v>
      </c>
      <c r="AU118" s="422">
        <v>0</v>
      </c>
      <c r="AV118" s="422">
        <v>0</v>
      </c>
      <c r="AW118" s="422">
        <v>0</v>
      </c>
      <c r="AX118" s="422">
        <v>0</v>
      </c>
      <c r="AY118" s="422">
        <v>0</v>
      </c>
      <c r="AZ118" s="422">
        <v>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v>0</v>
      </c>
      <c r="BL118" s="467">
        <v>0</v>
      </c>
      <c r="BM118" s="468">
        <f t="shared" si="5"/>
        <v>0</v>
      </c>
      <c r="BN118" s="424"/>
      <c r="BO118" s="421">
        <v>16807.828000000001</v>
      </c>
      <c r="BP118" s="469">
        <f t="shared" si="6"/>
        <v>-9749.0789999999997</v>
      </c>
      <c r="BQ118" s="423">
        <f t="shared" si="7"/>
        <v>-9749.0789999999997</v>
      </c>
      <c r="BR118" s="470">
        <v>0</v>
      </c>
      <c r="BS118" s="421">
        <v>-9749.0789999999997</v>
      </c>
      <c r="BT118" s="471">
        <v>0</v>
      </c>
      <c r="BU118" s="471">
        <v>0</v>
      </c>
      <c r="BV118" s="421">
        <v>0</v>
      </c>
      <c r="BW118" s="472">
        <v>0</v>
      </c>
      <c r="BX118" s="424">
        <v>0</v>
      </c>
      <c r="BZ118" s="396"/>
    </row>
    <row r="119" spans="1:79" ht="13.5" thickBot="1">
      <c r="A119" s="458" t="s">
        <v>71</v>
      </c>
      <c r="B119" s="424" t="s">
        <v>126</v>
      </c>
      <c r="C119" s="422">
        <f t="shared" si="4"/>
        <v>0</v>
      </c>
      <c r="D119" s="421"/>
      <c r="E119" s="421"/>
      <c r="F119" s="421"/>
      <c r="G119" s="421"/>
      <c r="H119" s="421"/>
      <c r="I119" s="421"/>
      <c r="J119" s="421"/>
      <c r="K119" s="421"/>
      <c r="L119" s="423">
        <v>0</v>
      </c>
      <c r="M119" s="422">
        <v>0</v>
      </c>
      <c r="N119" s="422">
        <v>0</v>
      </c>
      <c r="O119" s="422">
        <v>0</v>
      </c>
      <c r="P119" s="422">
        <v>0</v>
      </c>
      <c r="Q119" s="422">
        <v>0</v>
      </c>
      <c r="R119" s="422">
        <v>0</v>
      </c>
      <c r="S119" s="422">
        <v>0</v>
      </c>
      <c r="T119" s="422">
        <v>0</v>
      </c>
      <c r="U119" s="422">
        <v>0</v>
      </c>
      <c r="V119" s="422">
        <v>0</v>
      </c>
      <c r="W119" s="422">
        <v>0</v>
      </c>
      <c r="X119" s="422">
        <v>0</v>
      </c>
      <c r="Y119" s="422">
        <v>0</v>
      </c>
      <c r="Z119" s="422">
        <v>0</v>
      </c>
      <c r="AA119" s="422">
        <v>0</v>
      </c>
      <c r="AB119" s="422">
        <v>0</v>
      </c>
      <c r="AC119" s="422">
        <v>0</v>
      </c>
      <c r="AD119" s="422">
        <v>0</v>
      </c>
      <c r="AE119" s="422">
        <v>0</v>
      </c>
      <c r="AF119" s="422">
        <v>0</v>
      </c>
      <c r="AG119" s="422">
        <v>0</v>
      </c>
      <c r="AH119" s="422">
        <v>0</v>
      </c>
      <c r="AI119" s="422">
        <v>0</v>
      </c>
      <c r="AJ119" s="422">
        <v>0</v>
      </c>
      <c r="AK119" s="422">
        <v>0</v>
      </c>
      <c r="AL119" s="422">
        <v>0</v>
      </c>
      <c r="AM119" s="422">
        <v>0</v>
      </c>
      <c r="AN119" s="422">
        <v>0</v>
      </c>
      <c r="AO119" s="422">
        <v>0</v>
      </c>
      <c r="AP119" s="422">
        <v>0</v>
      </c>
      <c r="AQ119" s="422">
        <v>0</v>
      </c>
      <c r="AR119" s="422">
        <v>0</v>
      </c>
      <c r="AS119" s="422">
        <v>0</v>
      </c>
      <c r="AT119" s="422">
        <v>0</v>
      </c>
      <c r="AU119" s="422">
        <v>0</v>
      </c>
      <c r="AV119" s="422">
        <v>0</v>
      </c>
      <c r="AW119" s="422">
        <v>0</v>
      </c>
      <c r="AX119" s="422">
        <v>0</v>
      </c>
      <c r="AY119" s="422">
        <v>0</v>
      </c>
      <c r="AZ119" s="422"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v>0</v>
      </c>
      <c r="BL119" s="422">
        <v>0</v>
      </c>
      <c r="BM119" s="468">
        <f t="shared" si="5"/>
        <v>0</v>
      </c>
      <c r="BN119" s="424"/>
      <c r="BO119" s="421">
        <v>0</v>
      </c>
      <c r="BP119" s="469">
        <f t="shared" si="6"/>
        <v>0</v>
      </c>
      <c r="BQ119" s="423">
        <f t="shared" si="7"/>
        <v>0</v>
      </c>
      <c r="BR119" s="470">
        <v>0</v>
      </c>
      <c r="BS119" s="421">
        <v>0</v>
      </c>
      <c r="BT119" s="471">
        <v>0</v>
      </c>
      <c r="BU119" s="471">
        <v>0</v>
      </c>
      <c r="BV119" s="421">
        <v>0</v>
      </c>
      <c r="BW119" s="472">
        <v>0</v>
      </c>
      <c r="BX119" s="424">
        <v>0</v>
      </c>
      <c r="BZ119" s="396"/>
    </row>
    <row r="120" spans="1:79" ht="14.25" thickTop="1" thickBot="1">
      <c r="B120" s="473" t="s">
        <v>75</v>
      </c>
      <c r="C120" s="432">
        <f>SUM(C67:C119)</f>
        <v>411940.94900000008</v>
      </c>
      <c r="D120" s="432">
        <f t="shared" ref="D120:BR120" si="8">SUM(D67:D119)</f>
        <v>0</v>
      </c>
      <c r="E120" s="432">
        <f t="shared" si="8"/>
        <v>0</v>
      </c>
      <c r="F120" s="432">
        <f t="shared" si="8"/>
        <v>0</v>
      </c>
      <c r="G120" s="432">
        <f t="shared" si="8"/>
        <v>0</v>
      </c>
      <c r="H120" s="432">
        <f t="shared" si="8"/>
        <v>0</v>
      </c>
      <c r="I120" s="432">
        <f t="shared" si="8"/>
        <v>0</v>
      </c>
      <c r="J120" s="432">
        <f t="shared" si="8"/>
        <v>0</v>
      </c>
      <c r="K120" s="474">
        <f t="shared" si="8"/>
        <v>0</v>
      </c>
      <c r="L120" s="432">
        <f t="shared" si="8"/>
        <v>4323.3840000000009</v>
      </c>
      <c r="M120" s="432">
        <f t="shared" si="8"/>
        <v>1987.5709999999995</v>
      </c>
      <c r="N120" s="432">
        <f t="shared" si="8"/>
        <v>322.56200000000007</v>
      </c>
      <c r="O120" s="432">
        <f t="shared" si="8"/>
        <v>8579.1440000000002</v>
      </c>
      <c r="P120" s="432">
        <f t="shared" si="8"/>
        <v>2565.2709999999993</v>
      </c>
      <c r="Q120" s="432">
        <f t="shared" si="8"/>
        <v>227.04399999999998</v>
      </c>
      <c r="R120" s="432">
        <f t="shared" si="8"/>
        <v>661.52800000000013</v>
      </c>
      <c r="S120" s="432">
        <f t="shared" si="8"/>
        <v>614.00900000000013</v>
      </c>
      <c r="T120" s="432">
        <f t="shared" si="8"/>
        <v>0</v>
      </c>
      <c r="U120" s="432">
        <f t="shared" si="8"/>
        <v>841.12899999999991</v>
      </c>
      <c r="V120" s="432">
        <f t="shared" si="8"/>
        <v>388.75099999999992</v>
      </c>
      <c r="W120" s="432">
        <f t="shared" si="8"/>
        <v>394.17699999999996</v>
      </c>
      <c r="X120" s="432">
        <f t="shared" si="8"/>
        <v>607.27600000000018</v>
      </c>
      <c r="Y120" s="432">
        <f t="shared" si="8"/>
        <v>878.90000000000009</v>
      </c>
      <c r="Z120" s="432">
        <f t="shared" si="8"/>
        <v>350.95699999999994</v>
      </c>
      <c r="AA120" s="432">
        <f t="shared" si="8"/>
        <v>441.45399999999995</v>
      </c>
      <c r="AB120" s="432">
        <f t="shared" si="8"/>
        <v>296.58299999999997</v>
      </c>
      <c r="AC120" s="432">
        <f t="shared" si="8"/>
        <v>7991.7239999999993</v>
      </c>
      <c r="AD120" s="432">
        <f t="shared" si="8"/>
        <v>1647.3539999999994</v>
      </c>
      <c r="AE120" s="432">
        <f t="shared" si="8"/>
        <v>16182.123000000003</v>
      </c>
      <c r="AF120" s="432">
        <f t="shared" si="8"/>
        <v>855.31299999999999</v>
      </c>
      <c r="AG120" s="432">
        <f t="shared" si="8"/>
        <v>775.69199999999978</v>
      </c>
      <c r="AH120" s="432">
        <f t="shared" si="8"/>
        <v>4722.2199999999993</v>
      </c>
      <c r="AI120" s="432">
        <f t="shared" si="8"/>
        <v>4198.3100000000004</v>
      </c>
      <c r="AJ120" s="432">
        <f t="shared" si="8"/>
        <v>6597.7120000000014</v>
      </c>
      <c r="AK120" s="432">
        <f t="shared" si="8"/>
        <v>3187.1109999999994</v>
      </c>
      <c r="AL120" s="432">
        <f t="shared" si="8"/>
        <v>1205.8639999999998</v>
      </c>
      <c r="AM120" s="432">
        <f t="shared" si="8"/>
        <v>3833.2499999999991</v>
      </c>
      <c r="AN120" s="432">
        <f t="shared" si="8"/>
        <v>130.81299999999999</v>
      </c>
      <c r="AO120" s="432">
        <f t="shared" si="8"/>
        <v>5083.3680000000004</v>
      </c>
      <c r="AP120" s="432">
        <f t="shared" si="8"/>
        <v>2529.02</v>
      </c>
      <c r="AQ120" s="432">
        <f t="shared" si="8"/>
        <v>503.60100000000017</v>
      </c>
      <c r="AR120" s="432">
        <f t="shared" si="8"/>
        <v>4146.87</v>
      </c>
      <c r="AS120" s="432">
        <f t="shared" si="8"/>
        <v>745.82599999999991</v>
      </c>
      <c r="AT120" s="432">
        <f t="shared" si="8"/>
        <v>3627.7979999999998</v>
      </c>
      <c r="AU120" s="432">
        <f t="shared" si="8"/>
        <v>1009.6210000000001</v>
      </c>
      <c r="AV120" s="432">
        <f t="shared" si="8"/>
        <v>509.34399999999999</v>
      </c>
      <c r="AW120" s="432">
        <f t="shared" si="8"/>
        <v>1776.3140000000001</v>
      </c>
      <c r="AX120" s="432">
        <f t="shared" si="8"/>
        <v>1356.9670000000001</v>
      </c>
      <c r="AY120" s="432">
        <f t="shared" si="8"/>
        <v>22.061</v>
      </c>
      <c r="AZ120" s="432">
        <f t="shared" si="8"/>
        <v>215.76800000000003</v>
      </c>
      <c r="BA120" s="432">
        <f t="shared" si="8"/>
        <v>2534.5539999999996</v>
      </c>
      <c r="BB120" s="432">
        <f t="shared" si="8"/>
        <v>499.64400000000012</v>
      </c>
      <c r="BC120" s="432">
        <f t="shared" si="8"/>
        <v>7883.8510000000006</v>
      </c>
      <c r="BD120" s="432">
        <f t="shared" si="8"/>
        <v>236.91899999999998</v>
      </c>
      <c r="BE120" s="432">
        <f t="shared" si="8"/>
        <v>2215.9389999999999</v>
      </c>
      <c r="BF120" s="432">
        <f t="shared" si="8"/>
        <v>6638.43</v>
      </c>
      <c r="BG120" s="432">
        <f t="shared" si="8"/>
        <v>800.93299999999999</v>
      </c>
      <c r="BH120" s="432">
        <f t="shared" si="8"/>
        <v>360.17799999999988</v>
      </c>
      <c r="BI120" s="432">
        <f t="shared" si="8"/>
        <v>637.6959999999998</v>
      </c>
      <c r="BJ120" s="432">
        <f t="shared" si="8"/>
        <v>0</v>
      </c>
      <c r="BK120" s="432">
        <f t="shared" si="8"/>
        <v>0</v>
      </c>
      <c r="BL120" s="432">
        <f t="shared" si="8"/>
        <v>0</v>
      </c>
      <c r="BM120" s="432">
        <f t="shared" si="8"/>
        <v>118141.92800000003</v>
      </c>
      <c r="BN120" s="473">
        <f t="shared" si="8"/>
        <v>0</v>
      </c>
      <c r="BO120" s="474">
        <f t="shared" si="8"/>
        <v>45617.236000000004</v>
      </c>
      <c r="BP120" s="474">
        <f t="shared" si="8"/>
        <v>195105.12900000002</v>
      </c>
      <c r="BQ120" s="432">
        <f t="shared" si="8"/>
        <v>143411.72500000006</v>
      </c>
      <c r="BR120" s="432">
        <f t="shared" si="8"/>
        <v>21405.088000000003</v>
      </c>
      <c r="BS120" s="475">
        <f t="shared" ref="BS120:BX120" si="9">SUM(BS67:BS119)</f>
        <v>122006.63700000002</v>
      </c>
      <c r="BT120" s="475">
        <f t="shared" si="9"/>
        <v>50853.859999999993</v>
      </c>
      <c r="BU120" s="475">
        <f t="shared" si="9"/>
        <v>839.54399999999998</v>
      </c>
      <c r="BV120" s="432">
        <f t="shared" si="9"/>
        <v>50057.985000000001</v>
      </c>
      <c r="BW120" s="432">
        <f t="shared" si="9"/>
        <v>3018.6710000000007</v>
      </c>
      <c r="BX120" s="476">
        <f t="shared" si="9"/>
        <v>0</v>
      </c>
      <c r="BZ120" s="396"/>
    </row>
    <row r="121" spans="1:79" ht="13.5" thickTop="1">
      <c r="B121" s="477" t="s">
        <v>102</v>
      </c>
      <c r="C121" s="478"/>
      <c r="D121" s="479"/>
      <c r="E121" s="479"/>
      <c r="F121" s="479">
        <f>F61</f>
        <v>12784.168999999998</v>
      </c>
      <c r="G121" s="479">
        <f>G61</f>
        <v>-105.899</v>
      </c>
      <c r="H121" s="479">
        <f>H61</f>
        <v>1546.1799999999998</v>
      </c>
      <c r="I121" s="479">
        <f>I61</f>
        <v>0</v>
      </c>
      <c r="J121" s="479">
        <f>J61</f>
        <v>10582.550999999999</v>
      </c>
      <c r="K121" s="479"/>
      <c r="L121" s="478">
        <v>7911.3909999999996</v>
      </c>
      <c r="M121" s="480">
        <v>3510.1790000000001</v>
      </c>
      <c r="N121" s="480">
        <v>569.21299999999997</v>
      </c>
      <c r="O121" s="480">
        <v>4047.7939999999999</v>
      </c>
      <c r="P121" s="480">
        <v>1675.0820000000001</v>
      </c>
      <c r="Q121" s="480">
        <v>540.53599999999994</v>
      </c>
      <c r="R121" s="480">
        <v>459.21</v>
      </c>
      <c r="S121" s="480">
        <v>445.87599999999998</v>
      </c>
      <c r="T121" s="480">
        <v>0</v>
      </c>
      <c r="U121" s="480">
        <v>509.83499999999998</v>
      </c>
      <c r="V121" s="480">
        <v>419.91500000000002</v>
      </c>
      <c r="W121" s="480">
        <v>112.545</v>
      </c>
      <c r="X121" s="480">
        <v>295.15699999999998</v>
      </c>
      <c r="Y121" s="480">
        <v>395.01100000000002</v>
      </c>
      <c r="Z121" s="480">
        <v>316.25</v>
      </c>
      <c r="AA121" s="480">
        <v>591.12599999999998</v>
      </c>
      <c r="AB121" s="480">
        <v>492.82799999999997</v>
      </c>
      <c r="AC121" s="480">
        <v>2508.413</v>
      </c>
      <c r="AD121" s="480">
        <v>572.96</v>
      </c>
      <c r="AE121" s="480">
        <v>9993.4779999999992</v>
      </c>
      <c r="AF121" s="480">
        <v>2577.3969999999999</v>
      </c>
      <c r="AG121" s="480">
        <v>1684.127</v>
      </c>
      <c r="AH121" s="480">
        <v>4494.2139999999999</v>
      </c>
      <c r="AI121" s="480">
        <v>11813.492</v>
      </c>
      <c r="AJ121" s="480">
        <v>11709.594999999999</v>
      </c>
      <c r="AK121" s="480">
        <v>1236.287</v>
      </c>
      <c r="AL121" s="480">
        <v>-378.18900000000002</v>
      </c>
      <c r="AM121" s="480">
        <v>5967.4160000000002</v>
      </c>
      <c r="AN121" s="480">
        <v>194.46</v>
      </c>
      <c r="AO121" s="480">
        <v>1792.9179999999999</v>
      </c>
      <c r="AP121" s="480">
        <v>1816.4690000000001</v>
      </c>
      <c r="AQ121" s="480">
        <v>608.476</v>
      </c>
      <c r="AR121" s="480">
        <v>4756.2520000000004</v>
      </c>
      <c r="AS121" s="480">
        <v>461.93599999999998</v>
      </c>
      <c r="AT121" s="480">
        <v>12009.347</v>
      </c>
      <c r="AU121" s="480">
        <v>985.56399999999996</v>
      </c>
      <c r="AV121" s="480">
        <v>495.298</v>
      </c>
      <c r="AW121" s="480">
        <v>17888.032999999999</v>
      </c>
      <c r="AX121" s="480">
        <v>2738.2150000000001</v>
      </c>
      <c r="AY121" s="480">
        <v>10.961</v>
      </c>
      <c r="AZ121" s="480">
        <v>241.364</v>
      </c>
      <c r="BA121" s="480">
        <v>1038.5440000000001</v>
      </c>
      <c r="BB121" s="480">
        <v>2113.4279999999999</v>
      </c>
      <c r="BC121" s="480">
        <v>23288.471000000001</v>
      </c>
      <c r="BD121" s="480">
        <v>485.13</v>
      </c>
      <c r="BE121" s="480">
        <v>11572.928</v>
      </c>
      <c r="BF121" s="480">
        <v>5725.3770000000004</v>
      </c>
      <c r="BG121" s="480">
        <v>1020.079</v>
      </c>
      <c r="BH121" s="480">
        <v>545.82399999999996</v>
      </c>
      <c r="BI121" s="480">
        <v>1050.1289999999999</v>
      </c>
      <c r="BJ121" s="480">
        <v>1151.5119999999999</v>
      </c>
      <c r="BK121" s="480">
        <v>0</v>
      </c>
      <c r="BL121" s="480">
        <v>0</v>
      </c>
      <c r="BM121" s="481">
        <f>SUM(L121:BL121)</f>
        <v>166461.85299999994</v>
      </c>
      <c r="BN121" s="481">
        <f>SUM(C121:BL121)</f>
        <v>191268.85399999993</v>
      </c>
      <c r="BZ121" s="396"/>
    </row>
    <row r="122" spans="1:79" ht="13.5" thickBot="1">
      <c r="B122" s="477" t="s">
        <v>9</v>
      </c>
      <c r="C122" s="423"/>
      <c r="D122" s="421"/>
      <c r="E122" s="421"/>
      <c r="F122" s="421"/>
      <c r="G122" s="421"/>
      <c r="H122" s="421"/>
      <c r="I122" s="421"/>
      <c r="J122" s="421"/>
      <c r="K122" s="421"/>
      <c r="L122" s="423">
        <v>2972.8820000000001</v>
      </c>
      <c r="M122" s="422">
        <v>244.791</v>
      </c>
      <c r="N122" s="422">
        <v>104.631</v>
      </c>
      <c r="O122" s="422">
        <v>1676.836</v>
      </c>
      <c r="P122" s="422">
        <v>658.90800000000002</v>
      </c>
      <c r="Q122" s="422">
        <v>64.584000000000003</v>
      </c>
      <c r="R122" s="422">
        <v>224.93199999999999</v>
      </c>
      <c r="S122" s="422">
        <v>179.785</v>
      </c>
      <c r="T122" s="422">
        <v>0</v>
      </c>
      <c r="U122" s="422">
        <v>215.76300000000001</v>
      </c>
      <c r="V122" s="422">
        <v>99.331000000000003</v>
      </c>
      <c r="W122" s="422">
        <v>59.322000000000003</v>
      </c>
      <c r="X122" s="422">
        <v>182.517</v>
      </c>
      <c r="Y122" s="422">
        <v>237.202</v>
      </c>
      <c r="Z122" s="422">
        <v>56.404000000000003</v>
      </c>
      <c r="AA122" s="422">
        <v>231.52099999999999</v>
      </c>
      <c r="AB122" s="422">
        <v>442.34300000000002</v>
      </c>
      <c r="AC122" s="422">
        <v>1162.5050000000001</v>
      </c>
      <c r="AD122" s="422">
        <v>590.89099999999996</v>
      </c>
      <c r="AE122" s="422">
        <v>4824.9350000000004</v>
      </c>
      <c r="AF122" s="422">
        <v>622.375</v>
      </c>
      <c r="AG122" s="422">
        <v>684.95399999999995</v>
      </c>
      <c r="AH122" s="422">
        <v>1460.444</v>
      </c>
      <c r="AI122" s="422">
        <v>3375.6480000000001</v>
      </c>
      <c r="AJ122" s="422">
        <v>1241.9069999999999</v>
      </c>
      <c r="AK122" s="422">
        <v>777.76199999999994</v>
      </c>
      <c r="AL122" s="422">
        <v>1123.9290000000001</v>
      </c>
      <c r="AM122" s="422">
        <v>3837.1289999999999</v>
      </c>
      <c r="AN122" s="422">
        <v>252.65100000000001</v>
      </c>
      <c r="AO122" s="422">
        <v>1832.046</v>
      </c>
      <c r="AP122" s="422">
        <v>1117.011</v>
      </c>
      <c r="AQ122" s="422">
        <v>489.43299999999999</v>
      </c>
      <c r="AR122" s="422">
        <v>1592.021</v>
      </c>
      <c r="AS122" s="422">
        <v>519.279</v>
      </c>
      <c r="AT122" s="422">
        <v>3807.04</v>
      </c>
      <c r="AU122" s="422">
        <v>405.80599999999998</v>
      </c>
      <c r="AV122" s="422">
        <v>203.86600000000001</v>
      </c>
      <c r="AW122" s="422">
        <v>565.39400000000001</v>
      </c>
      <c r="AX122" s="422">
        <v>1377.739</v>
      </c>
      <c r="AY122" s="422">
        <v>8.8219999999999992</v>
      </c>
      <c r="AZ122" s="422">
        <v>123.25</v>
      </c>
      <c r="BA122" s="422">
        <v>361.16399999999999</v>
      </c>
      <c r="BB122" s="422">
        <v>1874.6130000000001</v>
      </c>
      <c r="BC122" s="422">
        <v>19222.257000000001</v>
      </c>
      <c r="BD122" s="422">
        <v>432.28100000000001</v>
      </c>
      <c r="BE122" s="422">
        <v>9860.4470000000001</v>
      </c>
      <c r="BF122" s="422">
        <v>4434.7939999999999</v>
      </c>
      <c r="BG122" s="422">
        <v>289.697</v>
      </c>
      <c r="BH122" s="422">
        <v>545.82399999999996</v>
      </c>
      <c r="BI122" s="422">
        <v>244.916</v>
      </c>
      <c r="BJ122" s="422">
        <v>1151.5119999999999</v>
      </c>
      <c r="BK122" s="422">
        <v>0</v>
      </c>
      <c r="BL122" s="422">
        <v>0</v>
      </c>
      <c r="BM122" s="424">
        <f t="shared" ref="BM122:BM129" si="10">SUM(L122:BL122)</f>
        <v>78066.093999999997</v>
      </c>
      <c r="BN122" s="424">
        <f t="shared" ref="BN122:BN129" si="11">SUM(C122:BL122)</f>
        <v>78066.093999999997</v>
      </c>
      <c r="BZ122" s="396"/>
    </row>
    <row r="123" spans="1:79" ht="13.5" thickTop="1">
      <c r="B123" s="477" t="s">
        <v>101</v>
      </c>
      <c r="C123" s="423"/>
      <c r="D123" s="421"/>
      <c r="E123" s="421"/>
      <c r="F123" s="421"/>
      <c r="G123" s="421"/>
      <c r="H123" s="421"/>
      <c r="I123" s="421"/>
      <c r="J123" s="421"/>
      <c r="K123" s="421"/>
      <c r="L123" s="423">
        <v>2962.3620000000001</v>
      </c>
      <c r="M123" s="422">
        <v>240.05</v>
      </c>
      <c r="N123" s="422">
        <v>93.697000000000003</v>
      </c>
      <c r="O123" s="422">
        <v>1484.758</v>
      </c>
      <c r="P123" s="422">
        <v>585.11300000000006</v>
      </c>
      <c r="Q123" s="422">
        <v>57.286000000000001</v>
      </c>
      <c r="R123" s="422">
        <v>201.02600000000001</v>
      </c>
      <c r="S123" s="422">
        <v>170.68299999999999</v>
      </c>
      <c r="T123" s="422">
        <v>0</v>
      </c>
      <c r="U123" s="422">
        <v>191.828</v>
      </c>
      <c r="V123" s="422">
        <v>87.26</v>
      </c>
      <c r="W123" s="422">
        <v>53.445</v>
      </c>
      <c r="X123" s="422">
        <v>163.88800000000001</v>
      </c>
      <c r="Y123" s="422">
        <v>214.28299999999999</v>
      </c>
      <c r="Z123" s="422">
        <v>53.23</v>
      </c>
      <c r="AA123" s="422">
        <v>207.81800000000001</v>
      </c>
      <c r="AB123" s="422">
        <v>389.98</v>
      </c>
      <c r="AC123" s="422">
        <v>1009.7910000000001</v>
      </c>
      <c r="AD123" s="422">
        <v>516.93399999999997</v>
      </c>
      <c r="AE123" s="422">
        <v>4512.6390000000001</v>
      </c>
      <c r="AF123" s="422">
        <v>581.21500000000003</v>
      </c>
      <c r="AG123" s="422">
        <v>606.63900000000001</v>
      </c>
      <c r="AH123" s="422">
        <v>1297.2729999999999</v>
      </c>
      <c r="AI123" s="422">
        <v>3057.0630000000001</v>
      </c>
      <c r="AJ123" s="422">
        <v>1122.1610000000001</v>
      </c>
      <c r="AK123" s="422">
        <v>682.75699999999995</v>
      </c>
      <c r="AL123" s="422">
        <v>1017.4589999999999</v>
      </c>
      <c r="AM123" s="422">
        <v>3417.6709999999998</v>
      </c>
      <c r="AN123" s="422">
        <v>220.941</v>
      </c>
      <c r="AO123" s="422">
        <v>1694.702</v>
      </c>
      <c r="AP123" s="422">
        <v>1073.105</v>
      </c>
      <c r="AQ123" s="422">
        <v>430.779</v>
      </c>
      <c r="AR123" s="422">
        <v>1396.664</v>
      </c>
      <c r="AS123" s="422">
        <v>459.39499999999998</v>
      </c>
      <c r="AT123" s="422">
        <v>3325.2950000000001</v>
      </c>
      <c r="AU123" s="422">
        <v>349.447</v>
      </c>
      <c r="AV123" s="422">
        <v>180.54599999999999</v>
      </c>
      <c r="AW123" s="422">
        <v>516.36599999999999</v>
      </c>
      <c r="AX123" s="422">
        <v>1234.184</v>
      </c>
      <c r="AY123" s="422">
        <v>8.3580000000000005</v>
      </c>
      <c r="AZ123" s="422">
        <v>110.9</v>
      </c>
      <c r="BA123" s="422">
        <v>330.63900000000001</v>
      </c>
      <c r="BB123" s="422">
        <v>1671.298</v>
      </c>
      <c r="BC123" s="422">
        <v>11647.018</v>
      </c>
      <c r="BD123" s="422">
        <v>372.51</v>
      </c>
      <c r="BE123" s="422">
        <v>9650.1280000000006</v>
      </c>
      <c r="BF123" s="422">
        <v>4228.3220000000001</v>
      </c>
      <c r="BG123" s="422">
        <v>246.88900000000001</v>
      </c>
      <c r="BH123" s="422">
        <v>473.71300000000002</v>
      </c>
      <c r="BI123" s="422">
        <v>235.92400000000001</v>
      </c>
      <c r="BJ123" s="422">
        <v>1081.4770000000001</v>
      </c>
      <c r="BK123" s="422">
        <v>0</v>
      </c>
      <c r="BL123" s="422">
        <v>0</v>
      </c>
      <c r="BM123" s="424">
        <f t="shared" si="10"/>
        <v>65916.909000000029</v>
      </c>
      <c r="BN123" s="424">
        <f t="shared" si="11"/>
        <v>65916.909000000029</v>
      </c>
      <c r="BP123" s="482" t="s">
        <v>105</v>
      </c>
      <c r="BQ123" s="483"/>
      <c r="BR123" s="483"/>
      <c r="BS123" s="483"/>
      <c r="BT123" s="484">
        <f>BM121</f>
        <v>166461.85299999994</v>
      </c>
      <c r="BV123" s="482" t="s">
        <v>110</v>
      </c>
      <c r="BW123" s="483"/>
      <c r="BX123" s="483"/>
      <c r="BY123" s="483"/>
      <c r="BZ123" s="484">
        <f>BP120</f>
        <v>195105.12900000002</v>
      </c>
    </row>
    <row r="124" spans="1:79">
      <c r="B124" s="477" t="s">
        <v>241</v>
      </c>
      <c r="C124" s="423"/>
      <c r="D124" s="421"/>
      <c r="E124" s="421"/>
      <c r="F124" s="421"/>
      <c r="G124" s="421"/>
      <c r="H124" s="421"/>
      <c r="I124" s="421"/>
      <c r="J124" s="421"/>
      <c r="K124" s="421"/>
      <c r="L124" s="423">
        <v>9.6920000000000002</v>
      </c>
      <c r="M124" s="422">
        <v>4.5460000000000003</v>
      </c>
      <c r="N124" s="422">
        <v>10.436</v>
      </c>
      <c r="O124" s="422">
        <v>181.524</v>
      </c>
      <c r="P124" s="422">
        <v>71.543000000000006</v>
      </c>
      <c r="Q124" s="422">
        <v>7.0869999999999997</v>
      </c>
      <c r="R124" s="422">
        <v>20.475000000000001</v>
      </c>
      <c r="S124" s="422">
        <v>8.3870000000000005</v>
      </c>
      <c r="T124" s="422">
        <v>0</v>
      </c>
      <c r="U124" s="422">
        <v>22.491</v>
      </c>
      <c r="V124" s="422">
        <v>10.362</v>
      </c>
      <c r="W124" s="422">
        <v>5.1150000000000002</v>
      </c>
      <c r="X124" s="422">
        <v>16.044</v>
      </c>
      <c r="Y124" s="422">
        <v>20.878</v>
      </c>
      <c r="Z124" s="422">
        <v>2.92</v>
      </c>
      <c r="AA124" s="422">
        <v>22.783999999999999</v>
      </c>
      <c r="AB124" s="422">
        <v>49.027000000000001</v>
      </c>
      <c r="AC124" s="422">
        <v>147.602</v>
      </c>
      <c r="AD124" s="422">
        <v>70.882000000000005</v>
      </c>
      <c r="AE124" s="422">
        <v>287.12799999999999</v>
      </c>
      <c r="AF124" s="422">
        <v>39.347999999999999</v>
      </c>
      <c r="AG124" s="422">
        <v>75.081000000000003</v>
      </c>
      <c r="AH124" s="422">
        <v>156.44200000000001</v>
      </c>
      <c r="AI124" s="422">
        <v>304.13400000000001</v>
      </c>
      <c r="AJ124" s="422">
        <v>116.196</v>
      </c>
      <c r="AK124" s="422">
        <v>90.938000000000002</v>
      </c>
      <c r="AL124" s="422">
        <v>85.938999999999993</v>
      </c>
      <c r="AM124" s="422">
        <v>410.53100000000001</v>
      </c>
      <c r="AN124" s="422">
        <v>31.706</v>
      </c>
      <c r="AO124" s="422">
        <v>129.15</v>
      </c>
      <c r="AP124" s="422">
        <v>41.595999999999997</v>
      </c>
      <c r="AQ124" s="422">
        <v>55.383000000000003</v>
      </c>
      <c r="AR124" s="422">
        <v>192.499</v>
      </c>
      <c r="AS124" s="422">
        <v>59.14</v>
      </c>
      <c r="AT124" s="422">
        <v>474.20499999999998</v>
      </c>
      <c r="AU124" s="422">
        <v>46.884</v>
      </c>
      <c r="AV124" s="422">
        <v>23.32</v>
      </c>
      <c r="AW124" s="422">
        <v>47.774999999999999</v>
      </c>
      <c r="AX124" s="422">
        <v>141.13</v>
      </c>
      <c r="AY124" s="422">
        <v>0.46400000000000002</v>
      </c>
      <c r="AZ124" s="422">
        <v>11.757999999999999</v>
      </c>
      <c r="BA124" s="422">
        <v>28.013000000000002</v>
      </c>
      <c r="BB124" s="422">
        <v>186.88800000000001</v>
      </c>
      <c r="BC124" s="422">
        <v>1675.046</v>
      </c>
      <c r="BD124" s="422">
        <v>59.771000000000001</v>
      </c>
      <c r="BE124" s="422">
        <v>199.66900000000001</v>
      </c>
      <c r="BF124" s="422">
        <v>195.07</v>
      </c>
      <c r="BG124" s="422">
        <v>40.353999999999999</v>
      </c>
      <c r="BH124" s="422">
        <v>72.049000000000007</v>
      </c>
      <c r="BI124" s="422">
        <v>8.5459999999999994</v>
      </c>
      <c r="BJ124" s="422">
        <v>50.793999999999997</v>
      </c>
      <c r="BK124" s="422">
        <v>0</v>
      </c>
      <c r="BL124" s="422">
        <v>0</v>
      </c>
      <c r="BM124" s="424">
        <f t="shared" si="10"/>
        <v>6018.7419999999993</v>
      </c>
      <c r="BN124" s="424">
        <f t="shared" si="11"/>
        <v>6018.7419999999993</v>
      </c>
      <c r="BP124" s="445" t="s">
        <v>109</v>
      </c>
      <c r="BT124" s="469">
        <f>J121</f>
        <v>10582.550999999999</v>
      </c>
      <c r="BV124" s="445" t="s">
        <v>76</v>
      </c>
      <c r="BZ124" s="469">
        <f>BV120</f>
        <v>50057.985000000001</v>
      </c>
    </row>
    <row r="125" spans="1:79" s="436" customFormat="1" ht="11.25" customHeight="1">
      <c r="B125" s="477" t="s">
        <v>242</v>
      </c>
      <c r="C125" s="485"/>
      <c r="D125" s="486"/>
      <c r="E125" s="486"/>
      <c r="F125" s="486"/>
      <c r="G125" s="486"/>
      <c r="H125" s="486"/>
      <c r="I125" s="486"/>
      <c r="J125" s="486"/>
      <c r="K125" s="486"/>
      <c r="L125" s="485">
        <v>0.82799999999999996</v>
      </c>
      <c r="M125" s="487">
        <v>0.19500000000000001</v>
      </c>
      <c r="N125" s="487">
        <v>0.498</v>
      </c>
      <c r="O125" s="487">
        <v>10.554</v>
      </c>
      <c r="P125" s="487">
        <v>2.2519999999999998</v>
      </c>
      <c r="Q125" s="487">
        <v>0.21099999999999999</v>
      </c>
      <c r="R125" s="487">
        <v>3.431</v>
      </c>
      <c r="S125" s="487">
        <v>0.71499999999999997</v>
      </c>
      <c r="T125" s="487">
        <v>0</v>
      </c>
      <c r="U125" s="487">
        <v>1.444</v>
      </c>
      <c r="V125" s="487">
        <v>1.7090000000000001</v>
      </c>
      <c r="W125" s="487">
        <v>0.76200000000000001</v>
      </c>
      <c r="X125" s="487">
        <v>2.585</v>
      </c>
      <c r="Y125" s="487">
        <v>2.0409999999999999</v>
      </c>
      <c r="Z125" s="487">
        <v>0.254</v>
      </c>
      <c r="AA125" s="487">
        <v>0.91900000000000004</v>
      </c>
      <c r="AB125" s="487">
        <v>3.3359999999999999</v>
      </c>
      <c r="AC125" s="487">
        <v>5.1120000000000001</v>
      </c>
      <c r="AD125" s="487">
        <v>3.0750000000000002</v>
      </c>
      <c r="AE125" s="487">
        <v>25.167999999999999</v>
      </c>
      <c r="AF125" s="487">
        <v>1.8120000000000001</v>
      </c>
      <c r="AG125" s="487">
        <v>3.234</v>
      </c>
      <c r="AH125" s="487">
        <v>6.7290000000000001</v>
      </c>
      <c r="AI125" s="487">
        <v>14.451000000000001</v>
      </c>
      <c r="AJ125" s="487">
        <v>3.55</v>
      </c>
      <c r="AK125" s="487">
        <v>4.0670000000000002</v>
      </c>
      <c r="AL125" s="487">
        <v>20.530999999999999</v>
      </c>
      <c r="AM125" s="487">
        <v>8.9269999999999996</v>
      </c>
      <c r="AN125" s="487">
        <v>4.0000000000000001E-3</v>
      </c>
      <c r="AO125" s="487">
        <v>8.1940000000000008</v>
      </c>
      <c r="AP125" s="487">
        <v>2.31</v>
      </c>
      <c r="AQ125" s="487">
        <v>3.2709999999999999</v>
      </c>
      <c r="AR125" s="487">
        <v>2.8580000000000001</v>
      </c>
      <c r="AS125" s="487">
        <v>0.74399999999999999</v>
      </c>
      <c r="AT125" s="487">
        <v>7.54</v>
      </c>
      <c r="AU125" s="487">
        <v>9.4749999999999996</v>
      </c>
      <c r="AV125" s="487">
        <v>0</v>
      </c>
      <c r="AW125" s="487">
        <v>1.2529999999999999</v>
      </c>
      <c r="AX125" s="487">
        <v>2.4249999999999998</v>
      </c>
      <c r="AY125" s="487">
        <v>0</v>
      </c>
      <c r="AZ125" s="487">
        <v>0.59199999999999997</v>
      </c>
      <c r="BA125" s="487">
        <v>2.512</v>
      </c>
      <c r="BB125" s="487">
        <v>16.427</v>
      </c>
      <c r="BC125" s="487">
        <v>5900.1930000000002</v>
      </c>
      <c r="BD125" s="487">
        <v>0</v>
      </c>
      <c r="BE125" s="487">
        <v>10.65</v>
      </c>
      <c r="BF125" s="487">
        <v>11.401999999999999</v>
      </c>
      <c r="BG125" s="487">
        <v>2.4540000000000002</v>
      </c>
      <c r="BH125" s="487">
        <v>6.2E-2</v>
      </c>
      <c r="BI125" s="487">
        <v>0.44600000000000001</v>
      </c>
      <c r="BJ125" s="487">
        <v>19.241</v>
      </c>
      <c r="BK125" s="487">
        <v>0</v>
      </c>
      <c r="BL125" s="487">
        <v>0</v>
      </c>
      <c r="BM125" s="424">
        <f t="shared" si="10"/>
        <v>6130.4429999999993</v>
      </c>
      <c r="BN125" s="424">
        <f t="shared" si="11"/>
        <v>6130.4429999999993</v>
      </c>
      <c r="BO125" s="396"/>
      <c r="BP125" s="445" t="s">
        <v>106</v>
      </c>
      <c r="BT125" s="488">
        <f>I121</f>
        <v>0</v>
      </c>
      <c r="BV125" s="445" t="s">
        <v>111</v>
      </c>
      <c r="BW125" s="396"/>
      <c r="BX125" s="396"/>
      <c r="BY125" s="396"/>
      <c r="BZ125" s="469">
        <f>BW120</f>
        <v>3018.6710000000007</v>
      </c>
      <c r="CA125" s="438"/>
    </row>
    <row r="126" spans="1:79">
      <c r="B126" s="477" t="s">
        <v>103</v>
      </c>
      <c r="C126" s="423"/>
      <c r="D126" s="421"/>
      <c r="E126" s="421"/>
      <c r="F126" s="421"/>
      <c r="G126" s="421"/>
      <c r="H126" s="421"/>
      <c r="I126" s="421"/>
      <c r="J126" s="421"/>
      <c r="K126" s="421"/>
      <c r="L126" s="423">
        <v>3.972</v>
      </c>
      <c r="M126" s="422">
        <v>1.726</v>
      </c>
      <c r="N126" s="422">
        <v>5.5650000000000004</v>
      </c>
      <c r="O126" s="422">
        <v>30.86</v>
      </c>
      <c r="P126" s="422">
        <v>16.757000000000001</v>
      </c>
      <c r="Q126" s="422">
        <v>33.807000000000002</v>
      </c>
      <c r="R126" s="422">
        <v>8.7469999999999999</v>
      </c>
      <c r="S126" s="422">
        <v>0.55600000000000005</v>
      </c>
      <c r="T126" s="422">
        <v>0</v>
      </c>
      <c r="U126" s="422">
        <v>5.4980000000000002</v>
      </c>
      <c r="V126" s="422">
        <v>4.0069999999999997</v>
      </c>
      <c r="W126" s="422">
        <v>0.5</v>
      </c>
      <c r="X126" s="422">
        <v>5.5720000000000001</v>
      </c>
      <c r="Y126" s="422">
        <v>3.8639999999999999</v>
      </c>
      <c r="Z126" s="422">
        <v>0.41899999999999998</v>
      </c>
      <c r="AA126" s="422">
        <v>6.0069999999999997</v>
      </c>
      <c r="AB126" s="422">
        <v>2.7839999999999998</v>
      </c>
      <c r="AC126" s="422">
        <v>44.826999999999998</v>
      </c>
      <c r="AD126" s="422">
        <v>12.211</v>
      </c>
      <c r="AE126" s="422">
        <v>265.875</v>
      </c>
      <c r="AF126" s="422">
        <v>16.518000000000001</v>
      </c>
      <c r="AG126" s="422">
        <v>15.89</v>
      </c>
      <c r="AH126" s="422">
        <v>66.305000000000007</v>
      </c>
      <c r="AI126" s="422">
        <v>379.11500000000001</v>
      </c>
      <c r="AJ126" s="422">
        <v>3.6850000000000001</v>
      </c>
      <c r="AK126" s="422">
        <v>8.7560000000000002</v>
      </c>
      <c r="AL126" s="422">
        <v>48.106999999999999</v>
      </c>
      <c r="AM126" s="422">
        <v>82.135000000000005</v>
      </c>
      <c r="AN126" s="422">
        <v>2.605</v>
      </c>
      <c r="AO126" s="422">
        <v>194.80699999999999</v>
      </c>
      <c r="AP126" s="422">
        <v>14.238</v>
      </c>
      <c r="AQ126" s="422">
        <v>4.0780000000000003</v>
      </c>
      <c r="AR126" s="422">
        <v>19.834</v>
      </c>
      <c r="AS126" s="422">
        <v>1.754</v>
      </c>
      <c r="AT126" s="422">
        <v>20.317</v>
      </c>
      <c r="AU126" s="422">
        <v>5.5090000000000003</v>
      </c>
      <c r="AV126" s="422">
        <v>2.6720000000000002</v>
      </c>
      <c r="AW126" s="422">
        <v>54.213999999999999</v>
      </c>
      <c r="AX126" s="422">
        <v>18.27</v>
      </c>
      <c r="AY126" s="422">
        <v>0.15</v>
      </c>
      <c r="AZ126" s="422">
        <v>1.6619999999999999</v>
      </c>
      <c r="BA126" s="422">
        <v>4.5110000000000001</v>
      </c>
      <c r="BB126" s="422">
        <v>2.1269999999999998</v>
      </c>
      <c r="BC126" s="422">
        <v>0</v>
      </c>
      <c r="BD126" s="422">
        <v>0</v>
      </c>
      <c r="BE126" s="422">
        <v>3.7320000000000002</v>
      </c>
      <c r="BF126" s="422">
        <v>4.0030000000000001</v>
      </c>
      <c r="BG126" s="422">
        <v>3.9529999999999998</v>
      </c>
      <c r="BH126" s="422">
        <v>0</v>
      </c>
      <c r="BI126" s="422">
        <v>3.6549999999999998</v>
      </c>
      <c r="BJ126" s="422">
        <v>0</v>
      </c>
      <c r="BK126" s="422">
        <v>0</v>
      </c>
      <c r="BL126" s="422">
        <v>0</v>
      </c>
      <c r="BM126" s="424">
        <f t="shared" si="10"/>
        <v>1436.1559999999999</v>
      </c>
      <c r="BN126" s="424">
        <f t="shared" si="11"/>
        <v>1436.1559999999999</v>
      </c>
      <c r="BP126" s="445" t="s">
        <v>107</v>
      </c>
      <c r="BT126" s="469">
        <f>H121+F121</f>
        <v>14330.348999999998</v>
      </c>
      <c r="BV126" s="445" t="s">
        <v>112</v>
      </c>
      <c r="BZ126" s="469">
        <f>BX120</f>
        <v>0</v>
      </c>
      <c r="CA126" s="398"/>
    </row>
    <row r="127" spans="1:79">
      <c r="B127" s="477" t="s">
        <v>170</v>
      </c>
      <c r="C127" s="423"/>
      <c r="D127" s="421"/>
      <c r="E127" s="421"/>
      <c r="F127" s="421"/>
      <c r="G127" s="421"/>
      <c r="H127" s="421"/>
      <c r="I127" s="421"/>
      <c r="J127" s="421"/>
      <c r="K127" s="421"/>
      <c r="L127" s="423">
        <v>0</v>
      </c>
      <c r="M127" s="422">
        <v>0</v>
      </c>
      <c r="N127" s="422">
        <v>0</v>
      </c>
      <c r="O127" s="422">
        <v>0</v>
      </c>
      <c r="P127" s="422">
        <v>0</v>
      </c>
      <c r="Q127" s="422">
        <v>0</v>
      </c>
      <c r="R127" s="422">
        <v>0</v>
      </c>
      <c r="S127" s="422">
        <v>0</v>
      </c>
      <c r="T127" s="422">
        <v>0</v>
      </c>
      <c r="U127" s="422">
        <v>0</v>
      </c>
      <c r="V127" s="422">
        <v>0</v>
      </c>
      <c r="W127" s="422">
        <v>0</v>
      </c>
      <c r="X127" s="422">
        <v>0</v>
      </c>
      <c r="Y127" s="422">
        <v>0</v>
      </c>
      <c r="Z127" s="422">
        <v>0</v>
      </c>
      <c r="AA127" s="422">
        <v>0</v>
      </c>
      <c r="AB127" s="422">
        <v>0</v>
      </c>
      <c r="AC127" s="422">
        <v>0</v>
      </c>
      <c r="AD127" s="422">
        <v>0</v>
      </c>
      <c r="AE127" s="422">
        <v>0</v>
      </c>
      <c r="AF127" s="422">
        <v>0</v>
      </c>
      <c r="AG127" s="422">
        <v>0</v>
      </c>
      <c r="AH127" s="422">
        <v>0</v>
      </c>
      <c r="AI127" s="422">
        <v>-6.7130000000000001</v>
      </c>
      <c r="AJ127" s="422">
        <v>0</v>
      </c>
      <c r="AK127" s="422">
        <v>-674.79600000000005</v>
      </c>
      <c r="AL127" s="422">
        <v>0</v>
      </c>
      <c r="AM127" s="422">
        <v>-15.718</v>
      </c>
      <c r="AN127" s="422">
        <v>0</v>
      </c>
      <c r="AO127" s="422">
        <v>0</v>
      </c>
      <c r="AP127" s="422">
        <v>0</v>
      </c>
      <c r="AQ127" s="422">
        <v>-56.898000000000003</v>
      </c>
      <c r="AR127" s="422">
        <v>0</v>
      </c>
      <c r="AS127" s="422">
        <v>-57</v>
      </c>
      <c r="AT127" s="422">
        <v>0</v>
      </c>
      <c r="AU127" s="422">
        <v>0</v>
      </c>
      <c r="AV127" s="422">
        <v>0</v>
      </c>
      <c r="AW127" s="422">
        <v>0</v>
      </c>
      <c r="AX127" s="422">
        <v>-4.6139999999999999</v>
      </c>
      <c r="AY127" s="422">
        <v>0</v>
      </c>
      <c r="AZ127" s="422">
        <v>0</v>
      </c>
      <c r="BA127" s="422">
        <v>-0.69399999999999995</v>
      </c>
      <c r="BB127" s="422">
        <v>-5</v>
      </c>
      <c r="BC127" s="422">
        <v>0</v>
      </c>
      <c r="BD127" s="422">
        <v>0</v>
      </c>
      <c r="BE127" s="422">
        <v>0</v>
      </c>
      <c r="BF127" s="422">
        <v>0</v>
      </c>
      <c r="BG127" s="422">
        <v>-0.26300000000000001</v>
      </c>
      <c r="BH127" s="422">
        <v>0</v>
      </c>
      <c r="BI127" s="422">
        <v>0</v>
      </c>
      <c r="BJ127" s="422">
        <v>0</v>
      </c>
      <c r="BK127" s="422">
        <v>0</v>
      </c>
      <c r="BL127" s="422">
        <v>0</v>
      </c>
      <c r="BM127" s="424">
        <f t="shared" si="10"/>
        <v>-821.69600000000003</v>
      </c>
      <c r="BN127" s="424">
        <f t="shared" si="11"/>
        <v>-821.69600000000003</v>
      </c>
      <c r="BP127" s="445" t="s">
        <v>108</v>
      </c>
      <c r="BT127" s="469">
        <f>G121</f>
        <v>-105.899</v>
      </c>
      <c r="BV127" s="445" t="s">
        <v>209</v>
      </c>
      <c r="BZ127" s="469">
        <f>BO120</f>
        <v>45617.236000000004</v>
      </c>
      <c r="CA127" s="398"/>
    </row>
    <row r="128" spans="1:79" ht="13.5" thickBot="1">
      <c r="B128" s="477" t="s">
        <v>104</v>
      </c>
      <c r="C128" s="489"/>
      <c r="D128" s="490"/>
      <c r="E128" s="490"/>
      <c r="F128" s="490"/>
      <c r="G128" s="490"/>
      <c r="H128" s="490"/>
      <c r="I128" s="490"/>
      <c r="J128" s="490"/>
      <c r="K128" s="490"/>
      <c r="L128" s="489">
        <v>4934.5370000000003</v>
      </c>
      <c r="M128" s="491">
        <v>3263.6619999999998</v>
      </c>
      <c r="N128" s="491">
        <v>459.017</v>
      </c>
      <c r="O128" s="491">
        <v>2340.098</v>
      </c>
      <c r="P128" s="491">
        <v>999.41700000000003</v>
      </c>
      <c r="Q128" s="491">
        <v>442.14499999999998</v>
      </c>
      <c r="R128" s="491">
        <v>225.53100000000001</v>
      </c>
      <c r="S128" s="491">
        <v>265.53500000000003</v>
      </c>
      <c r="T128" s="491">
        <v>0</v>
      </c>
      <c r="U128" s="491">
        <v>288.57400000000001</v>
      </c>
      <c r="V128" s="491">
        <v>316.577</v>
      </c>
      <c r="W128" s="491">
        <v>52.722999999999999</v>
      </c>
      <c r="X128" s="491">
        <v>107.068</v>
      </c>
      <c r="Y128" s="491">
        <v>153.94499999999999</v>
      </c>
      <c r="Z128" s="491">
        <v>259.42700000000002</v>
      </c>
      <c r="AA128" s="491">
        <v>353.59800000000001</v>
      </c>
      <c r="AB128" s="491">
        <v>47.701000000000001</v>
      </c>
      <c r="AC128" s="491">
        <v>1301.0809999999999</v>
      </c>
      <c r="AD128" s="491">
        <v>-30.141999999999999</v>
      </c>
      <c r="AE128" s="491">
        <v>4902.6679999999997</v>
      </c>
      <c r="AF128" s="491">
        <v>1938.5039999999999</v>
      </c>
      <c r="AG128" s="491">
        <v>983.28300000000002</v>
      </c>
      <c r="AH128" s="491">
        <v>2967.4650000000001</v>
      </c>
      <c r="AI128" s="491">
        <v>8065.442</v>
      </c>
      <c r="AJ128" s="491">
        <v>10464.003000000001</v>
      </c>
      <c r="AK128" s="491">
        <v>1124.5650000000001</v>
      </c>
      <c r="AL128" s="491">
        <v>-1550.2249999999999</v>
      </c>
      <c r="AM128" s="491">
        <v>2063.87</v>
      </c>
      <c r="AN128" s="491">
        <v>-60.795999999999999</v>
      </c>
      <c r="AO128" s="491">
        <v>-233.935</v>
      </c>
      <c r="AP128" s="491">
        <v>685.22</v>
      </c>
      <c r="AQ128" s="491">
        <v>171.863</v>
      </c>
      <c r="AR128" s="491">
        <v>3144.3969999999999</v>
      </c>
      <c r="AS128" s="491">
        <v>-2.097</v>
      </c>
      <c r="AT128" s="491">
        <v>8181.99</v>
      </c>
      <c r="AU128" s="491">
        <v>574.24900000000002</v>
      </c>
      <c r="AV128" s="491">
        <v>288.76</v>
      </c>
      <c r="AW128" s="491">
        <v>17268.424999999999</v>
      </c>
      <c r="AX128" s="491">
        <v>1346.82</v>
      </c>
      <c r="AY128" s="491">
        <v>1.9890000000000001</v>
      </c>
      <c r="AZ128" s="491">
        <v>116.452</v>
      </c>
      <c r="BA128" s="491">
        <v>673.56299999999999</v>
      </c>
      <c r="BB128" s="491">
        <v>241.68799999999999</v>
      </c>
      <c r="BC128" s="491">
        <v>4066.2139999999999</v>
      </c>
      <c r="BD128" s="491">
        <v>52.848999999999997</v>
      </c>
      <c r="BE128" s="491">
        <v>1708.749</v>
      </c>
      <c r="BF128" s="491">
        <v>1286.58</v>
      </c>
      <c r="BG128" s="491">
        <v>726.69200000000001</v>
      </c>
      <c r="BH128" s="491">
        <v>0</v>
      </c>
      <c r="BI128" s="491">
        <v>801.55799999999999</v>
      </c>
      <c r="BJ128" s="491">
        <v>0</v>
      </c>
      <c r="BK128" s="491">
        <v>0</v>
      </c>
      <c r="BL128" s="491">
        <v>0</v>
      </c>
      <c r="BM128" s="492">
        <f t="shared" si="10"/>
        <v>87781.299000000014</v>
      </c>
      <c r="BN128" s="492">
        <f t="shared" si="11"/>
        <v>87781.299000000014</v>
      </c>
      <c r="BP128" s="445"/>
      <c r="BT128" s="469"/>
      <c r="BV128" s="445" t="s">
        <v>210</v>
      </c>
      <c r="BZ128" s="469">
        <f>BO61</f>
        <v>102530.167</v>
      </c>
      <c r="CA128" s="398"/>
    </row>
    <row r="129" spans="2:79" ht="14.25" thickTop="1" thickBot="1">
      <c r="B129" s="493" t="s">
        <v>243</v>
      </c>
      <c r="C129" s="494"/>
      <c r="D129" s="494"/>
      <c r="E129" s="494"/>
      <c r="F129" s="494"/>
      <c r="G129" s="494"/>
      <c r="H129" s="494"/>
      <c r="I129" s="494"/>
      <c r="J129" s="494"/>
      <c r="K129" s="494"/>
      <c r="L129" s="495">
        <v>21284</v>
      </c>
      <c r="M129" s="496">
        <v>4633</v>
      </c>
      <c r="N129" s="496">
        <v>1461</v>
      </c>
      <c r="O129" s="496">
        <v>7939</v>
      </c>
      <c r="P129" s="496">
        <v>619</v>
      </c>
      <c r="Q129" s="496">
        <v>38</v>
      </c>
      <c r="R129" s="496">
        <v>1808</v>
      </c>
      <c r="S129" s="496">
        <v>1301</v>
      </c>
      <c r="T129" s="496">
        <v>0</v>
      </c>
      <c r="U129" s="496">
        <v>236</v>
      </c>
      <c r="V129" s="496">
        <v>64</v>
      </c>
      <c r="W129" s="496">
        <v>111</v>
      </c>
      <c r="X129" s="496">
        <v>489</v>
      </c>
      <c r="Y129" s="496">
        <v>1716</v>
      </c>
      <c r="Z129" s="496">
        <v>1731</v>
      </c>
      <c r="AA129" s="496">
        <v>486</v>
      </c>
      <c r="AB129" s="496">
        <v>589</v>
      </c>
      <c r="AC129" s="496">
        <v>929</v>
      </c>
      <c r="AD129" s="496">
        <v>767</v>
      </c>
      <c r="AE129" s="496">
        <v>23130</v>
      </c>
      <c r="AF129" s="496">
        <v>3628</v>
      </c>
      <c r="AG129" s="496">
        <v>1521</v>
      </c>
      <c r="AH129" s="496">
        <v>1657</v>
      </c>
      <c r="AI129" s="496">
        <v>25230</v>
      </c>
      <c r="AJ129" s="496">
        <v>6496</v>
      </c>
      <c r="AK129" s="496">
        <v>558</v>
      </c>
      <c r="AL129" s="496">
        <v>363</v>
      </c>
      <c r="AM129" s="496">
        <v>3613</v>
      </c>
      <c r="AN129" s="496">
        <v>252</v>
      </c>
      <c r="AO129" s="496">
        <v>7558</v>
      </c>
      <c r="AP129" s="496">
        <v>6949</v>
      </c>
      <c r="AQ129" s="496">
        <v>513</v>
      </c>
      <c r="AR129" s="496">
        <v>1490</v>
      </c>
      <c r="AS129" s="496">
        <v>584</v>
      </c>
      <c r="AT129" s="496">
        <v>1648</v>
      </c>
      <c r="AU129" s="496">
        <v>201</v>
      </c>
      <c r="AV129" s="496">
        <v>112</v>
      </c>
      <c r="AW129" s="496">
        <v>798</v>
      </c>
      <c r="AX129" s="496">
        <v>1929</v>
      </c>
      <c r="AY129" s="496">
        <v>20</v>
      </c>
      <c r="AZ129" s="496">
        <v>314</v>
      </c>
      <c r="BA129" s="496">
        <v>863</v>
      </c>
      <c r="BB129" s="496">
        <v>5272</v>
      </c>
      <c r="BC129" s="496">
        <v>20186</v>
      </c>
      <c r="BD129" s="496">
        <v>234</v>
      </c>
      <c r="BE129" s="496">
        <v>13447</v>
      </c>
      <c r="BF129" s="496">
        <v>4993</v>
      </c>
      <c r="BG129" s="496">
        <v>1129</v>
      </c>
      <c r="BH129" s="496">
        <v>1505</v>
      </c>
      <c r="BI129" s="496">
        <v>3988</v>
      </c>
      <c r="BJ129" s="496">
        <v>11945</v>
      </c>
      <c r="BK129" s="496">
        <v>0</v>
      </c>
      <c r="BL129" s="496">
        <v>0</v>
      </c>
      <c r="BM129" s="476">
        <f t="shared" si="10"/>
        <v>198327</v>
      </c>
      <c r="BN129" s="497">
        <f t="shared" si="11"/>
        <v>198327</v>
      </c>
      <c r="BP129" s="498" t="s">
        <v>77</v>
      </c>
      <c r="BQ129" s="400"/>
      <c r="BR129" s="400"/>
      <c r="BS129" s="400"/>
      <c r="BT129" s="497">
        <f>BT123+BT124+BT125+BT126+BT127</f>
        <v>191268.85399999993</v>
      </c>
      <c r="BV129" s="498" t="s">
        <v>77</v>
      </c>
      <c r="BW129" s="400"/>
      <c r="BX129" s="400"/>
      <c r="BY129" s="400"/>
      <c r="BZ129" s="497">
        <f>BZ123+BZ124+BZ125+BZ126+BZ127-BZ128</f>
        <v>191268.85399999999</v>
      </c>
      <c r="CA129" s="398"/>
    </row>
    <row r="130" spans="2:79" ht="13.5" thickTop="1"/>
    <row r="132" spans="2:79">
      <c r="M132" s="470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92019-6D54-44AA-A8DE-0206DF980A70}">
  <dimension ref="A1:CA130"/>
  <sheetViews>
    <sheetView showGridLines="0" workbookViewId="0">
      <selection activeCell="C1" sqref="C1"/>
    </sheetView>
  </sheetViews>
  <sheetFormatPr defaultColWidth="11.42578125" defaultRowHeight="12.75"/>
  <cols>
    <col min="1" max="1" width="9.140625" style="396" customWidth="1"/>
    <col min="2" max="2" width="43.5703125" style="396" customWidth="1"/>
    <col min="3" max="3" width="10.85546875" style="396" customWidth="1"/>
    <col min="4" max="9" width="9.7109375" style="396" customWidth="1"/>
    <col min="10" max="10" width="11.5703125" style="396" customWidth="1"/>
    <col min="11" max="11" width="13.7109375" style="396" customWidth="1"/>
    <col min="12" max="66" width="12.7109375" style="396" customWidth="1"/>
    <col min="67" max="67" width="13.5703125" style="396" customWidth="1"/>
    <col min="68" max="68" width="12.5703125" style="396" customWidth="1"/>
    <col min="69" max="69" width="11.140625" style="396" customWidth="1"/>
    <col min="70" max="70" width="9.7109375" style="396" customWidth="1"/>
    <col min="71" max="71" width="11" style="396" customWidth="1"/>
    <col min="72" max="72" width="11.28515625" style="396" customWidth="1"/>
    <col min="73" max="75" width="9.7109375" style="396" customWidth="1"/>
    <col min="76" max="76" width="10.42578125" style="396" customWidth="1"/>
    <col min="77" max="77" width="14.7109375" style="396" customWidth="1"/>
    <col min="78" max="78" width="12.28515625" style="398" customWidth="1"/>
    <col min="79" max="256" width="11.42578125" style="396"/>
    <col min="257" max="257" width="9.140625" style="396" customWidth="1"/>
    <col min="258" max="258" width="43.5703125" style="396" customWidth="1"/>
    <col min="259" max="259" width="10.85546875" style="396" customWidth="1"/>
    <col min="260" max="266" width="9.7109375" style="396" customWidth="1"/>
    <col min="267" max="267" width="13.7109375" style="396" customWidth="1"/>
    <col min="268" max="322" width="12.7109375" style="396" customWidth="1"/>
    <col min="323" max="323" width="11" style="396" customWidth="1"/>
    <col min="324" max="324" width="12.5703125" style="396" customWidth="1"/>
    <col min="325" max="325" width="11.140625" style="396" customWidth="1"/>
    <col min="326" max="326" width="9.7109375" style="396" customWidth="1"/>
    <col min="327" max="327" width="11" style="396" customWidth="1"/>
    <col min="328" max="328" width="11.28515625" style="396" customWidth="1"/>
    <col min="329" max="331" width="9.7109375" style="396" customWidth="1"/>
    <col min="332" max="332" width="10.42578125" style="396" customWidth="1"/>
    <col min="333" max="333" width="14.7109375" style="396" customWidth="1"/>
    <col min="334" max="334" width="12.28515625" style="396" customWidth="1"/>
    <col min="335" max="512" width="11.42578125" style="396"/>
    <col min="513" max="513" width="9.140625" style="396" customWidth="1"/>
    <col min="514" max="514" width="43.5703125" style="396" customWidth="1"/>
    <col min="515" max="515" width="10.85546875" style="396" customWidth="1"/>
    <col min="516" max="522" width="9.7109375" style="396" customWidth="1"/>
    <col min="523" max="523" width="13.7109375" style="396" customWidth="1"/>
    <col min="524" max="578" width="12.7109375" style="396" customWidth="1"/>
    <col min="579" max="579" width="11" style="396" customWidth="1"/>
    <col min="580" max="580" width="12.5703125" style="396" customWidth="1"/>
    <col min="581" max="581" width="11.140625" style="396" customWidth="1"/>
    <col min="582" max="582" width="9.7109375" style="396" customWidth="1"/>
    <col min="583" max="583" width="11" style="396" customWidth="1"/>
    <col min="584" max="584" width="11.28515625" style="396" customWidth="1"/>
    <col min="585" max="587" width="9.7109375" style="396" customWidth="1"/>
    <col min="588" max="588" width="10.42578125" style="396" customWidth="1"/>
    <col min="589" max="589" width="14.7109375" style="396" customWidth="1"/>
    <col min="590" max="590" width="12.28515625" style="396" customWidth="1"/>
    <col min="591" max="768" width="11.42578125" style="396"/>
    <col min="769" max="769" width="9.140625" style="396" customWidth="1"/>
    <col min="770" max="770" width="43.5703125" style="396" customWidth="1"/>
    <col min="771" max="771" width="10.85546875" style="396" customWidth="1"/>
    <col min="772" max="778" width="9.7109375" style="396" customWidth="1"/>
    <col min="779" max="779" width="13.7109375" style="396" customWidth="1"/>
    <col min="780" max="834" width="12.7109375" style="396" customWidth="1"/>
    <col min="835" max="835" width="11" style="396" customWidth="1"/>
    <col min="836" max="836" width="12.5703125" style="396" customWidth="1"/>
    <col min="837" max="837" width="11.140625" style="396" customWidth="1"/>
    <col min="838" max="838" width="9.7109375" style="396" customWidth="1"/>
    <col min="839" max="839" width="11" style="396" customWidth="1"/>
    <col min="840" max="840" width="11.28515625" style="396" customWidth="1"/>
    <col min="841" max="843" width="9.7109375" style="396" customWidth="1"/>
    <col min="844" max="844" width="10.42578125" style="396" customWidth="1"/>
    <col min="845" max="845" width="14.7109375" style="396" customWidth="1"/>
    <col min="846" max="846" width="12.28515625" style="396" customWidth="1"/>
    <col min="847" max="1024" width="11.42578125" style="396"/>
    <col min="1025" max="1025" width="9.140625" style="396" customWidth="1"/>
    <col min="1026" max="1026" width="43.5703125" style="396" customWidth="1"/>
    <col min="1027" max="1027" width="10.85546875" style="396" customWidth="1"/>
    <col min="1028" max="1034" width="9.7109375" style="396" customWidth="1"/>
    <col min="1035" max="1035" width="13.7109375" style="396" customWidth="1"/>
    <col min="1036" max="1090" width="12.7109375" style="396" customWidth="1"/>
    <col min="1091" max="1091" width="11" style="396" customWidth="1"/>
    <col min="1092" max="1092" width="12.5703125" style="396" customWidth="1"/>
    <col min="1093" max="1093" width="11.140625" style="396" customWidth="1"/>
    <col min="1094" max="1094" width="9.7109375" style="396" customWidth="1"/>
    <col min="1095" max="1095" width="11" style="396" customWidth="1"/>
    <col min="1096" max="1096" width="11.28515625" style="396" customWidth="1"/>
    <col min="1097" max="1099" width="9.7109375" style="396" customWidth="1"/>
    <col min="1100" max="1100" width="10.42578125" style="396" customWidth="1"/>
    <col min="1101" max="1101" width="14.7109375" style="396" customWidth="1"/>
    <col min="1102" max="1102" width="12.28515625" style="396" customWidth="1"/>
    <col min="1103" max="1280" width="11.42578125" style="396"/>
    <col min="1281" max="1281" width="9.140625" style="396" customWidth="1"/>
    <col min="1282" max="1282" width="43.5703125" style="396" customWidth="1"/>
    <col min="1283" max="1283" width="10.85546875" style="396" customWidth="1"/>
    <col min="1284" max="1290" width="9.7109375" style="396" customWidth="1"/>
    <col min="1291" max="1291" width="13.7109375" style="396" customWidth="1"/>
    <col min="1292" max="1346" width="12.7109375" style="396" customWidth="1"/>
    <col min="1347" max="1347" width="11" style="396" customWidth="1"/>
    <col min="1348" max="1348" width="12.5703125" style="396" customWidth="1"/>
    <col min="1349" max="1349" width="11.140625" style="396" customWidth="1"/>
    <col min="1350" max="1350" width="9.7109375" style="396" customWidth="1"/>
    <col min="1351" max="1351" width="11" style="396" customWidth="1"/>
    <col min="1352" max="1352" width="11.28515625" style="396" customWidth="1"/>
    <col min="1353" max="1355" width="9.7109375" style="396" customWidth="1"/>
    <col min="1356" max="1356" width="10.42578125" style="396" customWidth="1"/>
    <col min="1357" max="1357" width="14.7109375" style="396" customWidth="1"/>
    <col min="1358" max="1358" width="12.28515625" style="396" customWidth="1"/>
    <col min="1359" max="1536" width="11.42578125" style="396"/>
    <col min="1537" max="1537" width="9.140625" style="396" customWidth="1"/>
    <col min="1538" max="1538" width="43.5703125" style="396" customWidth="1"/>
    <col min="1539" max="1539" width="10.85546875" style="396" customWidth="1"/>
    <col min="1540" max="1546" width="9.7109375" style="396" customWidth="1"/>
    <col min="1547" max="1547" width="13.7109375" style="396" customWidth="1"/>
    <col min="1548" max="1602" width="12.7109375" style="396" customWidth="1"/>
    <col min="1603" max="1603" width="11" style="396" customWidth="1"/>
    <col min="1604" max="1604" width="12.5703125" style="396" customWidth="1"/>
    <col min="1605" max="1605" width="11.140625" style="396" customWidth="1"/>
    <col min="1606" max="1606" width="9.7109375" style="396" customWidth="1"/>
    <col min="1607" max="1607" width="11" style="396" customWidth="1"/>
    <col min="1608" max="1608" width="11.28515625" style="396" customWidth="1"/>
    <col min="1609" max="1611" width="9.7109375" style="396" customWidth="1"/>
    <col min="1612" max="1612" width="10.42578125" style="396" customWidth="1"/>
    <col min="1613" max="1613" width="14.7109375" style="396" customWidth="1"/>
    <col min="1614" max="1614" width="12.28515625" style="396" customWidth="1"/>
    <col min="1615" max="1792" width="11.42578125" style="396"/>
    <col min="1793" max="1793" width="9.140625" style="396" customWidth="1"/>
    <col min="1794" max="1794" width="43.5703125" style="396" customWidth="1"/>
    <col min="1795" max="1795" width="10.85546875" style="396" customWidth="1"/>
    <col min="1796" max="1802" width="9.7109375" style="396" customWidth="1"/>
    <col min="1803" max="1803" width="13.7109375" style="396" customWidth="1"/>
    <col min="1804" max="1858" width="12.7109375" style="396" customWidth="1"/>
    <col min="1859" max="1859" width="11" style="396" customWidth="1"/>
    <col min="1860" max="1860" width="12.5703125" style="396" customWidth="1"/>
    <col min="1861" max="1861" width="11.140625" style="396" customWidth="1"/>
    <col min="1862" max="1862" width="9.7109375" style="396" customWidth="1"/>
    <col min="1863" max="1863" width="11" style="396" customWidth="1"/>
    <col min="1864" max="1864" width="11.28515625" style="396" customWidth="1"/>
    <col min="1865" max="1867" width="9.7109375" style="396" customWidth="1"/>
    <col min="1868" max="1868" width="10.42578125" style="396" customWidth="1"/>
    <col min="1869" max="1869" width="14.7109375" style="396" customWidth="1"/>
    <col min="1870" max="1870" width="12.28515625" style="396" customWidth="1"/>
    <col min="1871" max="2048" width="11.42578125" style="396"/>
    <col min="2049" max="2049" width="9.140625" style="396" customWidth="1"/>
    <col min="2050" max="2050" width="43.5703125" style="396" customWidth="1"/>
    <col min="2051" max="2051" width="10.85546875" style="396" customWidth="1"/>
    <col min="2052" max="2058" width="9.7109375" style="396" customWidth="1"/>
    <col min="2059" max="2059" width="13.7109375" style="396" customWidth="1"/>
    <col min="2060" max="2114" width="12.7109375" style="396" customWidth="1"/>
    <col min="2115" max="2115" width="11" style="396" customWidth="1"/>
    <col min="2116" max="2116" width="12.5703125" style="396" customWidth="1"/>
    <col min="2117" max="2117" width="11.140625" style="396" customWidth="1"/>
    <col min="2118" max="2118" width="9.7109375" style="396" customWidth="1"/>
    <col min="2119" max="2119" width="11" style="396" customWidth="1"/>
    <col min="2120" max="2120" width="11.28515625" style="396" customWidth="1"/>
    <col min="2121" max="2123" width="9.7109375" style="396" customWidth="1"/>
    <col min="2124" max="2124" width="10.42578125" style="396" customWidth="1"/>
    <col min="2125" max="2125" width="14.7109375" style="396" customWidth="1"/>
    <col min="2126" max="2126" width="12.28515625" style="396" customWidth="1"/>
    <col min="2127" max="2304" width="11.42578125" style="396"/>
    <col min="2305" max="2305" width="9.140625" style="396" customWidth="1"/>
    <col min="2306" max="2306" width="43.5703125" style="396" customWidth="1"/>
    <col min="2307" max="2307" width="10.85546875" style="396" customWidth="1"/>
    <col min="2308" max="2314" width="9.7109375" style="396" customWidth="1"/>
    <col min="2315" max="2315" width="13.7109375" style="396" customWidth="1"/>
    <col min="2316" max="2370" width="12.7109375" style="396" customWidth="1"/>
    <col min="2371" max="2371" width="11" style="396" customWidth="1"/>
    <col min="2372" max="2372" width="12.5703125" style="396" customWidth="1"/>
    <col min="2373" max="2373" width="11.140625" style="396" customWidth="1"/>
    <col min="2374" max="2374" width="9.7109375" style="396" customWidth="1"/>
    <col min="2375" max="2375" width="11" style="396" customWidth="1"/>
    <col min="2376" max="2376" width="11.28515625" style="396" customWidth="1"/>
    <col min="2377" max="2379" width="9.7109375" style="396" customWidth="1"/>
    <col min="2380" max="2380" width="10.42578125" style="396" customWidth="1"/>
    <col min="2381" max="2381" width="14.7109375" style="396" customWidth="1"/>
    <col min="2382" max="2382" width="12.28515625" style="396" customWidth="1"/>
    <col min="2383" max="2560" width="11.42578125" style="396"/>
    <col min="2561" max="2561" width="9.140625" style="396" customWidth="1"/>
    <col min="2562" max="2562" width="43.5703125" style="396" customWidth="1"/>
    <col min="2563" max="2563" width="10.85546875" style="396" customWidth="1"/>
    <col min="2564" max="2570" width="9.7109375" style="396" customWidth="1"/>
    <col min="2571" max="2571" width="13.7109375" style="396" customWidth="1"/>
    <col min="2572" max="2626" width="12.7109375" style="396" customWidth="1"/>
    <col min="2627" max="2627" width="11" style="396" customWidth="1"/>
    <col min="2628" max="2628" width="12.5703125" style="396" customWidth="1"/>
    <col min="2629" max="2629" width="11.140625" style="396" customWidth="1"/>
    <col min="2630" max="2630" width="9.7109375" style="396" customWidth="1"/>
    <col min="2631" max="2631" width="11" style="396" customWidth="1"/>
    <col min="2632" max="2632" width="11.28515625" style="396" customWidth="1"/>
    <col min="2633" max="2635" width="9.7109375" style="396" customWidth="1"/>
    <col min="2636" max="2636" width="10.42578125" style="396" customWidth="1"/>
    <col min="2637" max="2637" width="14.7109375" style="396" customWidth="1"/>
    <col min="2638" max="2638" width="12.28515625" style="396" customWidth="1"/>
    <col min="2639" max="2816" width="11.42578125" style="396"/>
    <col min="2817" max="2817" width="9.140625" style="396" customWidth="1"/>
    <col min="2818" max="2818" width="43.5703125" style="396" customWidth="1"/>
    <col min="2819" max="2819" width="10.85546875" style="396" customWidth="1"/>
    <col min="2820" max="2826" width="9.7109375" style="396" customWidth="1"/>
    <col min="2827" max="2827" width="13.7109375" style="396" customWidth="1"/>
    <col min="2828" max="2882" width="12.7109375" style="396" customWidth="1"/>
    <col min="2883" max="2883" width="11" style="396" customWidth="1"/>
    <col min="2884" max="2884" width="12.5703125" style="396" customWidth="1"/>
    <col min="2885" max="2885" width="11.140625" style="396" customWidth="1"/>
    <col min="2886" max="2886" width="9.7109375" style="396" customWidth="1"/>
    <col min="2887" max="2887" width="11" style="396" customWidth="1"/>
    <col min="2888" max="2888" width="11.28515625" style="396" customWidth="1"/>
    <col min="2889" max="2891" width="9.7109375" style="396" customWidth="1"/>
    <col min="2892" max="2892" width="10.42578125" style="396" customWidth="1"/>
    <col min="2893" max="2893" width="14.7109375" style="396" customWidth="1"/>
    <col min="2894" max="2894" width="12.28515625" style="396" customWidth="1"/>
    <col min="2895" max="3072" width="11.42578125" style="396"/>
    <col min="3073" max="3073" width="9.140625" style="396" customWidth="1"/>
    <col min="3074" max="3074" width="43.5703125" style="396" customWidth="1"/>
    <col min="3075" max="3075" width="10.85546875" style="396" customWidth="1"/>
    <col min="3076" max="3082" width="9.7109375" style="396" customWidth="1"/>
    <col min="3083" max="3083" width="13.7109375" style="396" customWidth="1"/>
    <col min="3084" max="3138" width="12.7109375" style="396" customWidth="1"/>
    <col min="3139" max="3139" width="11" style="396" customWidth="1"/>
    <col min="3140" max="3140" width="12.5703125" style="396" customWidth="1"/>
    <col min="3141" max="3141" width="11.140625" style="396" customWidth="1"/>
    <col min="3142" max="3142" width="9.7109375" style="396" customWidth="1"/>
    <col min="3143" max="3143" width="11" style="396" customWidth="1"/>
    <col min="3144" max="3144" width="11.28515625" style="396" customWidth="1"/>
    <col min="3145" max="3147" width="9.7109375" style="396" customWidth="1"/>
    <col min="3148" max="3148" width="10.42578125" style="396" customWidth="1"/>
    <col min="3149" max="3149" width="14.7109375" style="396" customWidth="1"/>
    <col min="3150" max="3150" width="12.28515625" style="396" customWidth="1"/>
    <col min="3151" max="3328" width="11.42578125" style="396"/>
    <col min="3329" max="3329" width="9.140625" style="396" customWidth="1"/>
    <col min="3330" max="3330" width="43.5703125" style="396" customWidth="1"/>
    <col min="3331" max="3331" width="10.85546875" style="396" customWidth="1"/>
    <col min="3332" max="3338" width="9.7109375" style="396" customWidth="1"/>
    <col min="3339" max="3339" width="13.7109375" style="396" customWidth="1"/>
    <col min="3340" max="3394" width="12.7109375" style="396" customWidth="1"/>
    <col min="3395" max="3395" width="11" style="396" customWidth="1"/>
    <col min="3396" max="3396" width="12.5703125" style="396" customWidth="1"/>
    <col min="3397" max="3397" width="11.140625" style="396" customWidth="1"/>
    <col min="3398" max="3398" width="9.7109375" style="396" customWidth="1"/>
    <col min="3399" max="3399" width="11" style="396" customWidth="1"/>
    <col min="3400" max="3400" width="11.28515625" style="396" customWidth="1"/>
    <col min="3401" max="3403" width="9.7109375" style="396" customWidth="1"/>
    <col min="3404" max="3404" width="10.42578125" style="396" customWidth="1"/>
    <col min="3405" max="3405" width="14.7109375" style="396" customWidth="1"/>
    <col min="3406" max="3406" width="12.28515625" style="396" customWidth="1"/>
    <col min="3407" max="3584" width="11.42578125" style="396"/>
    <col min="3585" max="3585" width="9.140625" style="396" customWidth="1"/>
    <col min="3586" max="3586" width="43.5703125" style="396" customWidth="1"/>
    <col min="3587" max="3587" width="10.85546875" style="396" customWidth="1"/>
    <col min="3588" max="3594" width="9.7109375" style="396" customWidth="1"/>
    <col min="3595" max="3595" width="13.7109375" style="396" customWidth="1"/>
    <col min="3596" max="3650" width="12.7109375" style="396" customWidth="1"/>
    <col min="3651" max="3651" width="11" style="396" customWidth="1"/>
    <col min="3652" max="3652" width="12.5703125" style="396" customWidth="1"/>
    <col min="3653" max="3653" width="11.140625" style="396" customWidth="1"/>
    <col min="3654" max="3654" width="9.7109375" style="396" customWidth="1"/>
    <col min="3655" max="3655" width="11" style="396" customWidth="1"/>
    <col min="3656" max="3656" width="11.28515625" style="396" customWidth="1"/>
    <col min="3657" max="3659" width="9.7109375" style="396" customWidth="1"/>
    <col min="3660" max="3660" width="10.42578125" style="396" customWidth="1"/>
    <col min="3661" max="3661" width="14.7109375" style="396" customWidth="1"/>
    <col min="3662" max="3662" width="12.28515625" style="396" customWidth="1"/>
    <col min="3663" max="3840" width="11.42578125" style="396"/>
    <col min="3841" max="3841" width="9.140625" style="396" customWidth="1"/>
    <col min="3842" max="3842" width="43.5703125" style="396" customWidth="1"/>
    <col min="3843" max="3843" width="10.85546875" style="396" customWidth="1"/>
    <col min="3844" max="3850" width="9.7109375" style="396" customWidth="1"/>
    <col min="3851" max="3851" width="13.7109375" style="396" customWidth="1"/>
    <col min="3852" max="3906" width="12.7109375" style="396" customWidth="1"/>
    <col min="3907" max="3907" width="11" style="396" customWidth="1"/>
    <col min="3908" max="3908" width="12.5703125" style="396" customWidth="1"/>
    <col min="3909" max="3909" width="11.140625" style="396" customWidth="1"/>
    <col min="3910" max="3910" width="9.7109375" style="396" customWidth="1"/>
    <col min="3911" max="3911" width="11" style="396" customWidth="1"/>
    <col min="3912" max="3912" width="11.28515625" style="396" customWidth="1"/>
    <col min="3913" max="3915" width="9.7109375" style="396" customWidth="1"/>
    <col min="3916" max="3916" width="10.42578125" style="396" customWidth="1"/>
    <col min="3917" max="3917" width="14.7109375" style="396" customWidth="1"/>
    <col min="3918" max="3918" width="12.28515625" style="396" customWidth="1"/>
    <col min="3919" max="4096" width="11.42578125" style="396"/>
    <col min="4097" max="4097" width="9.140625" style="396" customWidth="1"/>
    <col min="4098" max="4098" width="43.5703125" style="396" customWidth="1"/>
    <col min="4099" max="4099" width="10.85546875" style="396" customWidth="1"/>
    <col min="4100" max="4106" width="9.7109375" style="396" customWidth="1"/>
    <col min="4107" max="4107" width="13.7109375" style="396" customWidth="1"/>
    <col min="4108" max="4162" width="12.7109375" style="396" customWidth="1"/>
    <col min="4163" max="4163" width="11" style="396" customWidth="1"/>
    <col min="4164" max="4164" width="12.5703125" style="396" customWidth="1"/>
    <col min="4165" max="4165" width="11.140625" style="396" customWidth="1"/>
    <col min="4166" max="4166" width="9.7109375" style="396" customWidth="1"/>
    <col min="4167" max="4167" width="11" style="396" customWidth="1"/>
    <col min="4168" max="4168" width="11.28515625" style="396" customWidth="1"/>
    <col min="4169" max="4171" width="9.7109375" style="396" customWidth="1"/>
    <col min="4172" max="4172" width="10.42578125" style="396" customWidth="1"/>
    <col min="4173" max="4173" width="14.7109375" style="396" customWidth="1"/>
    <col min="4174" max="4174" width="12.28515625" style="396" customWidth="1"/>
    <col min="4175" max="4352" width="11.42578125" style="396"/>
    <col min="4353" max="4353" width="9.140625" style="396" customWidth="1"/>
    <col min="4354" max="4354" width="43.5703125" style="396" customWidth="1"/>
    <col min="4355" max="4355" width="10.85546875" style="396" customWidth="1"/>
    <col min="4356" max="4362" width="9.7109375" style="396" customWidth="1"/>
    <col min="4363" max="4363" width="13.7109375" style="396" customWidth="1"/>
    <col min="4364" max="4418" width="12.7109375" style="396" customWidth="1"/>
    <col min="4419" max="4419" width="11" style="396" customWidth="1"/>
    <col min="4420" max="4420" width="12.5703125" style="396" customWidth="1"/>
    <col min="4421" max="4421" width="11.140625" style="396" customWidth="1"/>
    <col min="4422" max="4422" width="9.7109375" style="396" customWidth="1"/>
    <col min="4423" max="4423" width="11" style="396" customWidth="1"/>
    <col min="4424" max="4424" width="11.28515625" style="396" customWidth="1"/>
    <col min="4425" max="4427" width="9.7109375" style="396" customWidth="1"/>
    <col min="4428" max="4428" width="10.42578125" style="396" customWidth="1"/>
    <col min="4429" max="4429" width="14.7109375" style="396" customWidth="1"/>
    <col min="4430" max="4430" width="12.28515625" style="396" customWidth="1"/>
    <col min="4431" max="4608" width="11.42578125" style="396"/>
    <col min="4609" max="4609" width="9.140625" style="396" customWidth="1"/>
    <col min="4610" max="4610" width="43.5703125" style="396" customWidth="1"/>
    <col min="4611" max="4611" width="10.85546875" style="396" customWidth="1"/>
    <col min="4612" max="4618" width="9.7109375" style="396" customWidth="1"/>
    <col min="4619" max="4619" width="13.7109375" style="396" customWidth="1"/>
    <col min="4620" max="4674" width="12.7109375" style="396" customWidth="1"/>
    <col min="4675" max="4675" width="11" style="396" customWidth="1"/>
    <col min="4676" max="4676" width="12.5703125" style="396" customWidth="1"/>
    <col min="4677" max="4677" width="11.140625" style="396" customWidth="1"/>
    <col min="4678" max="4678" width="9.7109375" style="396" customWidth="1"/>
    <col min="4679" max="4679" width="11" style="396" customWidth="1"/>
    <col min="4680" max="4680" width="11.28515625" style="396" customWidth="1"/>
    <col min="4681" max="4683" width="9.7109375" style="396" customWidth="1"/>
    <col min="4684" max="4684" width="10.42578125" style="396" customWidth="1"/>
    <col min="4685" max="4685" width="14.7109375" style="396" customWidth="1"/>
    <col min="4686" max="4686" width="12.28515625" style="396" customWidth="1"/>
    <col min="4687" max="4864" width="11.42578125" style="396"/>
    <col min="4865" max="4865" width="9.140625" style="396" customWidth="1"/>
    <col min="4866" max="4866" width="43.5703125" style="396" customWidth="1"/>
    <col min="4867" max="4867" width="10.85546875" style="396" customWidth="1"/>
    <col min="4868" max="4874" width="9.7109375" style="396" customWidth="1"/>
    <col min="4875" max="4875" width="13.7109375" style="396" customWidth="1"/>
    <col min="4876" max="4930" width="12.7109375" style="396" customWidth="1"/>
    <col min="4931" max="4931" width="11" style="396" customWidth="1"/>
    <col min="4932" max="4932" width="12.5703125" style="396" customWidth="1"/>
    <col min="4933" max="4933" width="11.140625" style="396" customWidth="1"/>
    <col min="4934" max="4934" width="9.7109375" style="396" customWidth="1"/>
    <col min="4935" max="4935" width="11" style="396" customWidth="1"/>
    <col min="4936" max="4936" width="11.28515625" style="396" customWidth="1"/>
    <col min="4937" max="4939" width="9.7109375" style="396" customWidth="1"/>
    <col min="4940" max="4940" width="10.42578125" style="396" customWidth="1"/>
    <col min="4941" max="4941" width="14.7109375" style="396" customWidth="1"/>
    <col min="4942" max="4942" width="12.28515625" style="396" customWidth="1"/>
    <col min="4943" max="5120" width="11.42578125" style="396"/>
    <col min="5121" max="5121" width="9.140625" style="396" customWidth="1"/>
    <col min="5122" max="5122" width="43.5703125" style="396" customWidth="1"/>
    <col min="5123" max="5123" width="10.85546875" style="396" customWidth="1"/>
    <col min="5124" max="5130" width="9.7109375" style="396" customWidth="1"/>
    <col min="5131" max="5131" width="13.7109375" style="396" customWidth="1"/>
    <col min="5132" max="5186" width="12.7109375" style="396" customWidth="1"/>
    <col min="5187" max="5187" width="11" style="396" customWidth="1"/>
    <col min="5188" max="5188" width="12.5703125" style="396" customWidth="1"/>
    <col min="5189" max="5189" width="11.140625" style="396" customWidth="1"/>
    <col min="5190" max="5190" width="9.7109375" style="396" customWidth="1"/>
    <col min="5191" max="5191" width="11" style="396" customWidth="1"/>
    <col min="5192" max="5192" width="11.28515625" style="396" customWidth="1"/>
    <col min="5193" max="5195" width="9.7109375" style="396" customWidth="1"/>
    <col min="5196" max="5196" width="10.42578125" style="396" customWidth="1"/>
    <col min="5197" max="5197" width="14.7109375" style="396" customWidth="1"/>
    <col min="5198" max="5198" width="12.28515625" style="396" customWidth="1"/>
    <col min="5199" max="5376" width="11.42578125" style="396"/>
    <col min="5377" max="5377" width="9.140625" style="396" customWidth="1"/>
    <col min="5378" max="5378" width="43.5703125" style="396" customWidth="1"/>
    <col min="5379" max="5379" width="10.85546875" style="396" customWidth="1"/>
    <col min="5380" max="5386" width="9.7109375" style="396" customWidth="1"/>
    <col min="5387" max="5387" width="13.7109375" style="396" customWidth="1"/>
    <col min="5388" max="5442" width="12.7109375" style="396" customWidth="1"/>
    <col min="5443" max="5443" width="11" style="396" customWidth="1"/>
    <col min="5444" max="5444" width="12.5703125" style="396" customWidth="1"/>
    <col min="5445" max="5445" width="11.140625" style="396" customWidth="1"/>
    <col min="5446" max="5446" width="9.7109375" style="396" customWidth="1"/>
    <col min="5447" max="5447" width="11" style="396" customWidth="1"/>
    <col min="5448" max="5448" width="11.28515625" style="396" customWidth="1"/>
    <col min="5449" max="5451" width="9.7109375" style="396" customWidth="1"/>
    <col min="5452" max="5452" width="10.42578125" style="396" customWidth="1"/>
    <col min="5453" max="5453" width="14.7109375" style="396" customWidth="1"/>
    <col min="5454" max="5454" width="12.28515625" style="396" customWidth="1"/>
    <col min="5455" max="5632" width="11.42578125" style="396"/>
    <col min="5633" max="5633" width="9.140625" style="396" customWidth="1"/>
    <col min="5634" max="5634" width="43.5703125" style="396" customWidth="1"/>
    <col min="5635" max="5635" width="10.85546875" style="396" customWidth="1"/>
    <col min="5636" max="5642" width="9.7109375" style="396" customWidth="1"/>
    <col min="5643" max="5643" width="13.7109375" style="396" customWidth="1"/>
    <col min="5644" max="5698" width="12.7109375" style="396" customWidth="1"/>
    <col min="5699" max="5699" width="11" style="396" customWidth="1"/>
    <col min="5700" max="5700" width="12.5703125" style="396" customWidth="1"/>
    <col min="5701" max="5701" width="11.140625" style="396" customWidth="1"/>
    <col min="5702" max="5702" width="9.7109375" style="396" customWidth="1"/>
    <col min="5703" max="5703" width="11" style="396" customWidth="1"/>
    <col min="5704" max="5704" width="11.28515625" style="396" customWidth="1"/>
    <col min="5705" max="5707" width="9.7109375" style="396" customWidth="1"/>
    <col min="5708" max="5708" width="10.42578125" style="396" customWidth="1"/>
    <col min="5709" max="5709" width="14.7109375" style="396" customWidth="1"/>
    <col min="5710" max="5710" width="12.28515625" style="396" customWidth="1"/>
    <col min="5711" max="5888" width="11.42578125" style="396"/>
    <col min="5889" max="5889" width="9.140625" style="396" customWidth="1"/>
    <col min="5890" max="5890" width="43.5703125" style="396" customWidth="1"/>
    <col min="5891" max="5891" width="10.85546875" style="396" customWidth="1"/>
    <col min="5892" max="5898" width="9.7109375" style="396" customWidth="1"/>
    <col min="5899" max="5899" width="13.7109375" style="396" customWidth="1"/>
    <col min="5900" max="5954" width="12.7109375" style="396" customWidth="1"/>
    <col min="5955" max="5955" width="11" style="396" customWidth="1"/>
    <col min="5956" max="5956" width="12.5703125" style="396" customWidth="1"/>
    <col min="5957" max="5957" width="11.140625" style="396" customWidth="1"/>
    <col min="5958" max="5958" width="9.7109375" style="396" customWidth="1"/>
    <col min="5959" max="5959" width="11" style="396" customWidth="1"/>
    <col min="5960" max="5960" width="11.28515625" style="396" customWidth="1"/>
    <col min="5961" max="5963" width="9.7109375" style="396" customWidth="1"/>
    <col min="5964" max="5964" width="10.42578125" style="396" customWidth="1"/>
    <col min="5965" max="5965" width="14.7109375" style="396" customWidth="1"/>
    <col min="5966" max="5966" width="12.28515625" style="396" customWidth="1"/>
    <col min="5967" max="6144" width="11.42578125" style="396"/>
    <col min="6145" max="6145" width="9.140625" style="396" customWidth="1"/>
    <col min="6146" max="6146" width="43.5703125" style="396" customWidth="1"/>
    <col min="6147" max="6147" width="10.85546875" style="396" customWidth="1"/>
    <col min="6148" max="6154" width="9.7109375" style="396" customWidth="1"/>
    <col min="6155" max="6155" width="13.7109375" style="396" customWidth="1"/>
    <col min="6156" max="6210" width="12.7109375" style="396" customWidth="1"/>
    <col min="6211" max="6211" width="11" style="396" customWidth="1"/>
    <col min="6212" max="6212" width="12.5703125" style="396" customWidth="1"/>
    <col min="6213" max="6213" width="11.140625" style="396" customWidth="1"/>
    <col min="6214" max="6214" width="9.7109375" style="396" customWidth="1"/>
    <col min="6215" max="6215" width="11" style="396" customWidth="1"/>
    <col min="6216" max="6216" width="11.28515625" style="396" customWidth="1"/>
    <col min="6217" max="6219" width="9.7109375" style="396" customWidth="1"/>
    <col min="6220" max="6220" width="10.42578125" style="396" customWidth="1"/>
    <col min="6221" max="6221" width="14.7109375" style="396" customWidth="1"/>
    <col min="6222" max="6222" width="12.28515625" style="396" customWidth="1"/>
    <col min="6223" max="6400" width="11.42578125" style="396"/>
    <col min="6401" max="6401" width="9.140625" style="396" customWidth="1"/>
    <col min="6402" max="6402" width="43.5703125" style="396" customWidth="1"/>
    <col min="6403" max="6403" width="10.85546875" style="396" customWidth="1"/>
    <col min="6404" max="6410" width="9.7109375" style="396" customWidth="1"/>
    <col min="6411" max="6411" width="13.7109375" style="396" customWidth="1"/>
    <col min="6412" max="6466" width="12.7109375" style="396" customWidth="1"/>
    <col min="6467" max="6467" width="11" style="396" customWidth="1"/>
    <col min="6468" max="6468" width="12.5703125" style="396" customWidth="1"/>
    <col min="6469" max="6469" width="11.140625" style="396" customWidth="1"/>
    <col min="6470" max="6470" width="9.7109375" style="396" customWidth="1"/>
    <col min="6471" max="6471" width="11" style="396" customWidth="1"/>
    <col min="6472" max="6472" width="11.28515625" style="396" customWidth="1"/>
    <col min="6473" max="6475" width="9.7109375" style="396" customWidth="1"/>
    <col min="6476" max="6476" width="10.42578125" style="396" customWidth="1"/>
    <col min="6477" max="6477" width="14.7109375" style="396" customWidth="1"/>
    <col min="6478" max="6478" width="12.28515625" style="396" customWidth="1"/>
    <col min="6479" max="6656" width="11.42578125" style="396"/>
    <col min="6657" max="6657" width="9.140625" style="396" customWidth="1"/>
    <col min="6658" max="6658" width="43.5703125" style="396" customWidth="1"/>
    <col min="6659" max="6659" width="10.85546875" style="396" customWidth="1"/>
    <col min="6660" max="6666" width="9.7109375" style="396" customWidth="1"/>
    <col min="6667" max="6667" width="13.7109375" style="396" customWidth="1"/>
    <col min="6668" max="6722" width="12.7109375" style="396" customWidth="1"/>
    <col min="6723" max="6723" width="11" style="396" customWidth="1"/>
    <col min="6724" max="6724" width="12.5703125" style="396" customWidth="1"/>
    <col min="6725" max="6725" width="11.140625" style="396" customWidth="1"/>
    <col min="6726" max="6726" width="9.7109375" style="396" customWidth="1"/>
    <col min="6727" max="6727" width="11" style="396" customWidth="1"/>
    <col min="6728" max="6728" width="11.28515625" style="396" customWidth="1"/>
    <col min="6729" max="6731" width="9.7109375" style="396" customWidth="1"/>
    <col min="6732" max="6732" width="10.42578125" style="396" customWidth="1"/>
    <col min="6733" max="6733" width="14.7109375" style="396" customWidth="1"/>
    <col min="6734" max="6734" width="12.28515625" style="396" customWidth="1"/>
    <col min="6735" max="6912" width="11.42578125" style="396"/>
    <col min="6913" max="6913" width="9.140625" style="396" customWidth="1"/>
    <col min="6914" max="6914" width="43.5703125" style="396" customWidth="1"/>
    <col min="6915" max="6915" width="10.85546875" style="396" customWidth="1"/>
    <col min="6916" max="6922" width="9.7109375" style="396" customWidth="1"/>
    <col min="6923" max="6923" width="13.7109375" style="396" customWidth="1"/>
    <col min="6924" max="6978" width="12.7109375" style="396" customWidth="1"/>
    <col min="6979" max="6979" width="11" style="396" customWidth="1"/>
    <col min="6980" max="6980" width="12.5703125" style="396" customWidth="1"/>
    <col min="6981" max="6981" width="11.140625" style="396" customWidth="1"/>
    <col min="6982" max="6982" width="9.7109375" style="396" customWidth="1"/>
    <col min="6983" max="6983" width="11" style="396" customWidth="1"/>
    <col min="6984" max="6984" width="11.28515625" style="396" customWidth="1"/>
    <col min="6985" max="6987" width="9.7109375" style="396" customWidth="1"/>
    <col min="6988" max="6988" width="10.42578125" style="396" customWidth="1"/>
    <col min="6989" max="6989" width="14.7109375" style="396" customWidth="1"/>
    <col min="6990" max="6990" width="12.28515625" style="396" customWidth="1"/>
    <col min="6991" max="7168" width="11.42578125" style="396"/>
    <col min="7169" max="7169" width="9.140625" style="396" customWidth="1"/>
    <col min="7170" max="7170" width="43.5703125" style="396" customWidth="1"/>
    <col min="7171" max="7171" width="10.85546875" style="396" customWidth="1"/>
    <col min="7172" max="7178" width="9.7109375" style="396" customWidth="1"/>
    <col min="7179" max="7179" width="13.7109375" style="396" customWidth="1"/>
    <col min="7180" max="7234" width="12.7109375" style="396" customWidth="1"/>
    <col min="7235" max="7235" width="11" style="396" customWidth="1"/>
    <col min="7236" max="7236" width="12.5703125" style="396" customWidth="1"/>
    <col min="7237" max="7237" width="11.140625" style="396" customWidth="1"/>
    <col min="7238" max="7238" width="9.7109375" style="396" customWidth="1"/>
    <col min="7239" max="7239" width="11" style="396" customWidth="1"/>
    <col min="7240" max="7240" width="11.28515625" style="396" customWidth="1"/>
    <col min="7241" max="7243" width="9.7109375" style="396" customWidth="1"/>
    <col min="7244" max="7244" width="10.42578125" style="396" customWidth="1"/>
    <col min="7245" max="7245" width="14.7109375" style="396" customWidth="1"/>
    <col min="7246" max="7246" width="12.28515625" style="396" customWidth="1"/>
    <col min="7247" max="7424" width="11.42578125" style="396"/>
    <col min="7425" max="7425" width="9.140625" style="396" customWidth="1"/>
    <col min="7426" max="7426" width="43.5703125" style="396" customWidth="1"/>
    <col min="7427" max="7427" width="10.85546875" style="396" customWidth="1"/>
    <col min="7428" max="7434" width="9.7109375" style="396" customWidth="1"/>
    <col min="7435" max="7435" width="13.7109375" style="396" customWidth="1"/>
    <col min="7436" max="7490" width="12.7109375" style="396" customWidth="1"/>
    <col min="7491" max="7491" width="11" style="396" customWidth="1"/>
    <col min="7492" max="7492" width="12.5703125" style="396" customWidth="1"/>
    <col min="7493" max="7493" width="11.140625" style="396" customWidth="1"/>
    <col min="7494" max="7494" width="9.7109375" style="396" customWidth="1"/>
    <col min="7495" max="7495" width="11" style="396" customWidth="1"/>
    <col min="7496" max="7496" width="11.28515625" style="396" customWidth="1"/>
    <col min="7497" max="7499" width="9.7109375" style="396" customWidth="1"/>
    <col min="7500" max="7500" width="10.42578125" style="396" customWidth="1"/>
    <col min="7501" max="7501" width="14.7109375" style="396" customWidth="1"/>
    <col min="7502" max="7502" width="12.28515625" style="396" customWidth="1"/>
    <col min="7503" max="7680" width="11.42578125" style="396"/>
    <col min="7681" max="7681" width="9.140625" style="396" customWidth="1"/>
    <col min="7682" max="7682" width="43.5703125" style="396" customWidth="1"/>
    <col min="7683" max="7683" width="10.85546875" style="396" customWidth="1"/>
    <col min="7684" max="7690" width="9.7109375" style="396" customWidth="1"/>
    <col min="7691" max="7691" width="13.7109375" style="396" customWidth="1"/>
    <col min="7692" max="7746" width="12.7109375" style="396" customWidth="1"/>
    <col min="7747" max="7747" width="11" style="396" customWidth="1"/>
    <col min="7748" max="7748" width="12.5703125" style="396" customWidth="1"/>
    <col min="7749" max="7749" width="11.140625" style="396" customWidth="1"/>
    <col min="7750" max="7750" width="9.7109375" style="396" customWidth="1"/>
    <col min="7751" max="7751" width="11" style="396" customWidth="1"/>
    <col min="7752" max="7752" width="11.28515625" style="396" customWidth="1"/>
    <col min="7753" max="7755" width="9.7109375" style="396" customWidth="1"/>
    <col min="7756" max="7756" width="10.42578125" style="396" customWidth="1"/>
    <col min="7757" max="7757" width="14.7109375" style="396" customWidth="1"/>
    <col min="7758" max="7758" width="12.28515625" style="396" customWidth="1"/>
    <col min="7759" max="7936" width="11.42578125" style="396"/>
    <col min="7937" max="7937" width="9.140625" style="396" customWidth="1"/>
    <col min="7938" max="7938" width="43.5703125" style="396" customWidth="1"/>
    <col min="7939" max="7939" width="10.85546875" style="396" customWidth="1"/>
    <col min="7940" max="7946" width="9.7109375" style="396" customWidth="1"/>
    <col min="7947" max="7947" width="13.7109375" style="396" customWidth="1"/>
    <col min="7948" max="8002" width="12.7109375" style="396" customWidth="1"/>
    <col min="8003" max="8003" width="11" style="396" customWidth="1"/>
    <col min="8004" max="8004" width="12.5703125" style="396" customWidth="1"/>
    <col min="8005" max="8005" width="11.140625" style="396" customWidth="1"/>
    <col min="8006" max="8006" width="9.7109375" style="396" customWidth="1"/>
    <col min="8007" max="8007" width="11" style="396" customWidth="1"/>
    <col min="8008" max="8008" width="11.28515625" style="396" customWidth="1"/>
    <col min="8009" max="8011" width="9.7109375" style="396" customWidth="1"/>
    <col min="8012" max="8012" width="10.42578125" style="396" customWidth="1"/>
    <col min="8013" max="8013" width="14.7109375" style="396" customWidth="1"/>
    <col min="8014" max="8014" width="12.28515625" style="396" customWidth="1"/>
    <col min="8015" max="8192" width="11.42578125" style="396"/>
    <col min="8193" max="8193" width="9.140625" style="396" customWidth="1"/>
    <col min="8194" max="8194" width="43.5703125" style="396" customWidth="1"/>
    <col min="8195" max="8195" width="10.85546875" style="396" customWidth="1"/>
    <col min="8196" max="8202" width="9.7109375" style="396" customWidth="1"/>
    <col min="8203" max="8203" width="13.7109375" style="396" customWidth="1"/>
    <col min="8204" max="8258" width="12.7109375" style="396" customWidth="1"/>
    <col min="8259" max="8259" width="11" style="396" customWidth="1"/>
    <col min="8260" max="8260" width="12.5703125" style="396" customWidth="1"/>
    <col min="8261" max="8261" width="11.140625" style="396" customWidth="1"/>
    <col min="8262" max="8262" width="9.7109375" style="396" customWidth="1"/>
    <col min="8263" max="8263" width="11" style="396" customWidth="1"/>
    <col min="8264" max="8264" width="11.28515625" style="396" customWidth="1"/>
    <col min="8265" max="8267" width="9.7109375" style="396" customWidth="1"/>
    <col min="8268" max="8268" width="10.42578125" style="396" customWidth="1"/>
    <col min="8269" max="8269" width="14.7109375" style="396" customWidth="1"/>
    <col min="8270" max="8270" width="12.28515625" style="396" customWidth="1"/>
    <col min="8271" max="8448" width="11.42578125" style="396"/>
    <col min="8449" max="8449" width="9.140625" style="396" customWidth="1"/>
    <col min="8450" max="8450" width="43.5703125" style="396" customWidth="1"/>
    <col min="8451" max="8451" width="10.85546875" style="396" customWidth="1"/>
    <col min="8452" max="8458" width="9.7109375" style="396" customWidth="1"/>
    <col min="8459" max="8459" width="13.7109375" style="396" customWidth="1"/>
    <col min="8460" max="8514" width="12.7109375" style="396" customWidth="1"/>
    <col min="8515" max="8515" width="11" style="396" customWidth="1"/>
    <col min="8516" max="8516" width="12.5703125" style="396" customWidth="1"/>
    <col min="8517" max="8517" width="11.140625" style="396" customWidth="1"/>
    <col min="8518" max="8518" width="9.7109375" style="396" customWidth="1"/>
    <col min="8519" max="8519" width="11" style="396" customWidth="1"/>
    <col min="8520" max="8520" width="11.28515625" style="396" customWidth="1"/>
    <col min="8521" max="8523" width="9.7109375" style="396" customWidth="1"/>
    <col min="8524" max="8524" width="10.42578125" style="396" customWidth="1"/>
    <col min="8525" max="8525" width="14.7109375" style="396" customWidth="1"/>
    <col min="8526" max="8526" width="12.28515625" style="396" customWidth="1"/>
    <col min="8527" max="8704" width="11.42578125" style="396"/>
    <col min="8705" max="8705" width="9.140625" style="396" customWidth="1"/>
    <col min="8706" max="8706" width="43.5703125" style="396" customWidth="1"/>
    <col min="8707" max="8707" width="10.85546875" style="396" customWidth="1"/>
    <col min="8708" max="8714" width="9.7109375" style="396" customWidth="1"/>
    <col min="8715" max="8715" width="13.7109375" style="396" customWidth="1"/>
    <col min="8716" max="8770" width="12.7109375" style="396" customWidth="1"/>
    <col min="8771" max="8771" width="11" style="396" customWidth="1"/>
    <col min="8772" max="8772" width="12.5703125" style="396" customWidth="1"/>
    <col min="8773" max="8773" width="11.140625" style="396" customWidth="1"/>
    <col min="8774" max="8774" width="9.7109375" style="396" customWidth="1"/>
    <col min="8775" max="8775" width="11" style="396" customWidth="1"/>
    <col min="8776" max="8776" width="11.28515625" style="396" customWidth="1"/>
    <col min="8777" max="8779" width="9.7109375" style="396" customWidth="1"/>
    <col min="8780" max="8780" width="10.42578125" style="396" customWidth="1"/>
    <col min="8781" max="8781" width="14.7109375" style="396" customWidth="1"/>
    <col min="8782" max="8782" width="12.28515625" style="396" customWidth="1"/>
    <col min="8783" max="8960" width="11.42578125" style="396"/>
    <col min="8961" max="8961" width="9.140625" style="396" customWidth="1"/>
    <col min="8962" max="8962" width="43.5703125" style="396" customWidth="1"/>
    <col min="8963" max="8963" width="10.85546875" style="396" customWidth="1"/>
    <col min="8964" max="8970" width="9.7109375" style="396" customWidth="1"/>
    <col min="8971" max="8971" width="13.7109375" style="396" customWidth="1"/>
    <col min="8972" max="9026" width="12.7109375" style="396" customWidth="1"/>
    <col min="9027" max="9027" width="11" style="396" customWidth="1"/>
    <col min="9028" max="9028" width="12.5703125" style="396" customWidth="1"/>
    <col min="9029" max="9029" width="11.140625" style="396" customWidth="1"/>
    <col min="9030" max="9030" width="9.7109375" style="396" customWidth="1"/>
    <col min="9031" max="9031" width="11" style="396" customWidth="1"/>
    <col min="9032" max="9032" width="11.28515625" style="396" customWidth="1"/>
    <col min="9033" max="9035" width="9.7109375" style="396" customWidth="1"/>
    <col min="9036" max="9036" width="10.42578125" style="396" customWidth="1"/>
    <col min="9037" max="9037" width="14.7109375" style="396" customWidth="1"/>
    <col min="9038" max="9038" width="12.28515625" style="396" customWidth="1"/>
    <col min="9039" max="9216" width="11.42578125" style="396"/>
    <col min="9217" max="9217" width="9.140625" style="396" customWidth="1"/>
    <col min="9218" max="9218" width="43.5703125" style="396" customWidth="1"/>
    <col min="9219" max="9219" width="10.85546875" style="396" customWidth="1"/>
    <col min="9220" max="9226" width="9.7109375" style="396" customWidth="1"/>
    <col min="9227" max="9227" width="13.7109375" style="396" customWidth="1"/>
    <col min="9228" max="9282" width="12.7109375" style="396" customWidth="1"/>
    <col min="9283" max="9283" width="11" style="396" customWidth="1"/>
    <col min="9284" max="9284" width="12.5703125" style="396" customWidth="1"/>
    <col min="9285" max="9285" width="11.140625" style="396" customWidth="1"/>
    <col min="9286" max="9286" width="9.7109375" style="396" customWidth="1"/>
    <col min="9287" max="9287" width="11" style="396" customWidth="1"/>
    <col min="9288" max="9288" width="11.28515625" style="396" customWidth="1"/>
    <col min="9289" max="9291" width="9.7109375" style="396" customWidth="1"/>
    <col min="9292" max="9292" width="10.42578125" style="396" customWidth="1"/>
    <col min="9293" max="9293" width="14.7109375" style="396" customWidth="1"/>
    <col min="9294" max="9294" width="12.28515625" style="396" customWidth="1"/>
    <col min="9295" max="9472" width="11.42578125" style="396"/>
    <col min="9473" max="9473" width="9.140625" style="396" customWidth="1"/>
    <col min="9474" max="9474" width="43.5703125" style="396" customWidth="1"/>
    <col min="9475" max="9475" width="10.85546875" style="396" customWidth="1"/>
    <col min="9476" max="9482" width="9.7109375" style="396" customWidth="1"/>
    <col min="9483" max="9483" width="13.7109375" style="396" customWidth="1"/>
    <col min="9484" max="9538" width="12.7109375" style="396" customWidth="1"/>
    <col min="9539" max="9539" width="11" style="396" customWidth="1"/>
    <col min="9540" max="9540" width="12.5703125" style="396" customWidth="1"/>
    <col min="9541" max="9541" width="11.140625" style="396" customWidth="1"/>
    <col min="9542" max="9542" width="9.7109375" style="396" customWidth="1"/>
    <col min="9543" max="9543" width="11" style="396" customWidth="1"/>
    <col min="9544" max="9544" width="11.28515625" style="396" customWidth="1"/>
    <col min="9545" max="9547" width="9.7109375" style="396" customWidth="1"/>
    <col min="9548" max="9548" width="10.42578125" style="396" customWidth="1"/>
    <col min="9549" max="9549" width="14.7109375" style="396" customWidth="1"/>
    <col min="9550" max="9550" width="12.28515625" style="396" customWidth="1"/>
    <col min="9551" max="9728" width="11.42578125" style="396"/>
    <col min="9729" max="9729" width="9.140625" style="396" customWidth="1"/>
    <col min="9730" max="9730" width="43.5703125" style="396" customWidth="1"/>
    <col min="9731" max="9731" width="10.85546875" style="396" customWidth="1"/>
    <col min="9732" max="9738" width="9.7109375" style="396" customWidth="1"/>
    <col min="9739" max="9739" width="13.7109375" style="396" customWidth="1"/>
    <col min="9740" max="9794" width="12.7109375" style="396" customWidth="1"/>
    <col min="9795" max="9795" width="11" style="396" customWidth="1"/>
    <col min="9796" max="9796" width="12.5703125" style="396" customWidth="1"/>
    <col min="9797" max="9797" width="11.140625" style="396" customWidth="1"/>
    <col min="9798" max="9798" width="9.7109375" style="396" customWidth="1"/>
    <col min="9799" max="9799" width="11" style="396" customWidth="1"/>
    <col min="9800" max="9800" width="11.28515625" style="396" customWidth="1"/>
    <col min="9801" max="9803" width="9.7109375" style="396" customWidth="1"/>
    <col min="9804" max="9804" width="10.42578125" style="396" customWidth="1"/>
    <col min="9805" max="9805" width="14.7109375" style="396" customWidth="1"/>
    <col min="9806" max="9806" width="12.28515625" style="396" customWidth="1"/>
    <col min="9807" max="9984" width="11.42578125" style="396"/>
    <col min="9985" max="9985" width="9.140625" style="396" customWidth="1"/>
    <col min="9986" max="9986" width="43.5703125" style="396" customWidth="1"/>
    <col min="9987" max="9987" width="10.85546875" style="396" customWidth="1"/>
    <col min="9988" max="9994" width="9.7109375" style="396" customWidth="1"/>
    <col min="9995" max="9995" width="13.7109375" style="396" customWidth="1"/>
    <col min="9996" max="10050" width="12.7109375" style="396" customWidth="1"/>
    <col min="10051" max="10051" width="11" style="396" customWidth="1"/>
    <col min="10052" max="10052" width="12.5703125" style="396" customWidth="1"/>
    <col min="10053" max="10053" width="11.140625" style="396" customWidth="1"/>
    <col min="10054" max="10054" width="9.7109375" style="396" customWidth="1"/>
    <col min="10055" max="10055" width="11" style="396" customWidth="1"/>
    <col min="10056" max="10056" width="11.28515625" style="396" customWidth="1"/>
    <col min="10057" max="10059" width="9.7109375" style="396" customWidth="1"/>
    <col min="10060" max="10060" width="10.42578125" style="396" customWidth="1"/>
    <col min="10061" max="10061" width="14.7109375" style="396" customWidth="1"/>
    <col min="10062" max="10062" width="12.28515625" style="396" customWidth="1"/>
    <col min="10063" max="10240" width="11.42578125" style="396"/>
    <col min="10241" max="10241" width="9.140625" style="396" customWidth="1"/>
    <col min="10242" max="10242" width="43.5703125" style="396" customWidth="1"/>
    <col min="10243" max="10243" width="10.85546875" style="396" customWidth="1"/>
    <col min="10244" max="10250" width="9.7109375" style="396" customWidth="1"/>
    <col min="10251" max="10251" width="13.7109375" style="396" customWidth="1"/>
    <col min="10252" max="10306" width="12.7109375" style="396" customWidth="1"/>
    <col min="10307" max="10307" width="11" style="396" customWidth="1"/>
    <col min="10308" max="10308" width="12.5703125" style="396" customWidth="1"/>
    <col min="10309" max="10309" width="11.140625" style="396" customWidth="1"/>
    <col min="10310" max="10310" width="9.7109375" style="396" customWidth="1"/>
    <col min="10311" max="10311" width="11" style="396" customWidth="1"/>
    <col min="10312" max="10312" width="11.28515625" style="396" customWidth="1"/>
    <col min="10313" max="10315" width="9.7109375" style="396" customWidth="1"/>
    <col min="10316" max="10316" width="10.42578125" style="396" customWidth="1"/>
    <col min="10317" max="10317" width="14.7109375" style="396" customWidth="1"/>
    <col min="10318" max="10318" width="12.28515625" style="396" customWidth="1"/>
    <col min="10319" max="10496" width="11.42578125" style="396"/>
    <col min="10497" max="10497" width="9.140625" style="396" customWidth="1"/>
    <col min="10498" max="10498" width="43.5703125" style="396" customWidth="1"/>
    <col min="10499" max="10499" width="10.85546875" style="396" customWidth="1"/>
    <col min="10500" max="10506" width="9.7109375" style="396" customWidth="1"/>
    <col min="10507" max="10507" width="13.7109375" style="396" customWidth="1"/>
    <col min="10508" max="10562" width="12.7109375" style="396" customWidth="1"/>
    <col min="10563" max="10563" width="11" style="396" customWidth="1"/>
    <col min="10564" max="10564" width="12.5703125" style="396" customWidth="1"/>
    <col min="10565" max="10565" width="11.140625" style="396" customWidth="1"/>
    <col min="10566" max="10566" width="9.7109375" style="396" customWidth="1"/>
    <col min="10567" max="10567" width="11" style="396" customWidth="1"/>
    <col min="10568" max="10568" width="11.28515625" style="396" customWidth="1"/>
    <col min="10569" max="10571" width="9.7109375" style="396" customWidth="1"/>
    <col min="10572" max="10572" width="10.42578125" style="396" customWidth="1"/>
    <col min="10573" max="10573" width="14.7109375" style="396" customWidth="1"/>
    <col min="10574" max="10574" width="12.28515625" style="396" customWidth="1"/>
    <col min="10575" max="10752" width="11.42578125" style="396"/>
    <col min="10753" max="10753" width="9.140625" style="396" customWidth="1"/>
    <col min="10754" max="10754" width="43.5703125" style="396" customWidth="1"/>
    <col min="10755" max="10755" width="10.85546875" style="396" customWidth="1"/>
    <col min="10756" max="10762" width="9.7109375" style="396" customWidth="1"/>
    <col min="10763" max="10763" width="13.7109375" style="396" customWidth="1"/>
    <col min="10764" max="10818" width="12.7109375" style="396" customWidth="1"/>
    <col min="10819" max="10819" width="11" style="396" customWidth="1"/>
    <col min="10820" max="10820" width="12.5703125" style="396" customWidth="1"/>
    <col min="10821" max="10821" width="11.140625" style="396" customWidth="1"/>
    <col min="10822" max="10822" width="9.7109375" style="396" customWidth="1"/>
    <col min="10823" max="10823" width="11" style="396" customWidth="1"/>
    <col min="10824" max="10824" width="11.28515625" style="396" customWidth="1"/>
    <col min="10825" max="10827" width="9.7109375" style="396" customWidth="1"/>
    <col min="10828" max="10828" width="10.42578125" style="396" customWidth="1"/>
    <col min="10829" max="10829" width="14.7109375" style="396" customWidth="1"/>
    <col min="10830" max="10830" width="12.28515625" style="396" customWidth="1"/>
    <col min="10831" max="11008" width="11.42578125" style="396"/>
    <col min="11009" max="11009" width="9.140625" style="396" customWidth="1"/>
    <col min="11010" max="11010" width="43.5703125" style="396" customWidth="1"/>
    <col min="11011" max="11011" width="10.85546875" style="396" customWidth="1"/>
    <col min="11012" max="11018" width="9.7109375" style="396" customWidth="1"/>
    <col min="11019" max="11019" width="13.7109375" style="396" customWidth="1"/>
    <col min="11020" max="11074" width="12.7109375" style="396" customWidth="1"/>
    <col min="11075" max="11075" width="11" style="396" customWidth="1"/>
    <col min="11076" max="11076" width="12.5703125" style="396" customWidth="1"/>
    <col min="11077" max="11077" width="11.140625" style="396" customWidth="1"/>
    <col min="11078" max="11078" width="9.7109375" style="396" customWidth="1"/>
    <col min="11079" max="11079" width="11" style="396" customWidth="1"/>
    <col min="11080" max="11080" width="11.28515625" style="396" customWidth="1"/>
    <col min="11081" max="11083" width="9.7109375" style="396" customWidth="1"/>
    <col min="11084" max="11084" width="10.42578125" style="396" customWidth="1"/>
    <col min="11085" max="11085" width="14.7109375" style="396" customWidth="1"/>
    <col min="11086" max="11086" width="12.28515625" style="396" customWidth="1"/>
    <col min="11087" max="11264" width="11.42578125" style="396"/>
    <col min="11265" max="11265" width="9.140625" style="396" customWidth="1"/>
    <col min="11266" max="11266" width="43.5703125" style="396" customWidth="1"/>
    <col min="11267" max="11267" width="10.85546875" style="396" customWidth="1"/>
    <col min="11268" max="11274" width="9.7109375" style="396" customWidth="1"/>
    <col min="11275" max="11275" width="13.7109375" style="396" customWidth="1"/>
    <col min="11276" max="11330" width="12.7109375" style="396" customWidth="1"/>
    <col min="11331" max="11331" width="11" style="396" customWidth="1"/>
    <col min="11332" max="11332" width="12.5703125" style="396" customWidth="1"/>
    <col min="11333" max="11333" width="11.140625" style="396" customWidth="1"/>
    <col min="11334" max="11334" width="9.7109375" style="396" customWidth="1"/>
    <col min="11335" max="11335" width="11" style="396" customWidth="1"/>
    <col min="11336" max="11336" width="11.28515625" style="396" customWidth="1"/>
    <col min="11337" max="11339" width="9.7109375" style="396" customWidth="1"/>
    <col min="11340" max="11340" width="10.42578125" style="396" customWidth="1"/>
    <col min="11341" max="11341" width="14.7109375" style="396" customWidth="1"/>
    <col min="11342" max="11342" width="12.28515625" style="396" customWidth="1"/>
    <col min="11343" max="11520" width="11.42578125" style="396"/>
    <col min="11521" max="11521" width="9.140625" style="396" customWidth="1"/>
    <col min="11522" max="11522" width="43.5703125" style="396" customWidth="1"/>
    <col min="11523" max="11523" width="10.85546875" style="396" customWidth="1"/>
    <col min="11524" max="11530" width="9.7109375" style="396" customWidth="1"/>
    <col min="11531" max="11531" width="13.7109375" style="396" customWidth="1"/>
    <col min="11532" max="11586" width="12.7109375" style="396" customWidth="1"/>
    <col min="11587" max="11587" width="11" style="396" customWidth="1"/>
    <col min="11588" max="11588" width="12.5703125" style="396" customWidth="1"/>
    <col min="11589" max="11589" width="11.140625" style="396" customWidth="1"/>
    <col min="11590" max="11590" width="9.7109375" style="396" customWidth="1"/>
    <col min="11591" max="11591" width="11" style="396" customWidth="1"/>
    <col min="11592" max="11592" width="11.28515625" style="396" customWidth="1"/>
    <col min="11593" max="11595" width="9.7109375" style="396" customWidth="1"/>
    <col min="11596" max="11596" width="10.42578125" style="396" customWidth="1"/>
    <col min="11597" max="11597" width="14.7109375" style="396" customWidth="1"/>
    <col min="11598" max="11598" width="12.28515625" style="396" customWidth="1"/>
    <col min="11599" max="11776" width="11.42578125" style="396"/>
    <col min="11777" max="11777" width="9.140625" style="396" customWidth="1"/>
    <col min="11778" max="11778" width="43.5703125" style="396" customWidth="1"/>
    <col min="11779" max="11779" width="10.85546875" style="396" customWidth="1"/>
    <col min="11780" max="11786" width="9.7109375" style="396" customWidth="1"/>
    <col min="11787" max="11787" width="13.7109375" style="396" customWidth="1"/>
    <col min="11788" max="11842" width="12.7109375" style="396" customWidth="1"/>
    <col min="11843" max="11843" width="11" style="396" customWidth="1"/>
    <col min="11844" max="11844" width="12.5703125" style="396" customWidth="1"/>
    <col min="11845" max="11845" width="11.140625" style="396" customWidth="1"/>
    <col min="11846" max="11846" width="9.7109375" style="396" customWidth="1"/>
    <col min="11847" max="11847" width="11" style="396" customWidth="1"/>
    <col min="11848" max="11848" width="11.28515625" style="396" customWidth="1"/>
    <col min="11849" max="11851" width="9.7109375" style="396" customWidth="1"/>
    <col min="11852" max="11852" width="10.42578125" style="396" customWidth="1"/>
    <col min="11853" max="11853" width="14.7109375" style="396" customWidth="1"/>
    <col min="11854" max="11854" width="12.28515625" style="396" customWidth="1"/>
    <col min="11855" max="12032" width="11.42578125" style="396"/>
    <col min="12033" max="12033" width="9.140625" style="396" customWidth="1"/>
    <col min="12034" max="12034" width="43.5703125" style="396" customWidth="1"/>
    <col min="12035" max="12035" width="10.85546875" style="396" customWidth="1"/>
    <col min="12036" max="12042" width="9.7109375" style="396" customWidth="1"/>
    <col min="12043" max="12043" width="13.7109375" style="396" customWidth="1"/>
    <col min="12044" max="12098" width="12.7109375" style="396" customWidth="1"/>
    <col min="12099" max="12099" width="11" style="396" customWidth="1"/>
    <col min="12100" max="12100" width="12.5703125" style="396" customWidth="1"/>
    <col min="12101" max="12101" width="11.140625" style="396" customWidth="1"/>
    <col min="12102" max="12102" width="9.7109375" style="396" customWidth="1"/>
    <col min="12103" max="12103" width="11" style="396" customWidth="1"/>
    <col min="12104" max="12104" width="11.28515625" style="396" customWidth="1"/>
    <col min="12105" max="12107" width="9.7109375" style="396" customWidth="1"/>
    <col min="12108" max="12108" width="10.42578125" style="396" customWidth="1"/>
    <col min="12109" max="12109" width="14.7109375" style="396" customWidth="1"/>
    <col min="12110" max="12110" width="12.28515625" style="396" customWidth="1"/>
    <col min="12111" max="12288" width="11.42578125" style="396"/>
    <col min="12289" max="12289" width="9.140625" style="396" customWidth="1"/>
    <col min="12290" max="12290" width="43.5703125" style="396" customWidth="1"/>
    <col min="12291" max="12291" width="10.85546875" style="396" customWidth="1"/>
    <col min="12292" max="12298" width="9.7109375" style="396" customWidth="1"/>
    <col min="12299" max="12299" width="13.7109375" style="396" customWidth="1"/>
    <col min="12300" max="12354" width="12.7109375" style="396" customWidth="1"/>
    <col min="12355" max="12355" width="11" style="396" customWidth="1"/>
    <col min="12356" max="12356" width="12.5703125" style="396" customWidth="1"/>
    <col min="12357" max="12357" width="11.140625" style="396" customWidth="1"/>
    <col min="12358" max="12358" width="9.7109375" style="396" customWidth="1"/>
    <col min="12359" max="12359" width="11" style="396" customWidth="1"/>
    <col min="12360" max="12360" width="11.28515625" style="396" customWidth="1"/>
    <col min="12361" max="12363" width="9.7109375" style="396" customWidth="1"/>
    <col min="12364" max="12364" width="10.42578125" style="396" customWidth="1"/>
    <col min="12365" max="12365" width="14.7109375" style="396" customWidth="1"/>
    <col min="12366" max="12366" width="12.28515625" style="396" customWidth="1"/>
    <col min="12367" max="12544" width="11.42578125" style="396"/>
    <col min="12545" max="12545" width="9.140625" style="396" customWidth="1"/>
    <col min="12546" max="12546" width="43.5703125" style="396" customWidth="1"/>
    <col min="12547" max="12547" width="10.85546875" style="396" customWidth="1"/>
    <col min="12548" max="12554" width="9.7109375" style="396" customWidth="1"/>
    <col min="12555" max="12555" width="13.7109375" style="396" customWidth="1"/>
    <col min="12556" max="12610" width="12.7109375" style="396" customWidth="1"/>
    <col min="12611" max="12611" width="11" style="396" customWidth="1"/>
    <col min="12612" max="12612" width="12.5703125" style="396" customWidth="1"/>
    <col min="12613" max="12613" width="11.140625" style="396" customWidth="1"/>
    <col min="12614" max="12614" width="9.7109375" style="396" customWidth="1"/>
    <col min="12615" max="12615" width="11" style="396" customWidth="1"/>
    <col min="12616" max="12616" width="11.28515625" style="396" customWidth="1"/>
    <col min="12617" max="12619" width="9.7109375" style="396" customWidth="1"/>
    <col min="12620" max="12620" width="10.42578125" style="396" customWidth="1"/>
    <col min="12621" max="12621" width="14.7109375" style="396" customWidth="1"/>
    <col min="12622" max="12622" width="12.28515625" style="396" customWidth="1"/>
    <col min="12623" max="12800" width="11.42578125" style="396"/>
    <col min="12801" max="12801" width="9.140625" style="396" customWidth="1"/>
    <col min="12802" max="12802" width="43.5703125" style="396" customWidth="1"/>
    <col min="12803" max="12803" width="10.85546875" style="396" customWidth="1"/>
    <col min="12804" max="12810" width="9.7109375" style="396" customWidth="1"/>
    <col min="12811" max="12811" width="13.7109375" style="396" customWidth="1"/>
    <col min="12812" max="12866" width="12.7109375" style="396" customWidth="1"/>
    <col min="12867" max="12867" width="11" style="396" customWidth="1"/>
    <col min="12868" max="12868" width="12.5703125" style="396" customWidth="1"/>
    <col min="12869" max="12869" width="11.140625" style="396" customWidth="1"/>
    <col min="12870" max="12870" width="9.7109375" style="396" customWidth="1"/>
    <col min="12871" max="12871" width="11" style="396" customWidth="1"/>
    <col min="12872" max="12872" width="11.28515625" style="396" customWidth="1"/>
    <col min="12873" max="12875" width="9.7109375" style="396" customWidth="1"/>
    <col min="12876" max="12876" width="10.42578125" style="396" customWidth="1"/>
    <col min="12877" max="12877" width="14.7109375" style="396" customWidth="1"/>
    <col min="12878" max="12878" width="12.28515625" style="396" customWidth="1"/>
    <col min="12879" max="13056" width="11.42578125" style="396"/>
    <col min="13057" max="13057" width="9.140625" style="396" customWidth="1"/>
    <col min="13058" max="13058" width="43.5703125" style="396" customWidth="1"/>
    <col min="13059" max="13059" width="10.85546875" style="396" customWidth="1"/>
    <col min="13060" max="13066" width="9.7109375" style="396" customWidth="1"/>
    <col min="13067" max="13067" width="13.7109375" style="396" customWidth="1"/>
    <col min="13068" max="13122" width="12.7109375" style="396" customWidth="1"/>
    <col min="13123" max="13123" width="11" style="396" customWidth="1"/>
    <col min="13124" max="13124" width="12.5703125" style="396" customWidth="1"/>
    <col min="13125" max="13125" width="11.140625" style="396" customWidth="1"/>
    <col min="13126" max="13126" width="9.7109375" style="396" customWidth="1"/>
    <col min="13127" max="13127" width="11" style="396" customWidth="1"/>
    <col min="13128" max="13128" width="11.28515625" style="396" customWidth="1"/>
    <col min="13129" max="13131" width="9.7109375" style="396" customWidth="1"/>
    <col min="13132" max="13132" width="10.42578125" style="396" customWidth="1"/>
    <col min="13133" max="13133" width="14.7109375" style="396" customWidth="1"/>
    <col min="13134" max="13134" width="12.28515625" style="396" customWidth="1"/>
    <col min="13135" max="13312" width="11.42578125" style="396"/>
    <col min="13313" max="13313" width="9.140625" style="396" customWidth="1"/>
    <col min="13314" max="13314" width="43.5703125" style="396" customWidth="1"/>
    <col min="13315" max="13315" width="10.85546875" style="396" customWidth="1"/>
    <col min="13316" max="13322" width="9.7109375" style="396" customWidth="1"/>
    <col min="13323" max="13323" width="13.7109375" style="396" customWidth="1"/>
    <col min="13324" max="13378" width="12.7109375" style="396" customWidth="1"/>
    <col min="13379" max="13379" width="11" style="396" customWidth="1"/>
    <col min="13380" max="13380" width="12.5703125" style="396" customWidth="1"/>
    <col min="13381" max="13381" width="11.140625" style="396" customWidth="1"/>
    <col min="13382" max="13382" width="9.7109375" style="396" customWidth="1"/>
    <col min="13383" max="13383" width="11" style="396" customWidth="1"/>
    <col min="13384" max="13384" width="11.28515625" style="396" customWidth="1"/>
    <col min="13385" max="13387" width="9.7109375" style="396" customWidth="1"/>
    <col min="13388" max="13388" width="10.42578125" style="396" customWidth="1"/>
    <col min="13389" max="13389" width="14.7109375" style="396" customWidth="1"/>
    <col min="13390" max="13390" width="12.28515625" style="396" customWidth="1"/>
    <col min="13391" max="13568" width="11.42578125" style="396"/>
    <col min="13569" max="13569" width="9.140625" style="396" customWidth="1"/>
    <col min="13570" max="13570" width="43.5703125" style="396" customWidth="1"/>
    <col min="13571" max="13571" width="10.85546875" style="396" customWidth="1"/>
    <col min="13572" max="13578" width="9.7109375" style="396" customWidth="1"/>
    <col min="13579" max="13579" width="13.7109375" style="396" customWidth="1"/>
    <col min="13580" max="13634" width="12.7109375" style="396" customWidth="1"/>
    <col min="13635" max="13635" width="11" style="396" customWidth="1"/>
    <col min="13636" max="13636" width="12.5703125" style="396" customWidth="1"/>
    <col min="13637" max="13637" width="11.140625" style="396" customWidth="1"/>
    <col min="13638" max="13638" width="9.7109375" style="396" customWidth="1"/>
    <col min="13639" max="13639" width="11" style="396" customWidth="1"/>
    <col min="13640" max="13640" width="11.28515625" style="396" customWidth="1"/>
    <col min="13641" max="13643" width="9.7109375" style="396" customWidth="1"/>
    <col min="13644" max="13644" width="10.42578125" style="396" customWidth="1"/>
    <col min="13645" max="13645" width="14.7109375" style="396" customWidth="1"/>
    <col min="13646" max="13646" width="12.28515625" style="396" customWidth="1"/>
    <col min="13647" max="13824" width="11.42578125" style="396"/>
    <col min="13825" max="13825" width="9.140625" style="396" customWidth="1"/>
    <col min="13826" max="13826" width="43.5703125" style="396" customWidth="1"/>
    <col min="13827" max="13827" width="10.85546875" style="396" customWidth="1"/>
    <col min="13828" max="13834" width="9.7109375" style="396" customWidth="1"/>
    <col min="13835" max="13835" width="13.7109375" style="396" customWidth="1"/>
    <col min="13836" max="13890" width="12.7109375" style="396" customWidth="1"/>
    <col min="13891" max="13891" width="11" style="396" customWidth="1"/>
    <col min="13892" max="13892" width="12.5703125" style="396" customWidth="1"/>
    <col min="13893" max="13893" width="11.140625" style="396" customWidth="1"/>
    <col min="13894" max="13894" width="9.7109375" style="396" customWidth="1"/>
    <col min="13895" max="13895" width="11" style="396" customWidth="1"/>
    <col min="13896" max="13896" width="11.28515625" style="396" customWidth="1"/>
    <col min="13897" max="13899" width="9.7109375" style="396" customWidth="1"/>
    <col min="13900" max="13900" width="10.42578125" style="396" customWidth="1"/>
    <col min="13901" max="13901" width="14.7109375" style="396" customWidth="1"/>
    <col min="13902" max="13902" width="12.28515625" style="396" customWidth="1"/>
    <col min="13903" max="14080" width="11.42578125" style="396"/>
    <col min="14081" max="14081" width="9.140625" style="396" customWidth="1"/>
    <col min="14082" max="14082" width="43.5703125" style="396" customWidth="1"/>
    <col min="14083" max="14083" width="10.85546875" style="396" customWidth="1"/>
    <col min="14084" max="14090" width="9.7109375" style="396" customWidth="1"/>
    <col min="14091" max="14091" width="13.7109375" style="396" customWidth="1"/>
    <col min="14092" max="14146" width="12.7109375" style="396" customWidth="1"/>
    <col min="14147" max="14147" width="11" style="396" customWidth="1"/>
    <col min="14148" max="14148" width="12.5703125" style="396" customWidth="1"/>
    <col min="14149" max="14149" width="11.140625" style="396" customWidth="1"/>
    <col min="14150" max="14150" width="9.7109375" style="396" customWidth="1"/>
    <col min="14151" max="14151" width="11" style="396" customWidth="1"/>
    <col min="14152" max="14152" width="11.28515625" style="396" customWidth="1"/>
    <col min="14153" max="14155" width="9.7109375" style="396" customWidth="1"/>
    <col min="14156" max="14156" width="10.42578125" style="396" customWidth="1"/>
    <col min="14157" max="14157" width="14.7109375" style="396" customWidth="1"/>
    <col min="14158" max="14158" width="12.28515625" style="396" customWidth="1"/>
    <col min="14159" max="14336" width="11.42578125" style="396"/>
    <col min="14337" max="14337" width="9.140625" style="396" customWidth="1"/>
    <col min="14338" max="14338" width="43.5703125" style="396" customWidth="1"/>
    <col min="14339" max="14339" width="10.85546875" style="396" customWidth="1"/>
    <col min="14340" max="14346" width="9.7109375" style="396" customWidth="1"/>
    <col min="14347" max="14347" width="13.7109375" style="396" customWidth="1"/>
    <col min="14348" max="14402" width="12.7109375" style="396" customWidth="1"/>
    <col min="14403" max="14403" width="11" style="396" customWidth="1"/>
    <col min="14404" max="14404" width="12.5703125" style="396" customWidth="1"/>
    <col min="14405" max="14405" width="11.140625" style="396" customWidth="1"/>
    <col min="14406" max="14406" width="9.7109375" style="396" customWidth="1"/>
    <col min="14407" max="14407" width="11" style="396" customWidth="1"/>
    <col min="14408" max="14408" width="11.28515625" style="396" customWidth="1"/>
    <col min="14409" max="14411" width="9.7109375" style="396" customWidth="1"/>
    <col min="14412" max="14412" width="10.42578125" style="396" customWidth="1"/>
    <col min="14413" max="14413" width="14.7109375" style="396" customWidth="1"/>
    <col min="14414" max="14414" width="12.28515625" style="396" customWidth="1"/>
    <col min="14415" max="14592" width="11.42578125" style="396"/>
    <col min="14593" max="14593" width="9.140625" style="396" customWidth="1"/>
    <col min="14594" max="14594" width="43.5703125" style="396" customWidth="1"/>
    <col min="14595" max="14595" width="10.85546875" style="396" customWidth="1"/>
    <col min="14596" max="14602" width="9.7109375" style="396" customWidth="1"/>
    <col min="14603" max="14603" width="13.7109375" style="396" customWidth="1"/>
    <col min="14604" max="14658" width="12.7109375" style="396" customWidth="1"/>
    <col min="14659" max="14659" width="11" style="396" customWidth="1"/>
    <col min="14660" max="14660" width="12.5703125" style="396" customWidth="1"/>
    <col min="14661" max="14661" width="11.140625" style="396" customWidth="1"/>
    <col min="14662" max="14662" width="9.7109375" style="396" customWidth="1"/>
    <col min="14663" max="14663" width="11" style="396" customWidth="1"/>
    <col min="14664" max="14664" width="11.28515625" style="396" customWidth="1"/>
    <col min="14665" max="14667" width="9.7109375" style="396" customWidth="1"/>
    <col min="14668" max="14668" width="10.42578125" style="396" customWidth="1"/>
    <col min="14669" max="14669" width="14.7109375" style="396" customWidth="1"/>
    <col min="14670" max="14670" width="12.28515625" style="396" customWidth="1"/>
    <col min="14671" max="14848" width="11.42578125" style="396"/>
    <col min="14849" max="14849" width="9.140625" style="396" customWidth="1"/>
    <col min="14850" max="14850" width="43.5703125" style="396" customWidth="1"/>
    <col min="14851" max="14851" width="10.85546875" style="396" customWidth="1"/>
    <col min="14852" max="14858" width="9.7109375" style="396" customWidth="1"/>
    <col min="14859" max="14859" width="13.7109375" style="396" customWidth="1"/>
    <col min="14860" max="14914" width="12.7109375" style="396" customWidth="1"/>
    <col min="14915" max="14915" width="11" style="396" customWidth="1"/>
    <col min="14916" max="14916" width="12.5703125" style="396" customWidth="1"/>
    <col min="14917" max="14917" width="11.140625" style="396" customWidth="1"/>
    <col min="14918" max="14918" width="9.7109375" style="396" customWidth="1"/>
    <col min="14919" max="14919" width="11" style="396" customWidth="1"/>
    <col min="14920" max="14920" width="11.28515625" style="396" customWidth="1"/>
    <col min="14921" max="14923" width="9.7109375" style="396" customWidth="1"/>
    <col min="14924" max="14924" width="10.42578125" style="396" customWidth="1"/>
    <col min="14925" max="14925" width="14.7109375" style="396" customWidth="1"/>
    <col min="14926" max="14926" width="12.28515625" style="396" customWidth="1"/>
    <col min="14927" max="15104" width="11.42578125" style="396"/>
    <col min="15105" max="15105" width="9.140625" style="396" customWidth="1"/>
    <col min="15106" max="15106" width="43.5703125" style="396" customWidth="1"/>
    <col min="15107" max="15107" width="10.85546875" style="396" customWidth="1"/>
    <col min="15108" max="15114" width="9.7109375" style="396" customWidth="1"/>
    <col min="15115" max="15115" width="13.7109375" style="396" customWidth="1"/>
    <col min="15116" max="15170" width="12.7109375" style="396" customWidth="1"/>
    <col min="15171" max="15171" width="11" style="396" customWidth="1"/>
    <col min="15172" max="15172" width="12.5703125" style="396" customWidth="1"/>
    <col min="15173" max="15173" width="11.140625" style="396" customWidth="1"/>
    <col min="15174" max="15174" width="9.7109375" style="396" customWidth="1"/>
    <col min="15175" max="15175" width="11" style="396" customWidth="1"/>
    <col min="15176" max="15176" width="11.28515625" style="396" customWidth="1"/>
    <col min="15177" max="15179" width="9.7109375" style="396" customWidth="1"/>
    <col min="15180" max="15180" width="10.42578125" style="396" customWidth="1"/>
    <col min="15181" max="15181" width="14.7109375" style="396" customWidth="1"/>
    <col min="15182" max="15182" width="12.28515625" style="396" customWidth="1"/>
    <col min="15183" max="15360" width="11.42578125" style="396"/>
    <col min="15361" max="15361" width="9.140625" style="396" customWidth="1"/>
    <col min="15362" max="15362" width="43.5703125" style="396" customWidth="1"/>
    <col min="15363" max="15363" width="10.85546875" style="396" customWidth="1"/>
    <col min="15364" max="15370" width="9.7109375" style="396" customWidth="1"/>
    <col min="15371" max="15371" width="13.7109375" style="396" customWidth="1"/>
    <col min="15372" max="15426" width="12.7109375" style="396" customWidth="1"/>
    <col min="15427" max="15427" width="11" style="396" customWidth="1"/>
    <col min="15428" max="15428" width="12.5703125" style="396" customWidth="1"/>
    <col min="15429" max="15429" width="11.140625" style="396" customWidth="1"/>
    <col min="15430" max="15430" width="9.7109375" style="396" customWidth="1"/>
    <col min="15431" max="15431" width="11" style="396" customWidth="1"/>
    <col min="15432" max="15432" width="11.28515625" style="396" customWidth="1"/>
    <col min="15433" max="15435" width="9.7109375" style="396" customWidth="1"/>
    <col min="15436" max="15436" width="10.42578125" style="396" customWidth="1"/>
    <col min="15437" max="15437" width="14.7109375" style="396" customWidth="1"/>
    <col min="15438" max="15438" width="12.28515625" style="396" customWidth="1"/>
    <col min="15439" max="15616" width="11.42578125" style="396"/>
    <col min="15617" max="15617" width="9.140625" style="396" customWidth="1"/>
    <col min="15618" max="15618" width="43.5703125" style="396" customWidth="1"/>
    <col min="15619" max="15619" width="10.85546875" style="396" customWidth="1"/>
    <col min="15620" max="15626" width="9.7109375" style="396" customWidth="1"/>
    <col min="15627" max="15627" width="13.7109375" style="396" customWidth="1"/>
    <col min="15628" max="15682" width="12.7109375" style="396" customWidth="1"/>
    <col min="15683" max="15683" width="11" style="396" customWidth="1"/>
    <col min="15684" max="15684" width="12.5703125" style="396" customWidth="1"/>
    <col min="15685" max="15685" width="11.140625" style="396" customWidth="1"/>
    <col min="15686" max="15686" width="9.7109375" style="396" customWidth="1"/>
    <col min="15687" max="15687" width="11" style="396" customWidth="1"/>
    <col min="15688" max="15688" width="11.28515625" style="396" customWidth="1"/>
    <col min="15689" max="15691" width="9.7109375" style="396" customWidth="1"/>
    <col min="15692" max="15692" width="10.42578125" style="396" customWidth="1"/>
    <col min="15693" max="15693" width="14.7109375" style="396" customWidth="1"/>
    <col min="15694" max="15694" width="12.28515625" style="396" customWidth="1"/>
    <col min="15695" max="15872" width="11.42578125" style="396"/>
    <col min="15873" max="15873" width="9.140625" style="396" customWidth="1"/>
    <col min="15874" max="15874" width="43.5703125" style="396" customWidth="1"/>
    <col min="15875" max="15875" width="10.85546875" style="396" customWidth="1"/>
    <col min="15876" max="15882" width="9.7109375" style="396" customWidth="1"/>
    <col min="15883" max="15883" width="13.7109375" style="396" customWidth="1"/>
    <col min="15884" max="15938" width="12.7109375" style="396" customWidth="1"/>
    <col min="15939" max="15939" width="11" style="396" customWidth="1"/>
    <col min="15940" max="15940" width="12.5703125" style="396" customWidth="1"/>
    <col min="15941" max="15941" width="11.140625" style="396" customWidth="1"/>
    <col min="15942" max="15942" width="9.7109375" style="396" customWidth="1"/>
    <col min="15943" max="15943" width="11" style="396" customWidth="1"/>
    <col min="15944" max="15944" width="11.28515625" style="396" customWidth="1"/>
    <col min="15945" max="15947" width="9.7109375" style="396" customWidth="1"/>
    <col min="15948" max="15948" width="10.42578125" style="396" customWidth="1"/>
    <col min="15949" max="15949" width="14.7109375" style="396" customWidth="1"/>
    <col min="15950" max="15950" width="12.28515625" style="396" customWidth="1"/>
    <col min="15951" max="16128" width="11.42578125" style="396"/>
    <col min="16129" max="16129" width="9.140625" style="396" customWidth="1"/>
    <col min="16130" max="16130" width="43.5703125" style="396" customWidth="1"/>
    <col min="16131" max="16131" width="10.85546875" style="396" customWidth="1"/>
    <col min="16132" max="16138" width="9.7109375" style="396" customWidth="1"/>
    <col min="16139" max="16139" width="13.7109375" style="396" customWidth="1"/>
    <col min="16140" max="16194" width="12.7109375" style="396" customWidth="1"/>
    <col min="16195" max="16195" width="11" style="396" customWidth="1"/>
    <col min="16196" max="16196" width="12.5703125" style="396" customWidth="1"/>
    <col min="16197" max="16197" width="11.140625" style="396" customWidth="1"/>
    <col min="16198" max="16198" width="9.7109375" style="396" customWidth="1"/>
    <col min="16199" max="16199" width="11" style="396" customWidth="1"/>
    <col min="16200" max="16200" width="11.28515625" style="396" customWidth="1"/>
    <col min="16201" max="16203" width="9.7109375" style="396" customWidth="1"/>
    <col min="16204" max="16204" width="10.42578125" style="396" customWidth="1"/>
    <col min="16205" max="16205" width="14.7109375" style="396" customWidth="1"/>
    <col min="16206" max="16206" width="12.28515625" style="396" customWidth="1"/>
    <col min="16207" max="16384" width="11.42578125" style="396"/>
  </cols>
  <sheetData>
    <row r="1" spans="1:78" ht="15.75">
      <c r="F1" s="3" t="s">
        <v>248</v>
      </c>
      <c r="G1" s="104" t="s">
        <v>265</v>
      </c>
      <c r="H1" s="397"/>
      <c r="N1" s="396" t="s">
        <v>246</v>
      </c>
    </row>
    <row r="2" spans="1:78">
      <c r="A2" s="178" t="s">
        <v>0</v>
      </c>
      <c r="N2" s="396" t="s">
        <v>221</v>
      </c>
    </row>
    <row r="3" spans="1:78" ht="13.5" thickBot="1">
      <c r="C3" s="399" t="s">
        <v>80</v>
      </c>
      <c r="BN3" s="399"/>
      <c r="BT3" s="399"/>
    </row>
    <row r="4" spans="1:78" ht="14.25" thickTop="1" thickBot="1">
      <c r="L4" s="498" t="s">
        <v>81</v>
      </c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1"/>
      <c r="BY4" s="398"/>
      <c r="BZ4" s="396"/>
    </row>
    <row r="5" spans="1:78" ht="70.5" customHeight="1" thickTop="1">
      <c r="A5" s="402"/>
      <c r="B5" s="403" t="s">
        <v>79</v>
      </c>
      <c r="C5" s="499" t="s">
        <v>222</v>
      </c>
      <c r="D5" s="404" t="s">
        <v>223</v>
      </c>
      <c r="E5" s="404" t="s">
        <v>82</v>
      </c>
      <c r="F5" s="404" t="s">
        <v>175</v>
      </c>
      <c r="G5" s="404" t="s">
        <v>224</v>
      </c>
      <c r="H5" s="404" t="s">
        <v>83</v>
      </c>
      <c r="I5" s="404" t="s">
        <v>84</v>
      </c>
      <c r="J5" s="405" t="s">
        <v>85</v>
      </c>
      <c r="K5" s="406" t="s">
        <v>113</v>
      </c>
      <c r="L5" s="407" t="s">
        <v>201</v>
      </c>
      <c r="M5" s="500" t="s">
        <v>188</v>
      </c>
      <c r="N5" s="408" t="s">
        <v>193</v>
      </c>
      <c r="O5" s="408" t="s">
        <v>132</v>
      </c>
      <c r="P5" s="408" t="s">
        <v>202</v>
      </c>
      <c r="Q5" s="408" t="s">
        <v>203</v>
      </c>
      <c r="R5" s="408" t="s">
        <v>165</v>
      </c>
      <c r="S5" s="408" t="s">
        <v>231</v>
      </c>
      <c r="T5" s="408" t="s">
        <v>204</v>
      </c>
      <c r="U5" s="408" t="s">
        <v>133</v>
      </c>
      <c r="V5" s="408" t="s">
        <v>121</v>
      </c>
      <c r="W5" s="408" t="s">
        <v>122</v>
      </c>
      <c r="X5" s="408" t="s">
        <v>205</v>
      </c>
      <c r="Y5" s="408" t="s">
        <v>123</v>
      </c>
      <c r="Z5" s="408" t="s">
        <v>166</v>
      </c>
      <c r="AA5" s="408" t="s">
        <v>206</v>
      </c>
      <c r="AB5" s="408" t="s">
        <v>124</v>
      </c>
      <c r="AC5" s="408" t="s">
        <v>167</v>
      </c>
      <c r="AD5" s="408" t="s">
        <v>125</v>
      </c>
      <c r="AE5" s="408" t="s">
        <v>163</v>
      </c>
      <c r="AF5" s="408" t="s">
        <v>216</v>
      </c>
      <c r="AG5" s="408" t="s">
        <v>232</v>
      </c>
      <c r="AH5" s="408" t="s">
        <v>217</v>
      </c>
      <c r="AI5" s="408" t="s">
        <v>134</v>
      </c>
      <c r="AJ5" s="408" t="s">
        <v>135</v>
      </c>
      <c r="AK5" s="408" t="s">
        <v>37</v>
      </c>
      <c r="AL5" s="408" t="s">
        <v>39</v>
      </c>
      <c r="AM5" s="408" t="s">
        <v>136</v>
      </c>
      <c r="AN5" s="408" t="s">
        <v>156</v>
      </c>
      <c r="AO5" s="408" t="s">
        <v>43</v>
      </c>
      <c r="AP5" s="408" t="s">
        <v>207</v>
      </c>
      <c r="AQ5" s="408" t="s">
        <v>233</v>
      </c>
      <c r="AR5" s="408" t="s">
        <v>47</v>
      </c>
      <c r="AS5" s="408" t="s">
        <v>157</v>
      </c>
      <c r="AT5" s="408" t="s">
        <v>234</v>
      </c>
      <c r="AU5" s="408" t="s">
        <v>235</v>
      </c>
      <c r="AV5" s="408" t="s">
        <v>158</v>
      </c>
      <c r="AW5" s="408" t="s">
        <v>145</v>
      </c>
      <c r="AX5" s="408" t="s">
        <v>236</v>
      </c>
      <c r="AY5" s="408" t="s">
        <v>159</v>
      </c>
      <c r="AZ5" s="408" t="s">
        <v>160</v>
      </c>
      <c r="BA5" s="408" t="s">
        <v>161</v>
      </c>
      <c r="BB5" s="408" t="s">
        <v>237</v>
      </c>
      <c r="BC5" s="408" t="s">
        <v>59</v>
      </c>
      <c r="BD5" s="408" t="s">
        <v>168</v>
      </c>
      <c r="BE5" s="408" t="s">
        <v>69</v>
      </c>
      <c r="BF5" s="408" t="s">
        <v>148</v>
      </c>
      <c r="BG5" s="408" t="s">
        <v>238</v>
      </c>
      <c r="BH5" s="408" t="s">
        <v>162</v>
      </c>
      <c r="BI5" s="408" t="s">
        <v>164</v>
      </c>
      <c r="BJ5" s="408" t="s">
        <v>239</v>
      </c>
      <c r="BK5" s="408" t="s">
        <v>240</v>
      </c>
      <c r="BL5" s="404" t="s">
        <v>126</v>
      </c>
      <c r="BM5" s="406" t="s">
        <v>86</v>
      </c>
      <c r="BN5" s="501" t="s">
        <v>87</v>
      </c>
      <c r="BO5" s="502" t="s">
        <v>88</v>
      </c>
      <c r="BZ5" s="396"/>
    </row>
    <row r="6" spans="1:78" ht="15" customHeight="1">
      <c r="A6" s="409"/>
      <c r="B6" s="410"/>
      <c r="C6" s="411"/>
      <c r="D6" s="410"/>
      <c r="E6" s="410"/>
      <c r="F6" s="410"/>
      <c r="G6" s="410"/>
      <c r="H6" s="410"/>
      <c r="I6" s="410"/>
      <c r="J6" s="410"/>
      <c r="K6" s="410"/>
      <c r="L6" s="412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  <c r="AU6" s="411"/>
      <c r="AV6" s="411"/>
      <c r="AW6" s="411"/>
      <c r="AX6" s="411"/>
      <c r="AY6" s="411"/>
      <c r="AZ6" s="411"/>
      <c r="BA6" s="411"/>
      <c r="BB6" s="411"/>
      <c r="BC6" s="411"/>
      <c r="BD6" s="411"/>
      <c r="BE6" s="411"/>
      <c r="BF6" s="411"/>
      <c r="BG6" s="411"/>
      <c r="BH6" s="411"/>
      <c r="BI6" s="411"/>
      <c r="BJ6" s="411"/>
      <c r="BK6" s="411"/>
      <c r="BL6" s="411"/>
      <c r="BM6" s="413"/>
      <c r="BN6" s="414"/>
      <c r="BO6" s="415"/>
      <c r="BZ6" s="396"/>
    </row>
    <row r="7" spans="1:78" ht="15" customHeight="1" thickBot="1">
      <c r="A7" s="416"/>
      <c r="B7" s="417"/>
      <c r="C7" s="418"/>
      <c r="D7" s="417"/>
      <c r="E7" s="417"/>
      <c r="F7" s="417"/>
      <c r="G7" s="417"/>
      <c r="H7" s="417"/>
      <c r="I7" s="417"/>
      <c r="J7" s="417"/>
      <c r="K7" s="417"/>
      <c r="L7" s="419" t="s">
        <v>11</v>
      </c>
      <c r="M7" s="418" t="s">
        <v>12</v>
      </c>
      <c r="N7" s="418" t="s">
        <v>13</v>
      </c>
      <c r="O7" s="418" t="s">
        <v>14</v>
      </c>
      <c r="P7" s="418" t="s">
        <v>15</v>
      </c>
      <c r="Q7" s="418" t="s">
        <v>16</v>
      </c>
      <c r="R7" s="418" t="s">
        <v>17</v>
      </c>
      <c r="S7" s="418" t="s">
        <v>18</v>
      </c>
      <c r="T7" s="418" t="s">
        <v>19</v>
      </c>
      <c r="U7" s="418" t="s">
        <v>20</v>
      </c>
      <c r="V7" s="418" t="s">
        <v>21</v>
      </c>
      <c r="W7" s="418" t="s">
        <v>22</v>
      </c>
      <c r="X7" s="418" t="s">
        <v>23</v>
      </c>
      <c r="Y7" s="418" t="s">
        <v>24</v>
      </c>
      <c r="Z7" s="418" t="s">
        <v>25</v>
      </c>
      <c r="AA7" s="418" t="s">
        <v>26</v>
      </c>
      <c r="AB7" s="418" t="s">
        <v>27</v>
      </c>
      <c r="AC7" s="418" t="s">
        <v>28</v>
      </c>
      <c r="AD7" s="418" t="s">
        <v>29</v>
      </c>
      <c r="AE7" s="418" t="s">
        <v>30</v>
      </c>
      <c r="AF7" s="418" t="s">
        <v>31</v>
      </c>
      <c r="AG7" s="418" t="s">
        <v>32</v>
      </c>
      <c r="AH7" s="418" t="s">
        <v>33</v>
      </c>
      <c r="AI7" s="418" t="s">
        <v>34</v>
      </c>
      <c r="AJ7" s="418" t="s">
        <v>35</v>
      </c>
      <c r="AK7" s="418" t="s">
        <v>36</v>
      </c>
      <c r="AL7" s="418" t="s">
        <v>38</v>
      </c>
      <c r="AM7" s="418" t="s">
        <v>40</v>
      </c>
      <c r="AN7" s="418" t="s">
        <v>41</v>
      </c>
      <c r="AO7" s="418" t="s">
        <v>42</v>
      </c>
      <c r="AP7" s="418" t="s">
        <v>44</v>
      </c>
      <c r="AQ7" s="418" t="s">
        <v>45</v>
      </c>
      <c r="AR7" s="418" t="s">
        <v>46</v>
      </c>
      <c r="AS7" s="418" t="s">
        <v>48</v>
      </c>
      <c r="AT7" s="418" t="s">
        <v>49</v>
      </c>
      <c r="AU7" s="418" t="s">
        <v>50</v>
      </c>
      <c r="AV7" s="418" t="s">
        <v>51</v>
      </c>
      <c r="AW7" s="418" t="s">
        <v>52</v>
      </c>
      <c r="AX7" s="418" t="s">
        <v>53</v>
      </c>
      <c r="AY7" s="418" t="s">
        <v>54</v>
      </c>
      <c r="AZ7" s="418" t="s">
        <v>55</v>
      </c>
      <c r="BA7" s="418" t="s">
        <v>56</v>
      </c>
      <c r="BB7" s="418" t="s">
        <v>57</v>
      </c>
      <c r="BC7" s="418" t="s">
        <v>58</v>
      </c>
      <c r="BD7" s="418" t="s">
        <v>60</v>
      </c>
      <c r="BE7" s="418" t="s">
        <v>61</v>
      </c>
      <c r="BF7" s="418" t="s">
        <v>62</v>
      </c>
      <c r="BG7" s="418" t="s">
        <v>63</v>
      </c>
      <c r="BH7" s="418" t="s">
        <v>64</v>
      </c>
      <c r="BI7" s="418" t="s">
        <v>65</v>
      </c>
      <c r="BJ7" s="418" t="s">
        <v>66</v>
      </c>
      <c r="BK7" s="418" t="s">
        <v>70</v>
      </c>
      <c r="BL7" s="418" t="s">
        <v>71</v>
      </c>
      <c r="BM7" s="420"/>
      <c r="BN7" s="414"/>
      <c r="BO7" s="415"/>
      <c r="BZ7" s="396"/>
    </row>
    <row r="8" spans="1:78" ht="13.5" thickTop="1">
      <c r="A8" s="409" t="s">
        <v>11</v>
      </c>
      <c r="B8" s="421" t="s">
        <v>201</v>
      </c>
      <c r="C8" s="422">
        <f>D8+E8+F8+G8+H8+I8+J8+K8</f>
        <v>17462.526000000002</v>
      </c>
      <c r="D8" s="421">
        <v>2620.6010000000001</v>
      </c>
      <c r="E8" s="421">
        <v>0</v>
      </c>
      <c r="F8" s="421">
        <v>0</v>
      </c>
      <c r="G8" s="421">
        <v>0</v>
      </c>
      <c r="H8" s="421">
        <v>0</v>
      </c>
      <c r="I8" s="421">
        <v>0</v>
      </c>
      <c r="J8" s="421">
        <v>223.54300000000001</v>
      </c>
      <c r="K8" s="421">
        <f>BM8+BN8+BO8</f>
        <v>14618.382000000001</v>
      </c>
      <c r="L8" s="423">
        <v>9911.9240000000009</v>
      </c>
      <c r="M8" s="422">
        <v>0</v>
      </c>
      <c r="N8" s="422">
        <v>0</v>
      </c>
      <c r="O8" s="422">
        <v>374.85500000000002</v>
      </c>
      <c r="P8" s="422">
        <v>0</v>
      </c>
      <c r="Q8" s="422">
        <v>0</v>
      </c>
      <c r="R8" s="422">
        <v>0</v>
      </c>
      <c r="S8" s="422">
        <v>55.366999999999997</v>
      </c>
      <c r="T8" s="422">
        <v>0</v>
      </c>
      <c r="U8" s="422">
        <v>0</v>
      </c>
      <c r="V8" s="422">
        <v>0</v>
      </c>
      <c r="W8" s="422">
        <v>0</v>
      </c>
      <c r="X8" s="422">
        <v>0</v>
      </c>
      <c r="Y8" s="422">
        <v>0</v>
      </c>
      <c r="Z8" s="422">
        <v>0</v>
      </c>
      <c r="AA8" s="422">
        <v>0.23200000000000001</v>
      </c>
      <c r="AB8" s="422">
        <v>0</v>
      </c>
      <c r="AC8" s="422">
        <v>0</v>
      </c>
      <c r="AD8" s="422">
        <v>0</v>
      </c>
      <c r="AE8" s="422">
        <v>0</v>
      </c>
      <c r="AF8" s="422">
        <v>0</v>
      </c>
      <c r="AG8" s="422">
        <v>0</v>
      </c>
      <c r="AH8" s="422">
        <v>0</v>
      </c>
      <c r="AI8" s="422">
        <v>0</v>
      </c>
      <c r="AJ8" s="422">
        <v>0</v>
      </c>
      <c r="AK8" s="422">
        <v>0</v>
      </c>
      <c r="AL8" s="422">
        <v>0</v>
      </c>
      <c r="AM8" s="422">
        <v>0</v>
      </c>
      <c r="AN8" s="422">
        <v>0</v>
      </c>
      <c r="AO8" s="422">
        <v>0</v>
      </c>
      <c r="AP8" s="422">
        <v>0</v>
      </c>
      <c r="AQ8" s="422">
        <v>0</v>
      </c>
      <c r="AR8" s="422">
        <v>0</v>
      </c>
      <c r="AS8" s="422">
        <v>0</v>
      </c>
      <c r="AT8" s="422">
        <v>0</v>
      </c>
      <c r="AU8" s="422">
        <v>0</v>
      </c>
      <c r="AV8" s="422">
        <v>0</v>
      </c>
      <c r="AW8" s="422">
        <v>0</v>
      </c>
      <c r="AX8" s="422">
        <v>0</v>
      </c>
      <c r="AY8" s="422">
        <v>0</v>
      </c>
      <c r="AZ8" s="422">
        <v>0</v>
      </c>
      <c r="BA8" s="422">
        <v>0</v>
      </c>
      <c r="BB8" s="422">
        <v>0</v>
      </c>
      <c r="BC8" s="422">
        <v>0.66900000000000004</v>
      </c>
      <c r="BD8" s="422">
        <v>0</v>
      </c>
      <c r="BE8" s="422">
        <v>0</v>
      </c>
      <c r="BF8" s="422">
        <v>0</v>
      </c>
      <c r="BG8" s="422">
        <v>0</v>
      </c>
      <c r="BH8" s="422">
        <v>0</v>
      </c>
      <c r="BI8" s="422">
        <v>0</v>
      </c>
      <c r="BJ8" s="422">
        <v>0</v>
      </c>
      <c r="BK8" s="422">
        <v>0</v>
      </c>
      <c r="BL8" s="422">
        <v>0</v>
      </c>
      <c r="BM8" s="424">
        <f>SUM(L8:BL8)</f>
        <v>10343.047</v>
      </c>
      <c r="BN8" s="425">
        <v>0</v>
      </c>
      <c r="BO8" s="426">
        <v>4275.335</v>
      </c>
      <c r="BZ8" s="396"/>
    </row>
    <row r="9" spans="1:78">
      <c r="A9" s="409" t="s">
        <v>12</v>
      </c>
      <c r="B9" s="503" t="s">
        <v>188</v>
      </c>
      <c r="C9" s="422">
        <f t="shared" ref="C9:C60" si="0">D9+E9+F9+G9+H9+I9+J9+K9</f>
        <v>7629.9740000000002</v>
      </c>
      <c r="D9" s="421">
        <v>2296.5329999999999</v>
      </c>
      <c r="E9" s="421">
        <v>0</v>
      </c>
      <c r="F9" s="421">
        <v>0</v>
      </c>
      <c r="G9" s="421">
        <v>0</v>
      </c>
      <c r="H9" s="421">
        <v>0</v>
      </c>
      <c r="I9" s="421">
        <v>0</v>
      </c>
      <c r="J9" s="421">
        <v>7.3520000000000003</v>
      </c>
      <c r="K9" s="421">
        <f t="shared" ref="K9:K60" si="1">BM9+BN9+BO9</f>
        <v>5326.0890000000009</v>
      </c>
      <c r="L9" s="423">
        <v>0</v>
      </c>
      <c r="M9" s="422">
        <v>5187.8220000000001</v>
      </c>
      <c r="N9" s="422">
        <v>0</v>
      </c>
      <c r="O9" s="422">
        <v>35.250999999999998</v>
      </c>
      <c r="P9" s="422">
        <v>0</v>
      </c>
      <c r="Q9" s="422">
        <v>0</v>
      </c>
      <c r="R9" s="422">
        <v>0</v>
      </c>
      <c r="S9" s="422">
        <v>75.108999999999995</v>
      </c>
      <c r="T9" s="422">
        <v>0</v>
      </c>
      <c r="U9" s="422">
        <v>0</v>
      </c>
      <c r="V9" s="422">
        <v>0</v>
      </c>
      <c r="W9" s="422">
        <v>0</v>
      </c>
      <c r="X9" s="422">
        <v>0</v>
      </c>
      <c r="Y9" s="422">
        <v>0</v>
      </c>
      <c r="Z9" s="422">
        <v>0</v>
      </c>
      <c r="AA9" s="422">
        <v>0</v>
      </c>
      <c r="AB9" s="422">
        <v>0</v>
      </c>
      <c r="AC9" s="422">
        <v>0</v>
      </c>
      <c r="AD9" s="422">
        <v>0</v>
      </c>
      <c r="AE9" s="422">
        <v>0</v>
      </c>
      <c r="AF9" s="422">
        <v>0</v>
      </c>
      <c r="AG9" s="422">
        <v>0</v>
      </c>
      <c r="AH9" s="422">
        <v>0</v>
      </c>
      <c r="AI9" s="422">
        <v>0</v>
      </c>
      <c r="AJ9" s="422">
        <v>0</v>
      </c>
      <c r="AK9" s="422">
        <v>0</v>
      </c>
      <c r="AL9" s="422">
        <v>0</v>
      </c>
      <c r="AM9" s="422">
        <v>0</v>
      </c>
      <c r="AN9" s="422">
        <v>0</v>
      </c>
      <c r="AO9" s="422">
        <v>0</v>
      </c>
      <c r="AP9" s="422">
        <v>0</v>
      </c>
      <c r="AQ9" s="422">
        <v>0</v>
      </c>
      <c r="AR9" s="422">
        <v>0</v>
      </c>
      <c r="AS9" s="422">
        <v>0</v>
      </c>
      <c r="AT9" s="422">
        <v>0</v>
      </c>
      <c r="AU9" s="422">
        <v>0</v>
      </c>
      <c r="AV9" s="422">
        <v>0</v>
      </c>
      <c r="AW9" s="422">
        <v>0</v>
      </c>
      <c r="AX9" s="422">
        <v>0</v>
      </c>
      <c r="AY9" s="422">
        <v>0</v>
      </c>
      <c r="AZ9" s="422">
        <v>0</v>
      </c>
      <c r="BA9" s="422">
        <v>0</v>
      </c>
      <c r="BB9" s="422">
        <v>0</v>
      </c>
      <c r="BC9" s="422">
        <v>0</v>
      </c>
      <c r="BD9" s="422">
        <v>0</v>
      </c>
      <c r="BE9" s="422">
        <v>0</v>
      </c>
      <c r="BF9" s="422">
        <v>0</v>
      </c>
      <c r="BG9" s="422">
        <v>0</v>
      </c>
      <c r="BH9" s="422">
        <v>0</v>
      </c>
      <c r="BI9" s="422">
        <v>0</v>
      </c>
      <c r="BJ9" s="422">
        <v>0</v>
      </c>
      <c r="BK9" s="422">
        <v>0</v>
      </c>
      <c r="BL9" s="422">
        <v>0</v>
      </c>
      <c r="BM9" s="424">
        <f t="shared" ref="BM9:BM60" si="2">SUM(L9:BL9)</f>
        <v>5298.1820000000007</v>
      </c>
      <c r="BN9" s="427">
        <v>0</v>
      </c>
      <c r="BO9" s="428">
        <v>27.907</v>
      </c>
      <c r="BZ9" s="396"/>
    </row>
    <row r="10" spans="1:78">
      <c r="A10" s="409" t="s">
        <v>13</v>
      </c>
      <c r="B10" s="421" t="s">
        <v>193</v>
      </c>
      <c r="C10" s="422">
        <f t="shared" si="0"/>
        <v>1978.6850000000002</v>
      </c>
      <c r="D10" s="421">
        <v>772.70799999999997</v>
      </c>
      <c r="E10" s="421">
        <v>0</v>
      </c>
      <c r="F10" s="421">
        <v>7.3230000000000004</v>
      </c>
      <c r="G10" s="421">
        <v>0</v>
      </c>
      <c r="H10" s="421">
        <v>0</v>
      </c>
      <c r="I10" s="421">
        <v>0</v>
      </c>
      <c r="J10" s="421">
        <v>5.2880000000000003</v>
      </c>
      <c r="K10" s="421">
        <f t="shared" si="1"/>
        <v>1193.3660000000002</v>
      </c>
      <c r="L10" s="423">
        <v>0</v>
      </c>
      <c r="M10" s="422">
        <v>0</v>
      </c>
      <c r="N10" s="422">
        <v>888.13800000000003</v>
      </c>
      <c r="O10" s="422">
        <v>0</v>
      </c>
      <c r="P10" s="422">
        <v>0</v>
      </c>
      <c r="Q10" s="422">
        <v>0</v>
      </c>
      <c r="R10" s="422">
        <v>0</v>
      </c>
      <c r="S10" s="422">
        <v>0</v>
      </c>
      <c r="T10" s="422">
        <v>0</v>
      </c>
      <c r="U10" s="422">
        <v>0</v>
      </c>
      <c r="V10" s="422">
        <v>0</v>
      </c>
      <c r="W10" s="422">
        <v>0</v>
      </c>
      <c r="X10" s="422">
        <v>0</v>
      </c>
      <c r="Y10" s="422">
        <v>0</v>
      </c>
      <c r="Z10" s="422">
        <v>0</v>
      </c>
      <c r="AA10" s="422">
        <v>0</v>
      </c>
      <c r="AB10" s="422">
        <v>0</v>
      </c>
      <c r="AC10" s="422">
        <v>0</v>
      </c>
      <c r="AD10" s="422">
        <v>0</v>
      </c>
      <c r="AE10" s="422">
        <v>48.773000000000003</v>
      </c>
      <c r="AF10" s="422">
        <v>0</v>
      </c>
      <c r="AG10" s="422">
        <v>0</v>
      </c>
      <c r="AH10" s="422">
        <v>53.781999999999996</v>
      </c>
      <c r="AI10" s="422">
        <v>0</v>
      </c>
      <c r="AJ10" s="422">
        <v>0</v>
      </c>
      <c r="AK10" s="422">
        <v>0</v>
      </c>
      <c r="AL10" s="422">
        <v>0</v>
      </c>
      <c r="AM10" s="422">
        <v>0</v>
      </c>
      <c r="AN10" s="422">
        <v>0</v>
      </c>
      <c r="AO10" s="422">
        <v>0</v>
      </c>
      <c r="AP10" s="422">
        <v>0</v>
      </c>
      <c r="AQ10" s="422">
        <v>0</v>
      </c>
      <c r="AR10" s="422">
        <v>0</v>
      </c>
      <c r="AS10" s="422">
        <v>0</v>
      </c>
      <c r="AT10" s="422">
        <v>0</v>
      </c>
      <c r="AU10" s="422">
        <v>0</v>
      </c>
      <c r="AV10" s="422">
        <v>0</v>
      </c>
      <c r="AW10" s="422">
        <v>0</v>
      </c>
      <c r="AX10" s="422">
        <v>0</v>
      </c>
      <c r="AY10" s="422">
        <v>0</v>
      </c>
      <c r="AZ10" s="422">
        <v>0</v>
      </c>
      <c r="BA10" s="422">
        <v>0</v>
      </c>
      <c r="BB10" s="422">
        <v>0</v>
      </c>
      <c r="BC10" s="422">
        <v>0</v>
      </c>
      <c r="BD10" s="422">
        <v>0</v>
      </c>
      <c r="BE10" s="422">
        <v>0</v>
      </c>
      <c r="BF10" s="422">
        <v>0</v>
      </c>
      <c r="BG10" s="422">
        <v>2.0219999999999998</v>
      </c>
      <c r="BH10" s="422">
        <v>0</v>
      </c>
      <c r="BI10" s="422">
        <v>0</v>
      </c>
      <c r="BJ10" s="422">
        <v>0</v>
      </c>
      <c r="BK10" s="422">
        <v>0</v>
      </c>
      <c r="BL10" s="422">
        <v>0</v>
      </c>
      <c r="BM10" s="424">
        <f t="shared" si="2"/>
        <v>992.71500000000015</v>
      </c>
      <c r="BN10" s="427">
        <v>0</v>
      </c>
      <c r="BO10" s="428">
        <v>200.65100000000001</v>
      </c>
      <c r="BZ10" s="396"/>
    </row>
    <row r="11" spans="1:78">
      <c r="A11" s="409" t="s">
        <v>14</v>
      </c>
      <c r="B11" s="421" t="s">
        <v>132</v>
      </c>
      <c r="C11" s="422">
        <f t="shared" si="0"/>
        <v>35950.925999999992</v>
      </c>
      <c r="D11" s="421">
        <v>3539.3850000000002</v>
      </c>
      <c r="E11" s="421">
        <v>0</v>
      </c>
      <c r="F11" s="421">
        <v>2785.6909999999998</v>
      </c>
      <c r="G11" s="421">
        <v>-97.334000000000003</v>
      </c>
      <c r="H11" s="421">
        <v>0</v>
      </c>
      <c r="I11" s="421">
        <v>0</v>
      </c>
      <c r="J11" s="421">
        <v>2508.9520000000002</v>
      </c>
      <c r="K11" s="421">
        <f t="shared" si="1"/>
        <v>27214.231999999996</v>
      </c>
      <c r="L11" s="423">
        <v>515.35799999999995</v>
      </c>
      <c r="M11" s="422">
        <v>0</v>
      </c>
      <c r="N11" s="422">
        <v>0</v>
      </c>
      <c r="O11" s="422">
        <v>11207.727999999999</v>
      </c>
      <c r="P11" s="422">
        <v>18.995999999999999</v>
      </c>
      <c r="Q11" s="422">
        <v>0</v>
      </c>
      <c r="R11" s="422">
        <v>0</v>
      </c>
      <c r="S11" s="422">
        <v>78.866</v>
      </c>
      <c r="T11" s="422">
        <v>0</v>
      </c>
      <c r="U11" s="422">
        <v>0</v>
      </c>
      <c r="V11" s="422">
        <v>0</v>
      </c>
      <c r="W11" s="422">
        <v>0</v>
      </c>
      <c r="X11" s="422">
        <v>0</v>
      </c>
      <c r="Y11" s="422">
        <v>0</v>
      </c>
      <c r="Z11" s="422">
        <v>0</v>
      </c>
      <c r="AA11" s="422">
        <v>7.1999999999999995E-2</v>
      </c>
      <c r="AB11" s="422">
        <v>0</v>
      </c>
      <c r="AC11" s="422">
        <v>0</v>
      </c>
      <c r="AD11" s="422">
        <v>0</v>
      </c>
      <c r="AE11" s="422">
        <v>0</v>
      </c>
      <c r="AF11" s="422">
        <v>0</v>
      </c>
      <c r="AG11" s="422">
        <v>0</v>
      </c>
      <c r="AH11" s="422">
        <v>22.925000000000001</v>
      </c>
      <c r="AI11" s="422">
        <v>79.572999999999993</v>
      </c>
      <c r="AJ11" s="422">
        <v>0</v>
      </c>
      <c r="AK11" s="422">
        <v>0</v>
      </c>
      <c r="AL11" s="422">
        <v>0</v>
      </c>
      <c r="AM11" s="422">
        <v>0</v>
      </c>
      <c r="AN11" s="422">
        <v>0</v>
      </c>
      <c r="AO11" s="422">
        <v>0</v>
      </c>
      <c r="AP11" s="422">
        <v>0</v>
      </c>
      <c r="AQ11" s="422">
        <v>0</v>
      </c>
      <c r="AR11" s="422">
        <v>0</v>
      </c>
      <c r="AS11" s="422">
        <v>0</v>
      </c>
      <c r="AT11" s="422">
        <v>0</v>
      </c>
      <c r="AU11" s="422">
        <v>0</v>
      </c>
      <c r="AV11" s="422">
        <v>0</v>
      </c>
      <c r="AW11" s="422">
        <v>0</v>
      </c>
      <c r="AX11" s="422">
        <v>0</v>
      </c>
      <c r="AY11" s="422">
        <v>0</v>
      </c>
      <c r="AZ11" s="422">
        <v>0</v>
      </c>
      <c r="BA11" s="422">
        <v>0</v>
      </c>
      <c r="BB11" s="422">
        <v>0</v>
      </c>
      <c r="BC11" s="422">
        <v>0</v>
      </c>
      <c r="BD11" s="422">
        <v>0</v>
      </c>
      <c r="BE11" s="422">
        <v>0</v>
      </c>
      <c r="BF11" s="422">
        <v>0</v>
      </c>
      <c r="BG11" s="422">
        <v>0</v>
      </c>
      <c r="BH11" s="422">
        <v>0</v>
      </c>
      <c r="BI11" s="422">
        <v>0</v>
      </c>
      <c r="BJ11" s="422">
        <v>0</v>
      </c>
      <c r="BK11" s="422">
        <v>0</v>
      </c>
      <c r="BL11" s="422">
        <v>0</v>
      </c>
      <c r="BM11" s="424">
        <f t="shared" si="2"/>
        <v>11923.517999999998</v>
      </c>
      <c r="BN11" s="427">
        <v>0</v>
      </c>
      <c r="BO11" s="428">
        <v>15290.714</v>
      </c>
      <c r="BZ11" s="396"/>
    </row>
    <row r="12" spans="1:78">
      <c r="A12" s="409" t="s">
        <v>15</v>
      </c>
      <c r="B12" s="421" t="s">
        <v>202</v>
      </c>
      <c r="C12" s="422">
        <f t="shared" si="0"/>
        <v>13665.123</v>
      </c>
      <c r="D12" s="421">
        <v>963.44899999999996</v>
      </c>
      <c r="E12" s="421">
        <v>0</v>
      </c>
      <c r="F12" s="421">
        <v>1119.9970000000001</v>
      </c>
      <c r="G12" s="421">
        <v>0</v>
      </c>
      <c r="H12" s="421">
        <v>0</v>
      </c>
      <c r="I12" s="421">
        <v>0</v>
      </c>
      <c r="J12" s="421">
        <v>2870.1610000000001</v>
      </c>
      <c r="K12" s="421">
        <f t="shared" si="1"/>
        <v>8711.5159999999996</v>
      </c>
      <c r="L12" s="423">
        <v>1342.0650000000001</v>
      </c>
      <c r="M12" s="422">
        <v>0</v>
      </c>
      <c r="N12" s="422">
        <v>0</v>
      </c>
      <c r="O12" s="422">
        <v>246.22900000000001</v>
      </c>
      <c r="P12" s="422">
        <v>3994.2869999999998</v>
      </c>
      <c r="Q12" s="422">
        <v>0</v>
      </c>
      <c r="R12" s="422">
        <v>3.6909999999999998</v>
      </c>
      <c r="S12" s="422">
        <v>13.074</v>
      </c>
      <c r="T12" s="422">
        <v>0</v>
      </c>
      <c r="U12" s="422">
        <v>0</v>
      </c>
      <c r="V12" s="422">
        <v>0</v>
      </c>
      <c r="W12" s="422">
        <v>0</v>
      </c>
      <c r="X12" s="422">
        <v>0</v>
      </c>
      <c r="Y12" s="422">
        <v>0</v>
      </c>
      <c r="Z12" s="422">
        <v>0</v>
      </c>
      <c r="AA12" s="422">
        <v>0.66500000000000004</v>
      </c>
      <c r="AB12" s="422">
        <v>0</v>
      </c>
      <c r="AC12" s="422">
        <v>0</v>
      </c>
      <c r="AD12" s="422">
        <v>0</v>
      </c>
      <c r="AE12" s="422">
        <v>0</v>
      </c>
      <c r="AF12" s="422">
        <v>0</v>
      </c>
      <c r="AG12" s="422">
        <v>0</v>
      </c>
      <c r="AH12" s="422">
        <v>0</v>
      </c>
      <c r="AI12" s="422">
        <v>0</v>
      </c>
      <c r="AJ12" s="422">
        <v>0</v>
      </c>
      <c r="AK12" s="422">
        <v>0</v>
      </c>
      <c r="AL12" s="422">
        <v>0</v>
      </c>
      <c r="AM12" s="422">
        <v>0</v>
      </c>
      <c r="AN12" s="422">
        <v>0</v>
      </c>
      <c r="AO12" s="422">
        <v>0</v>
      </c>
      <c r="AP12" s="422">
        <v>0</v>
      </c>
      <c r="AQ12" s="422">
        <v>0</v>
      </c>
      <c r="AR12" s="422">
        <v>0</v>
      </c>
      <c r="AS12" s="422">
        <v>0</v>
      </c>
      <c r="AT12" s="422">
        <v>0</v>
      </c>
      <c r="AU12" s="422">
        <v>0</v>
      </c>
      <c r="AV12" s="422">
        <v>0</v>
      </c>
      <c r="AW12" s="422">
        <v>0</v>
      </c>
      <c r="AX12" s="422">
        <v>0</v>
      </c>
      <c r="AY12" s="422">
        <v>0</v>
      </c>
      <c r="AZ12" s="422">
        <v>0</v>
      </c>
      <c r="BA12" s="422">
        <v>0</v>
      </c>
      <c r="BB12" s="422">
        <v>0</v>
      </c>
      <c r="BC12" s="422">
        <v>0</v>
      </c>
      <c r="BD12" s="422">
        <v>0</v>
      </c>
      <c r="BE12" s="422">
        <v>0</v>
      </c>
      <c r="BF12" s="422">
        <v>0</v>
      </c>
      <c r="BG12" s="422">
        <v>0</v>
      </c>
      <c r="BH12" s="422">
        <v>0</v>
      </c>
      <c r="BI12" s="422">
        <v>0</v>
      </c>
      <c r="BJ12" s="422">
        <v>0</v>
      </c>
      <c r="BK12" s="422">
        <v>0</v>
      </c>
      <c r="BL12" s="422">
        <v>0</v>
      </c>
      <c r="BM12" s="424">
        <f t="shared" si="2"/>
        <v>5600.0109999999995</v>
      </c>
      <c r="BN12" s="427">
        <v>0</v>
      </c>
      <c r="BO12" s="428">
        <v>3111.5050000000001</v>
      </c>
      <c r="BZ12" s="396"/>
    </row>
    <row r="13" spans="1:78">
      <c r="A13" s="409" t="s">
        <v>16</v>
      </c>
      <c r="B13" s="421" t="s">
        <v>203</v>
      </c>
      <c r="C13" s="422">
        <f t="shared" si="0"/>
        <v>1432.085</v>
      </c>
      <c r="D13" s="421">
        <v>331.23700000000002</v>
      </c>
      <c r="E13" s="421">
        <v>0</v>
      </c>
      <c r="F13" s="421">
        <v>147.798</v>
      </c>
      <c r="G13" s="421">
        <v>0</v>
      </c>
      <c r="H13" s="421">
        <v>73.7</v>
      </c>
      <c r="I13" s="421">
        <v>0</v>
      </c>
      <c r="J13" s="421">
        <v>104.708</v>
      </c>
      <c r="K13" s="421">
        <f t="shared" si="1"/>
        <v>774.64199999999994</v>
      </c>
      <c r="L13" s="423">
        <v>0</v>
      </c>
      <c r="M13" s="422">
        <v>0</v>
      </c>
      <c r="N13" s="422">
        <v>0</v>
      </c>
      <c r="O13" s="422">
        <v>0</v>
      </c>
      <c r="P13" s="422">
        <v>0</v>
      </c>
      <c r="Q13" s="422">
        <v>643.43399999999997</v>
      </c>
      <c r="R13" s="422">
        <v>0</v>
      </c>
      <c r="S13" s="422">
        <v>0</v>
      </c>
      <c r="T13" s="422">
        <v>0</v>
      </c>
      <c r="U13" s="422">
        <v>0</v>
      </c>
      <c r="V13" s="422">
        <v>0</v>
      </c>
      <c r="W13" s="422">
        <v>0</v>
      </c>
      <c r="X13" s="422">
        <v>0</v>
      </c>
      <c r="Y13" s="422">
        <v>0</v>
      </c>
      <c r="Z13" s="422">
        <v>0</v>
      </c>
      <c r="AA13" s="422">
        <v>0</v>
      </c>
      <c r="AB13" s="422">
        <v>0</v>
      </c>
      <c r="AC13" s="422">
        <v>0</v>
      </c>
      <c r="AD13" s="422">
        <v>0</v>
      </c>
      <c r="AE13" s="422">
        <v>0</v>
      </c>
      <c r="AF13" s="422">
        <v>0</v>
      </c>
      <c r="AG13" s="422">
        <v>0</v>
      </c>
      <c r="AH13" s="422">
        <v>0</v>
      </c>
      <c r="AI13" s="422">
        <v>0</v>
      </c>
      <c r="AJ13" s="422">
        <v>0</v>
      </c>
      <c r="AK13" s="422">
        <v>0</v>
      </c>
      <c r="AL13" s="422">
        <v>0</v>
      </c>
      <c r="AM13" s="422">
        <v>0</v>
      </c>
      <c r="AN13" s="422">
        <v>0</v>
      </c>
      <c r="AO13" s="422">
        <v>0</v>
      </c>
      <c r="AP13" s="422">
        <v>0</v>
      </c>
      <c r="AQ13" s="422">
        <v>0</v>
      </c>
      <c r="AR13" s="422">
        <v>0</v>
      </c>
      <c r="AS13" s="422">
        <v>0</v>
      </c>
      <c r="AT13" s="422">
        <v>0</v>
      </c>
      <c r="AU13" s="422">
        <v>0</v>
      </c>
      <c r="AV13" s="422">
        <v>0</v>
      </c>
      <c r="AW13" s="422">
        <v>0</v>
      </c>
      <c r="AX13" s="422">
        <v>0</v>
      </c>
      <c r="AY13" s="422">
        <v>0</v>
      </c>
      <c r="AZ13" s="422">
        <v>0</v>
      </c>
      <c r="BA13" s="422">
        <v>0</v>
      </c>
      <c r="BB13" s="422">
        <v>0</v>
      </c>
      <c r="BC13" s="422">
        <v>0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v>0</v>
      </c>
      <c r="BL13" s="422">
        <v>0</v>
      </c>
      <c r="BM13" s="424">
        <f t="shared" si="2"/>
        <v>643.43399999999997</v>
      </c>
      <c r="BN13" s="427">
        <v>0</v>
      </c>
      <c r="BO13" s="428">
        <v>131.208</v>
      </c>
      <c r="BZ13" s="396"/>
    </row>
    <row r="14" spans="1:78">
      <c r="A14" s="409" t="s">
        <v>17</v>
      </c>
      <c r="B14" s="421" t="s">
        <v>165</v>
      </c>
      <c r="C14" s="422">
        <f t="shared" si="0"/>
        <v>5593.4740000000002</v>
      </c>
      <c r="D14" s="421">
        <v>817.85</v>
      </c>
      <c r="E14" s="421">
        <v>0</v>
      </c>
      <c r="F14" s="421">
        <v>409.28899999999999</v>
      </c>
      <c r="G14" s="421">
        <v>0</v>
      </c>
      <c r="H14" s="421">
        <v>0</v>
      </c>
      <c r="I14" s="421">
        <v>0</v>
      </c>
      <c r="J14" s="421">
        <v>474.11399999999998</v>
      </c>
      <c r="K14" s="421">
        <f t="shared" si="1"/>
        <v>3892.221</v>
      </c>
      <c r="L14" s="423">
        <v>0</v>
      </c>
      <c r="M14" s="422">
        <v>0</v>
      </c>
      <c r="N14" s="422">
        <v>0</v>
      </c>
      <c r="O14" s="422">
        <v>0</v>
      </c>
      <c r="P14" s="422">
        <v>0</v>
      </c>
      <c r="Q14" s="422">
        <v>0</v>
      </c>
      <c r="R14" s="422">
        <v>1052.662</v>
      </c>
      <c r="S14" s="422">
        <v>149.41300000000001</v>
      </c>
      <c r="T14" s="422">
        <v>0</v>
      </c>
      <c r="U14" s="422">
        <v>0</v>
      </c>
      <c r="V14" s="422">
        <v>0</v>
      </c>
      <c r="W14" s="422">
        <v>0</v>
      </c>
      <c r="X14" s="422">
        <v>0</v>
      </c>
      <c r="Y14" s="422">
        <v>0</v>
      </c>
      <c r="Z14" s="422">
        <v>1.22</v>
      </c>
      <c r="AA14" s="422">
        <v>1.75</v>
      </c>
      <c r="AB14" s="422">
        <v>0</v>
      </c>
      <c r="AC14" s="422">
        <v>0</v>
      </c>
      <c r="AD14" s="422">
        <v>0</v>
      </c>
      <c r="AE14" s="422">
        <v>0</v>
      </c>
      <c r="AF14" s="422">
        <v>0</v>
      </c>
      <c r="AG14" s="422">
        <v>0</v>
      </c>
      <c r="AH14" s="422">
        <v>0</v>
      </c>
      <c r="AI14" s="422">
        <v>0</v>
      </c>
      <c r="AJ14" s="422">
        <v>0</v>
      </c>
      <c r="AK14" s="422">
        <v>0</v>
      </c>
      <c r="AL14" s="422">
        <v>0</v>
      </c>
      <c r="AM14" s="422">
        <v>0</v>
      </c>
      <c r="AN14" s="422">
        <v>0</v>
      </c>
      <c r="AO14" s="422">
        <v>0</v>
      </c>
      <c r="AP14" s="422">
        <v>0</v>
      </c>
      <c r="AQ14" s="422">
        <v>0</v>
      </c>
      <c r="AR14" s="422">
        <v>0</v>
      </c>
      <c r="AS14" s="422">
        <v>0</v>
      </c>
      <c r="AT14" s="422">
        <v>0</v>
      </c>
      <c r="AU14" s="422">
        <v>0</v>
      </c>
      <c r="AV14" s="422">
        <v>0</v>
      </c>
      <c r="AW14" s="422">
        <v>0</v>
      </c>
      <c r="AX14" s="422">
        <v>0</v>
      </c>
      <c r="AY14" s="422">
        <v>0</v>
      </c>
      <c r="AZ14" s="422"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v>0</v>
      </c>
      <c r="BL14" s="422">
        <v>0</v>
      </c>
      <c r="BM14" s="424">
        <f t="shared" si="2"/>
        <v>1205.0450000000001</v>
      </c>
      <c r="BN14" s="427">
        <v>0</v>
      </c>
      <c r="BO14" s="428">
        <v>2687.1759999999999</v>
      </c>
      <c r="BZ14" s="396"/>
    </row>
    <row r="15" spans="1:78">
      <c r="A15" s="409" t="s">
        <v>18</v>
      </c>
      <c r="B15" s="421" t="s">
        <v>231</v>
      </c>
      <c r="C15" s="422">
        <f t="shared" si="0"/>
        <v>2861.1410000000001</v>
      </c>
      <c r="D15" s="421">
        <v>516.05799999999999</v>
      </c>
      <c r="E15" s="421">
        <v>0</v>
      </c>
      <c r="F15" s="421">
        <v>144.38200000000001</v>
      </c>
      <c r="G15" s="421">
        <v>0</v>
      </c>
      <c r="H15" s="421">
        <v>0</v>
      </c>
      <c r="I15" s="421">
        <v>0</v>
      </c>
      <c r="J15" s="421">
        <v>90.450999999999993</v>
      </c>
      <c r="K15" s="421">
        <f t="shared" si="1"/>
        <v>2110.25</v>
      </c>
      <c r="L15" s="423">
        <v>0</v>
      </c>
      <c r="M15" s="422">
        <v>0</v>
      </c>
      <c r="N15" s="422">
        <v>0</v>
      </c>
      <c r="O15" s="422">
        <v>0</v>
      </c>
      <c r="P15" s="422">
        <v>0</v>
      </c>
      <c r="Q15" s="422">
        <v>0</v>
      </c>
      <c r="R15" s="422">
        <v>0</v>
      </c>
      <c r="S15" s="422">
        <v>600.15</v>
      </c>
      <c r="T15" s="422">
        <v>0</v>
      </c>
      <c r="U15" s="422">
        <v>0</v>
      </c>
      <c r="V15" s="422">
        <v>0</v>
      </c>
      <c r="W15" s="422">
        <v>0</v>
      </c>
      <c r="X15" s="422">
        <v>0</v>
      </c>
      <c r="Y15" s="422">
        <v>0</v>
      </c>
      <c r="Z15" s="422">
        <v>195.952</v>
      </c>
      <c r="AA15" s="422">
        <v>4.1440000000000001</v>
      </c>
      <c r="AB15" s="422">
        <v>0</v>
      </c>
      <c r="AC15" s="422">
        <v>0</v>
      </c>
      <c r="AD15" s="422">
        <v>0</v>
      </c>
      <c r="AE15" s="422">
        <v>3.7839999999999998</v>
      </c>
      <c r="AF15" s="422">
        <v>0</v>
      </c>
      <c r="AG15" s="422">
        <v>16.440999999999999</v>
      </c>
      <c r="AH15" s="422">
        <v>1.514</v>
      </c>
      <c r="AI15" s="422">
        <v>0</v>
      </c>
      <c r="AJ15" s="422">
        <v>0</v>
      </c>
      <c r="AK15" s="422">
        <v>0</v>
      </c>
      <c r="AL15" s="422">
        <v>0</v>
      </c>
      <c r="AM15" s="422">
        <v>0</v>
      </c>
      <c r="AN15" s="422">
        <v>0</v>
      </c>
      <c r="AO15" s="422">
        <v>0</v>
      </c>
      <c r="AP15" s="422">
        <v>0</v>
      </c>
      <c r="AQ15" s="422">
        <v>0</v>
      </c>
      <c r="AR15" s="422">
        <v>0</v>
      </c>
      <c r="AS15" s="422">
        <v>0</v>
      </c>
      <c r="AT15" s="422">
        <v>0</v>
      </c>
      <c r="AU15" s="422">
        <v>0</v>
      </c>
      <c r="AV15" s="422">
        <v>0</v>
      </c>
      <c r="AW15" s="422">
        <v>0</v>
      </c>
      <c r="AX15" s="422">
        <v>0</v>
      </c>
      <c r="AY15" s="422">
        <v>0</v>
      </c>
      <c r="AZ15" s="422">
        <v>0</v>
      </c>
      <c r="BA15" s="422">
        <v>0</v>
      </c>
      <c r="BB15" s="422">
        <v>0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v>0</v>
      </c>
      <c r="BL15" s="422">
        <v>0</v>
      </c>
      <c r="BM15" s="424">
        <f t="shared" si="2"/>
        <v>821.98500000000001</v>
      </c>
      <c r="BN15" s="427">
        <v>0</v>
      </c>
      <c r="BO15" s="428">
        <v>1288.2650000000001</v>
      </c>
      <c r="BZ15" s="396"/>
    </row>
    <row r="16" spans="1:78">
      <c r="A16" s="409" t="s">
        <v>19</v>
      </c>
      <c r="B16" s="421" t="s">
        <v>204</v>
      </c>
      <c r="C16" s="422">
        <f t="shared" si="0"/>
        <v>19670.120000000003</v>
      </c>
      <c r="D16" s="421">
        <v>3928.681</v>
      </c>
      <c r="E16" s="421">
        <v>0</v>
      </c>
      <c r="F16" s="421">
        <v>691.09699999999998</v>
      </c>
      <c r="G16" s="421">
        <v>0</v>
      </c>
      <c r="H16" s="421">
        <v>60.514000000000003</v>
      </c>
      <c r="I16" s="421">
        <v>0</v>
      </c>
      <c r="J16" s="421">
        <v>783.322</v>
      </c>
      <c r="K16" s="421">
        <f t="shared" si="1"/>
        <v>14206.506000000001</v>
      </c>
      <c r="L16" s="423">
        <v>0</v>
      </c>
      <c r="M16" s="422">
        <v>0</v>
      </c>
      <c r="N16" s="422">
        <v>0</v>
      </c>
      <c r="O16" s="422">
        <v>0</v>
      </c>
      <c r="P16" s="422">
        <v>0</v>
      </c>
      <c r="Q16" s="422">
        <v>0</v>
      </c>
      <c r="R16" s="422">
        <v>0</v>
      </c>
      <c r="S16" s="422">
        <v>0</v>
      </c>
      <c r="T16" s="422">
        <v>0</v>
      </c>
      <c r="U16" s="422">
        <v>0</v>
      </c>
      <c r="V16" s="422">
        <v>0</v>
      </c>
      <c r="W16" s="422">
        <v>0</v>
      </c>
      <c r="X16" s="422">
        <v>0</v>
      </c>
      <c r="Y16" s="422">
        <v>0</v>
      </c>
      <c r="Z16" s="422">
        <v>0</v>
      </c>
      <c r="AA16" s="422">
        <v>4.8000000000000001E-2</v>
      </c>
      <c r="AB16" s="422">
        <v>0</v>
      </c>
      <c r="AC16" s="422">
        <v>0</v>
      </c>
      <c r="AD16" s="422">
        <v>0</v>
      </c>
      <c r="AE16" s="422">
        <v>0</v>
      </c>
      <c r="AF16" s="422">
        <v>0</v>
      </c>
      <c r="AG16" s="422">
        <v>0</v>
      </c>
      <c r="AH16" s="422">
        <v>0</v>
      </c>
      <c r="AI16" s="422">
        <v>0</v>
      </c>
      <c r="AJ16" s="422">
        <v>0</v>
      </c>
      <c r="AK16" s="422">
        <v>0</v>
      </c>
      <c r="AL16" s="422">
        <v>0</v>
      </c>
      <c r="AM16" s="422">
        <v>0</v>
      </c>
      <c r="AN16" s="422">
        <v>0</v>
      </c>
      <c r="AO16" s="422">
        <v>0</v>
      </c>
      <c r="AP16" s="422">
        <v>0</v>
      </c>
      <c r="AQ16" s="422">
        <v>0</v>
      </c>
      <c r="AR16" s="422">
        <v>0</v>
      </c>
      <c r="AS16" s="422">
        <v>0</v>
      </c>
      <c r="AT16" s="422">
        <v>0</v>
      </c>
      <c r="AU16" s="422">
        <v>0</v>
      </c>
      <c r="AV16" s="422">
        <v>0</v>
      </c>
      <c r="AW16" s="422">
        <v>0</v>
      </c>
      <c r="AX16" s="422">
        <v>0</v>
      </c>
      <c r="AY16" s="422">
        <v>0</v>
      </c>
      <c r="AZ16" s="422"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v>0</v>
      </c>
      <c r="BL16" s="422">
        <v>0</v>
      </c>
      <c r="BM16" s="424">
        <f t="shared" si="2"/>
        <v>4.8000000000000001E-2</v>
      </c>
      <c r="BN16" s="427">
        <v>0</v>
      </c>
      <c r="BO16" s="428">
        <v>14206.458000000001</v>
      </c>
      <c r="BZ16" s="396"/>
    </row>
    <row r="17" spans="1:78">
      <c r="A17" s="409" t="s">
        <v>20</v>
      </c>
      <c r="B17" s="421" t="s">
        <v>133</v>
      </c>
      <c r="C17" s="422">
        <f t="shared" si="0"/>
        <v>7453.6089999999995</v>
      </c>
      <c r="D17" s="421">
        <v>1074.1510000000001</v>
      </c>
      <c r="E17" s="421">
        <v>0</v>
      </c>
      <c r="F17" s="421">
        <v>397.42599999999999</v>
      </c>
      <c r="G17" s="421">
        <v>0</v>
      </c>
      <c r="H17" s="421">
        <v>0</v>
      </c>
      <c r="I17" s="421">
        <v>0</v>
      </c>
      <c r="J17" s="421">
        <v>383.21300000000002</v>
      </c>
      <c r="K17" s="421">
        <f t="shared" si="1"/>
        <v>5598.8189999999995</v>
      </c>
      <c r="L17" s="423">
        <v>0</v>
      </c>
      <c r="M17" s="422">
        <v>0</v>
      </c>
      <c r="N17" s="422">
        <v>0</v>
      </c>
      <c r="O17" s="422">
        <v>0</v>
      </c>
      <c r="P17" s="422">
        <v>0</v>
      </c>
      <c r="Q17" s="422">
        <v>0</v>
      </c>
      <c r="R17" s="422">
        <v>7.6440000000000001</v>
      </c>
      <c r="S17" s="422">
        <v>0</v>
      </c>
      <c r="T17" s="422">
        <v>0</v>
      </c>
      <c r="U17" s="422">
        <v>1293.4760000000001</v>
      </c>
      <c r="V17" s="422">
        <v>0</v>
      </c>
      <c r="W17" s="422">
        <v>0</v>
      </c>
      <c r="X17" s="422">
        <v>0</v>
      </c>
      <c r="Y17" s="422">
        <v>0</v>
      </c>
      <c r="Z17" s="422">
        <v>0</v>
      </c>
      <c r="AA17" s="422">
        <v>20.164999999999999</v>
      </c>
      <c r="AB17" s="422">
        <v>0</v>
      </c>
      <c r="AC17" s="422">
        <v>0</v>
      </c>
      <c r="AD17" s="422">
        <v>0</v>
      </c>
      <c r="AE17" s="422">
        <v>41.246000000000002</v>
      </c>
      <c r="AF17" s="422">
        <v>0</v>
      </c>
      <c r="AG17" s="422">
        <v>22.829000000000001</v>
      </c>
      <c r="AH17" s="422">
        <v>150.68199999999999</v>
      </c>
      <c r="AI17" s="422">
        <v>53.185000000000002</v>
      </c>
      <c r="AJ17" s="422">
        <v>13.657</v>
      </c>
      <c r="AK17" s="422">
        <v>0</v>
      </c>
      <c r="AL17" s="422">
        <v>0</v>
      </c>
      <c r="AM17" s="422">
        <v>0</v>
      </c>
      <c r="AN17" s="422">
        <v>0</v>
      </c>
      <c r="AO17" s="422">
        <v>0</v>
      </c>
      <c r="AP17" s="422">
        <v>0</v>
      </c>
      <c r="AQ17" s="422">
        <v>0</v>
      </c>
      <c r="AR17" s="422">
        <v>0</v>
      </c>
      <c r="AS17" s="422">
        <v>0</v>
      </c>
      <c r="AT17" s="422">
        <v>0</v>
      </c>
      <c r="AU17" s="422">
        <v>0</v>
      </c>
      <c r="AV17" s="422">
        <v>0</v>
      </c>
      <c r="AW17" s="422">
        <v>0</v>
      </c>
      <c r="AX17" s="422">
        <v>0</v>
      </c>
      <c r="AY17" s="422">
        <v>0</v>
      </c>
      <c r="AZ17" s="422">
        <v>0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v>0</v>
      </c>
      <c r="BL17" s="422">
        <v>0</v>
      </c>
      <c r="BM17" s="424">
        <f t="shared" si="2"/>
        <v>1602.884</v>
      </c>
      <c r="BN17" s="427">
        <v>0</v>
      </c>
      <c r="BO17" s="428">
        <v>3995.9349999999999</v>
      </c>
      <c r="BZ17" s="396"/>
    </row>
    <row r="18" spans="1:78">
      <c r="A18" s="409" t="s">
        <v>21</v>
      </c>
      <c r="B18" s="421" t="s">
        <v>121</v>
      </c>
      <c r="C18" s="422">
        <f t="shared" si="0"/>
        <v>3347.5949999999998</v>
      </c>
      <c r="D18" s="421">
        <v>838.50300000000004</v>
      </c>
      <c r="E18" s="421">
        <v>0</v>
      </c>
      <c r="F18" s="421">
        <v>0</v>
      </c>
      <c r="G18" s="421">
        <v>0</v>
      </c>
      <c r="H18" s="421">
        <v>0</v>
      </c>
      <c r="I18" s="421">
        <v>0</v>
      </c>
      <c r="J18" s="421">
        <v>9.5839999999999996</v>
      </c>
      <c r="K18" s="421">
        <f t="shared" si="1"/>
        <v>2499.5079999999998</v>
      </c>
      <c r="L18" s="423">
        <v>0</v>
      </c>
      <c r="M18" s="422">
        <v>0</v>
      </c>
      <c r="N18" s="422">
        <v>0</v>
      </c>
      <c r="O18" s="422">
        <v>0</v>
      </c>
      <c r="P18" s="422">
        <v>0</v>
      </c>
      <c r="Q18" s="422">
        <v>0</v>
      </c>
      <c r="R18" s="422">
        <v>0</v>
      </c>
      <c r="S18" s="422">
        <v>0</v>
      </c>
      <c r="T18" s="422">
        <v>0</v>
      </c>
      <c r="U18" s="422">
        <v>0</v>
      </c>
      <c r="V18" s="422">
        <v>798.4</v>
      </c>
      <c r="W18" s="422">
        <v>0</v>
      </c>
      <c r="X18" s="422">
        <v>0</v>
      </c>
      <c r="Y18" s="422">
        <v>0</v>
      </c>
      <c r="Z18" s="422">
        <v>0</v>
      </c>
      <c r="AA18" s="422">
        <v>0</v>
      </c>
      <c r="AB18" s="422">
        <v>0</v>
      </c>
      <c r="AC18" s="422">
        <v>0</v>
      </c>
      <c r="AD18" s="422">
        <v>0</v>
      </c>
      <c r="AE18" s="422">
        <v>0</v>
      </c>
      <c r="AF18" s="422">
        <v>0</v>
      </c>
      <c r="AG18" s="422">
        <v>0</v>
      </c>
      <c r="AH18" s="422">
        <v>0</v>
      </c>
      <c r="AI18" s="422">
        <v>0</v>
      </c>
      <c r="AJ18" s="422">
        <v>0</v>
      </c>
      <c r="AK18" s="422">
        <v>0</v>
      </c>
      <c r="AL18" s="422">
        <v>0</v>
      </c>
      <c r="AM18" s="422">
        <v>0</v>
      </c>
      <c r="AN18" s="422">
        <v>0</v>
      </c>
      <c r="AO18" s="422">
        <v>0</v>
      </c>
      <c r="AP18" s="422">
        <v>0</v>
      </c>
      <c r="AQ18" s="422">
        <v>0</v>
      </c>
      <c r="AR18" s="422">
        <v>0</v>
      </c>
      <c r="AS18" s="422">
        <v>0</v>
      </c>
      <c r="AT18" s="422">
        <v>0</v>
      </c>
      <c r="AU18" s="422">
        <v>0</v>
      </c>
      <c r="AV18" s="422">
        <v>0</v>
      </c>
      <c r="AW18" s="422">
        <v>0</v>
      </c>
      <c r="AX18" s="422">
        <v>0</v>
      </c>
      <c r="AY18" s="422">
        <v>0</v>
      </c>
      <c r="AZ18" s="422">
        <v>0</v>
      </c>
      <c r="BA18" s="422">
        <v>0</v>
      </c>
      <c r="BB18" s="422">
        <v>0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v>0</v>
      </c>
      <c r="BL18" s="422">
        <v>0</v>
      </c>
      <c r="BM18" s="424">
        <f t="shared" si="2"/>
        <v>798.4</v>
      </c>
      <c r="BN18" s="427">
        <v>0</v>
      </c>
      <c r="BO18" s="428">
        <v>1701.1079999999999</v>
      </c>
      <c r="BZ18" s="396"/>
    </row>
    <row r="19" spans="1:78">
      <c r="A19" s="409" t="s">
        <v>22</v>
      </c>
      <c r="B19" s="421" t="s">
        <v>122</v>
      </c>
      <c r="C19" s="422">
        <f t="shared" si="0"/>
        <v>3796.83</v>
      </c>
      <c r="D19" s="421">
        <v>347.75900000000001</v>
      </c>
      <c r="E19" s="421">
        <v>0</v>
      </c>
      <c r="F19" s="421">
        <v>50.545999999999999</v>
      </c>
      <c r="G19" s="421">
        <v>0</v>
      </c>
      <c r="H19" s="421">
        <v>0</v>
      </c>
      <c r="I19" s="421">
        <v>0</v>
      </c>
      <c r="J19" s="421">
        <v>218.92699999999999</v>
      </c>
      <c r="K19" s="421">
        <f t="shared" si="1"/>
        <v>3179.598</v>
      </c>
      <c r="L19" s="423">
        <v>0</v>
      </c>
      <c r="M19" s="422">
        <v>0</v>
      </c>
      <c r="N19" s="422">
        <v>0</v>
      </c>
      <c r="O19" s="422">
        <v>0</v>
      </c>
      <c r="P19" s="422">
        <v>0</v>
      </c>
      <c r="Q19" s="422">
        <v>0</v>
      </c>
      <c r="R19" s="422">
        <v>0</v>
      </c>
      <c r="S19" s="422">
        <v>0</v>
      </c>
      <c r="T19" s="422">
        <v>0</v>
      </c>
      <c r="U19" s="422">
        <v>0</v>
      </c>
      <c r="V19" s="422">
        <v>0</v>
      </c>
      <c r="W19" s="422">
        <v>528.93700000000001</v>
      </c>
      <c r="X19" s="422">
        <v>0</v>
      </c>
      <c r="Y19" s="422">
        <v>0</v>
      </c>
      <c r="Z19" s="422">
        <v>3.6</v>
      </c>
      <c r="AA19" s="422">
        <v>0</v>
      </c>
      <c r="AB19" s="422">
        <v>0</v>
      </c>
      <c r="AC19" s="422">
        <v>0</v>
      </c>
      <c r="AD19" s="422">
        <v>0</v>
      </c>
      <c r="AE19" s="422">
        <v>0</v>
      </c>
      <c r="AF19" s="422">
        <v>0</v>
      </c>
      <c r="AG19" s="422">
        <v>0</v>
      </c>
      <c r="AH19" s="422">
        <v>0</v>
      </c>
      <c r="AI19" s="422">
        <v>0</v>
      </c>
      <c r="AJ19" s="422">
        <v>0</v>
      </c>
      <c r="AK19" s="422">
        <v>0</v>
      </c>
      <c r="AL19" s="422">
        <v>0</v>
      </c>
      <c r="AM19" s="422">
        <v>0</v>
      </c>
      <c r="AN19" s="422">
        <v>0</v>
      </c>
      <c r="AO19" s="422">
        <v>0</v>
      </c>
      <c r="AP19" s="422">
        <v>0</v>
      </c>
      <c r="AQ19" s="422">
        <v>0</v>
      </c>
      <c r="AR19" s="422">
        <v>0</v>
      </c>
      <c r="AS19" s="422">
        <v>0</v>
      </c>
      <c r="AT19" s="422">
        <v>0</v>
      </c>
      <c r="AU19" s="422">
        <v>0</v>
      </c>
      <c r="AV19" s="422">
        <v>0</v>
      </c>
      <c r="AW19" s="422">
        <v>0</v>
      </c>
      <c r="AX19" s="422">
        <v>0</v>
      </c>
      <c r="AY19" s="422">
        <v>0</v>
      </c>
      <c r="AZ19" s="422"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v>0</v>
      </c>
      <c r="BL19" s="422">
        <v>0</v>
      </c>
      <c r="BM19" s="424">
        <f t="shared" si="2"/>
        <v>532.53700000000003</v>
      </c>
      <c r="BN19" s="427">
        <v>0</v>
      </c>
      <c r="BO19" s="428">
        <v>2647.0610000000001</v>
      </c>
      <c r="BZ19" s="396"/>
    </row>
    <row r="20" spans="1:78">
      <c r="A20" s="409" t="s">
        <v>23</v>
      </c>
      <c r="B20" s="421" t="s">
        <v>205</v>
      </c>
      <c r="C20" s="422">
        <f t="shared" si="0"/>
        <v>7853.5020000000004</v>
      </c>
      <c r="D20" s="421">
        <v>1481.1949999999999</v>
      </c>
      <c r="E20" s="421">
        <v>0</v>
      </c>
      <c r="F20" s="421">
        <v>42.009</v>
      </c>
      <c r="G20" s="421">
        <v>0</v>
      </c>
      <c r="H20" s="421">
        <v>0</v>
      </c>
      <c r="I20" s="421">
        <v>0</v>
      </c>
      <c r="J20" s="421">
        <v>407.46300000000002</v>
      </c>
      <c r="K20" s="421">
        <f t="shared" si="1"/>
        <v>5922.835</v>
      </c>
      <c r="L20" s="423">
        <v>0</v>
      </c>
      <c r="M20" s="422">
        <v>0</v>
      </c>
      <c r="N20" s="422">
        <v>19.027000000000001</v>
      </c>
      <c r="O20" s="422">
        <v>0</v>
      </c>
      <c r="P20" s="422">
        <v>0</v>
      </c>
      <c r="Q20" s="422">
        <v>0</v>
      </c>
      <c r="R20" s="422">
        <v>0</v>
      </c>
      <c r="S20" s="422">
        <v>0</v>
      </c>
      <c r="T20" s="422">
        <v>0</v>
      </c>
      <c r="U20" s="422">
        <v>0</v>
      </c>
      <c r="V20" s="422">
        <v>0</v>
      </c>
      <c r="W20" s="422">
        <v>0</v>
      </c>
      <c r="X20" s="422">
        <v>589.29499999999996</v>
      </c>
      <c r="Y20" s="422">
        <v>0</v>
      </c>
      <c r="Z20" s="422">
        <v>0</v>
      </c>
      <c r="AA20" s="422">
        <v>0.86199999999999999</v>
      </c>
      <c r="AB20" s="422">
        <v>0</v>
      </c>
      <c r="AC20" s="422">
        <v>0</v>
      </c>
      <c r="AD20" s="422">
        <v>0</v>
      </c>
      <c r="AE20" s="422">
        <v>58.621000000000002</v>
      </c>
      <c r="AF20" s="422">
        <v>0</v>
      </c>
      <c r="AG20" s="422">
        <v>188.09399999999999</v>
      </c>
      <c r="AH20" s="422">
        <v>11.916</v>
      </c>
      <c r="AI20" s="422">
        <v>0</v>
      </c>
      <c r="AJ20" s="422">
        <v>0</v>
      </c>
      <c r="AK20" s="422">
        <v>0</v>
      </c>
      <c r="AL20" s="422">
        <v>0</v>
      </c>
      <c r="AM20" s="422">
        <v>0</v>
      </c>
      <c r="AN20" s="422">
        <v>0</v>
      </c>
      <c r="AO20" s="422">
        <v>0</v>
      </c>
      <c r="AP20" s="422">
        <v>0</v>
      </c>
      <c r="AQ20" s="422">
        <v>0</v>
      </c>
      <c r="AR20" s="422">
        <v>0</v>
      </c>
      <c r="AS20" s="422">
        <v>0</v>
      </c>
      <c r="AT20" s="422">
        <v>0</v>
      </c>
      <c r="AU20" s="422">
        <v>0</v>
      </c>
      <c r="AV20" s="422">
        <v>0</v>
      </c>
      <c r="AW20" s="422">
        <v>0</v>
      </c>
      <c r="AX20" s="422">
        <v>0</v>
      </c>
      <c r="AY20" s="422">
        <v>0</v>
      </c>
      <c r="AZ20" s="422">
        <v>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v>0</v>
      </c>
      <c r="BL20" s="422">
        <v>0</v>
      </c>
      <c r="BM20" s="424">
        <f t="shared" si="2"/>
        <v>867.81499999999994</v>
      </c>
      <c r="BN20" s="427">
        <v>0</v>
      </c>
      <c r="BO20" s="428">
        <v>5055.0200000000004</v>
      </c>
      <c r="BZ20" s="396"/>
    </row>
    <row r="21" spans="1:78">
      <c r="A21" s="409" t="s">
        <v>24</v>
      </c>
      <c r="B21" s="421" t="s">
        <v>123</v>
      </c>
      <c r="C21" s="422">
        <f t="shared" si="0"/>
        <v>9706.5190000000002</v>
      </c>
      <c r="D21" s="421">
        <v>2488.817</v>
      </c>
      <c r="E21" s="421">
        <v>0</v>
      </c>
      <c r="F21" s="421">
        <v>70.322000000000003</v>
      </c>
      <c r="G21" s="421">
        <v>0</v>
      </c>
      <c r="H21" s="421">
        <v>0</v>
      </c>
      <c r="I21" s="421">
        <v>0</v>
      </c>
      <c r="J21" s="421">
        <v>193.32300000000001</v>
      </c>
      <c r="K21" s="421">
        <f t="shared" si="1"/>
        <v>6954.0569999999998</v>
      </c>
      <c r="L21" s="423">
        <v>0</v>
      </c>
      <c r="M21" s="422">
        <v>0</v>
      </c>
      <c r="N21" s="422">
        <v>14.805</v>
      </c>
      <c r="O21" s="422">
        <v>0</v>
      </c>
      <c r="P21" s="422">
        <v>0</v>
      </c>
      <c r="Q21" s="422">
        <v>0</v>
      </c>
      <c r="R21" s="422">
        <v>0</v>
      </c>
      <c r="S21" s="422">
        <v>48.180999999999997</v>
      </c>
      <c r="T21" s="422">
        <v>0</v>
      </c>
      <c r="U21" s="422">
        <v>0</v>
      </c>
      <c r="V21" s="422">
        <v>0</v>
      </c>
      <c r="W21" s="422">
        <v>0</v>
      </c>
      <c r="X21" s="422">
        <v>0</v>
      </c>
      <c r="Y21" s="422">
        <v>1276.3140000000001</v>
      </c>
      <c r="Z21" s="422">
        <v>35.734000000000002</v>
      </c>
      <c r="AA21" s="422">
        <v>8.4749999999999996</v>
      </c>
      <c r="AB21" s="422">
        <v>0</v>
      </c>
      <c r="AC21" s="422">
        <v>0</v>
      </c>
      <c r="AD21" s="422">
        <v>0</v>
      </c>
      <c r="AE21" s="422">
        <v>0</v>
      </c>
      <c r="AF21" s="422">
        <v>256.44900000000001</v>
      </c>
      <c r="AG21" s="422">
        <v>5.6769999999999996</v>
      </c>
      <c r="AH21" s="422">
        <v>0</v>
      </c>
      <c r="AI21" s="422">
        <v>0</v>
      </c>
      <c r="AJ21" s="422">
        <v>0</v>
      </c>
      <c r="AK21" s="422">
        <v>0</v>
      </c>
      <c r="AL21" s="422">
        <v>0</v>
      </c>
      <c r="AM21" s="422">
        <v>0</v>
      </c>
      <c r="AN21" s="422">
        <v>0</v>
      </c>
      <c r="AO21" s="422">
        <v>0</v>
      </c>
      <c r="AP21" s="422">
        <v>0</v>
      </c>
      <c r="AQ21" s="422">
        <v>0</v>
      </c>
      <c r="AR21" s="422">
        <v>0</v>
      </c>
      <c r="AS21" s="422">
        <v>0</v>
      </c>
      <c r="AT21" s="422">
        <v>0</v>
      </c>
      <c r="AU21" s="422">
        <v>0</v>
      </c>
      <c r="AV21" s="422">
        <v>0</v>
      </c>
      <c r="AW21" s="422">
        <v>0</v>
      </c>
      <c r="AX21" s="422">
        <v>0</v>
      </c>
      <c r="AY21" s="422">
        <v>0</v>
      </c>
      <c r="AZ21" s="422">
        <v>0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v>0</v>
      </c>
      <c r="BL21" s="422">
        <v>0</v>
      </c>
      <c r="BM21" s="424">
        <f t="shared" si="2"/>
        <v>1645.635</v>
      </c>
      <c r="BN21" s="427">
        <v>0</v>
      </c>
      <c r="BO21" s="428">
        <v>5308.4219999999996</v>
      </c>
      <c r="BZ21" s="396"/>
    </row>
    <row r="22" spans="1:78">
      <c r="A22" s="409" t="s">
        <v>25</v>
      </c>
      <c r="B22" s="421" t="s">
        <v>166</v>
      </c>
      <c r="C22" s="422">
        <f t="shared" si="0"/>
        <v>1936.537</v>
      </c>
      <c r="D22" s="421">
        <v>310.49900000000002</v>
      </c>
      <c r="E22" s="421">
        <v>0</v>
      </c>
      <c r="F22" s="421">
        <v>125.524</v>
      </c>
      <c r="G22" s="421">
        <v>0</v>
      </c>
      <c r="H22" s="421">
        <v>0</v>
      </c>
      <c r="I22" s="421">
        <v>0</v>
      </c>
      <c r="J22" s="421">
        <v>217.267</v>
      </c>
      <c r="K22" s="421">
        <f t="shared" si="1"/>
        <v>1283.2470000000001</v>
      </c>
      <c r="L22" s="423">
        <v>0</v>
      </c>
      <c r="M22" s="422">
        <v>0</v>
      </c>
      <c r="N22" s="422">
        <v>0</v>
      </c>
      <c r="O22" s="422">
        <v>0</v>
      </c>
      <c r="P22" s="422">
        <v>0</v>
      </c>
      <c r="Q22" s="422">
        <v>0</v>
      </c>
      <c r="R22" s="422">
        <v>3.778</v>
      </c>
      <c r="S22" s="422">
        <v>0</v>
      </c>
      <c r="T22" s="422">
        <v>0</v>
      </c>
      <c r="U22" s="422">
        <v>0</v>
      </c>
      <c r="V22" s="422">
        <v>0</v>
      </c>
      <c r="W22" s="422">
        <v>0</v>
      </c>
      <c r="X22" s="422">
        <v>0</v>
      </c>
      <c r="Y22" s="422">
        <v>0</v>
      </c>
      <c r="Z22" s="422">
        <v>273.8</v>
      </c>
      <c r="AA22" s="422">
        <v>0</v>
      </c>
      <c r="AB22" s="422">
        <v>0</v>
      </c>
      <c r="AC22" s="422">
        <v>0</v>
      </c>
      <c r="AD22" s="422">
        <v>0</v>
      </c>
      <c r="AE22" s="422">
        <v>0</v>
      </c>
      <c r="AF22" s="422">
        <v>0</v>
      </c>
      <c r="AG22" s="422">
        <v>0</v>
      </c>
      <c r="AH22" s="422">
        <v>0</v>
      </c>
      <c r="AI22" s="422">
        <v>4.6829999999999998</v>
      </c>
      <c r="AJ22" s="422">
        <v>0</v>
      </c>
      <c r="AK22" s="422">
        <v>0</v>
      </c>
      <c r="AL22" s="422">
        <v>0</v>
      </c>
      <c r="AM22" s="422">
        <v>0</v>
      </c>
      <c r="AN22" s="422">
        <v>0</v>
      </c>
      <c r="AO22" s="422">
        <v>0</v>
      </c>
      <c r="AP22" s="422">
        <v>0</v>
      </c>
      <c r="AQ22" s="422">
        <v>0</v>
      </c>
      <c r="AR22" s="422">
        <v>0</v>
      </c>
      <c r="AS22" s="422">
        <v>0</v>
      </c>
      <c r="AT22" s="422">
        <v>0</v>
      </c>
      <c r="AU22" s="422">
        <v>0</v>
      </c>
      <c r="AV22" s="422">
        <v>0</v>
      </c>
      <c r="AW22" s="422">
        <v>0</v>
      </c>
      <c r="AX22" s="422">
        <v>0</v>
      </c>
      <c r="AY22" s="422">
        <v>0</v>
      </c>
      <c r="AZ22" s="422">
        <v>0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v>0</v>
      </c>
      <c r="BL22" s="422">
        <v>0</v>
      </c>
      <c r="BM22" s="424">
        <f t="shared" si="2"/>
        <v>282.26100000000002</v>
      </c>
      <c r="BN22" s="427">
        <v>0</v>
      </c>
      <c r="BO22" s="428">
        <v>1000.986</v>
      </c>
      <c r="BZ22" s="396"/>
    </row>
    <row r="23" spans="1:78">
      <c r="A23" s="409" t="s">
        <v>26</v>
      </c>
      <c r="B23" s="421" t="s">
        <v>206</v>
      </c>
      <c r="C23" s="422">
        <f t="shared" si="0"/>
        <v>31369.191999999999</v>
      </c>
      <c r="D23" s="421">
        <v>5820.5889999999999</v>
      </c>
      <c r="E23" s="421">
        <v>0</v>
      </c>
      <c r="F23" s="421">
        <v>1802.6590000000001</v>
      </c>
      <c r="G23" s="421">
        <v>0</v>
      </c>
      <c r="H23" s="421">
        <v>0</v>
      </c>
      <c r="I23" s="421">
        <v>0</v>
      </c>
      <c r="J23" s="421">
        <v>1769.1559999999999</v>
      </c>
      <c r="K23" s="421">
        <f t="shared" si="1"/>
        <v>21976.788</v>
      </c>
      <c r="L23" s="423">
        <v>0</v>
      </c>
      <c r="M23" s="422">
        <v>0</v>
      </c>
      <c r="N23" s="422">
        <v>0</v>
      </c>
      <c r="O23" s="422">
        <v>3.3340000000000001</v>
      </c>
      <c r="P23" s="422">
        <v>0</v>
      </c>
      <c r="Q23" s="422">
        <v>0</v>
      </c>
      <c r="R23" s="422">
        <v>0</v>
      </c>
      <c r="S23" s="422">
        <v>0</v>
      </c>
      <c r="T23" s="422">
        <v>0</v>
      </c>
      <c r="U23" s="422">
        <v>0</v>
      </c>
      <c r="V23" s="422">
        <v>0</v>
      </c>
      <c r="W23" s="422">
        <v>0</v>
      </c>
      <c r="X23" s="422">
        <v>0</v>
      </c>
      <c r="Y23" s="422">
        <v>0</v>
      </c>
      <c r="Z23" s="422">
        <v>17.245999999999999</v>
      </c>
      <c r="AA23" s="422">
        <v>963.88699999999994</v>
      </c>
      <c r="AB23" s="422">
        <v>0</v>
      </c>
      <c r="AC23" s="422">
        <v>0</v>
      </c>
      <c r="AD23" s="422">
        <v>0</v>
      </c>
      <c r="AE23" s="422">
        <v>0</v>
      </c>
      <c r="AF23" s="422">
        <v>38.503999999999998</v>
      </c>
      <c r="AG23" s="422">
        <v>0</v>
      </c>
      <c r="AH23" s="422">
        <v>0</v>
      </c>
      <c r="AI23" s="422">
        <v>13.377000000000001</v>
      </c>
      <c r="AJ23" s="422">
        <v>0</v>
      </c>
      <c r="AK23" s="422">
        <v>0</v>
      </c>
      <c r="AL23" s="422">
        <v>0</v>
      </c>
      <c r="AM23" s="422">
        <v>0</v>
      </c>
      <c r="AN23" s="422">
        <v>0</v>
      </c>
      <c r="AO23" s="422">
        <v>0</v>
      </c>
      <c r="AP23" s="422">
        <v>0</v>
      </c>
      <c r="AQ23" s="422">
        <v>0</v>
      </c>
      <c r="AR23" s="422">
        <v>0</v>
      </c>
      <c r="AS23" s="422">
        <v>0</v>
      </c>
      <c r="AT23" s="422">
        <v>0</v>
      </c>
      <c r="AU23" s="422">
        <v>0</v>
      </c>
      <c r="AV23" s="422">
        <v>0</v>
      </c>
      <c r="AW23" s="422">
        <v>0</v>
      </c>
      <c r="AX23" s="422">
        <v>0</v>
      </c>
      <c r="AY23" s="422">
        <v>0</v>
      </c>
      <c r="AZ23" s="422"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v>0</v>
      </c>
      <c r="BL23" s="422">
        <v>0</v>
      </c>
      <c r="BM23" s="424">
        <f t="shared" si="2"/>
        <v>1036.348</v>
      </c>
      <c r="BN23" s="427">
        <v>0</v>
      </c>
      <c r="BO23" s="428">
        <v>20940.439999999999</v>
      </c>
      <c r="BZ23" s="396"/>
    </row>
    <row r="24" spans="1:78">
      <c r="A24" s="409" t="s">
        <v>27</v>
      </c>
      <c r="B24" s="421" t="s">
        <v>124</v>
      </c>
      <c r="C24" s="422">
        <f t="shared" si="0"/>
        <v>1485.009</v>
      </c>
      <c r="D24" s="421">
        <v>0</v>
      </c>
      <c r="E24" s="421">
        <v>0</v>
      </c>
      <c r="F24" s="421">
        <v>4.8879999999999999</v>
      </c>
      <c r="G24" s="421">
        <v>0</v>
      </c>
      <c r="H24" s="421">
        <v>0</v>
      </c>
      <c r="I24" s="421">
        <v>0</v>
      </c>
      <c r="J24" s="421">
        <v>0</v>
      </c>
      <c r="K24" s="421">
        <f t="shared" si="1"/>
        <v>1480.1210000000001</v>
      </c>
      <c r="L24" s="423">
        <v>0</v>
      </c>
      <c r="M24" s="422">
        <v>0</v>
      </c>
      <c r="N24" s="422">
        <v>0</v>
      </c>
      <c r="O24" s="422">
        <v>0</v>
      </c>
      <c r="P24" s="422">
        <v>0</v>
      </c>
      <c r="Q24" s="422">
        <v>0</v>
      </c>
      <c r="R24" s="422">
        <v>0</v>
      </c>
      <c r="S24" s="422">
        <v>0</v>
      </c>
      <c r="T24" s="422">
        <v>0</v>
      </c>
      <c r="U24" s="422">
        <v>0</v>
      </c>
      <c r="V24" s="422">
        <v>0</v>
      </c>
      <c r="W24" s="422">
        <v>0</v>
      </c>
      <c r="X24" s="422">
        <v>0</v>
      </c>
      <c r="Y24" s="422">
        <v>0</v>
      </c>
      <c r="Z24" s="422">
        <v>0</v>
      </c>
      <c r="AA24" s="422">
        <v>0</v>
      </c>
      <c r="AB24" s="422">
        <v>739.96</v>
      </c>
      <c r="AC24" s="422">
        <v>0</v>
      </c>
      <c r="AD24" s="422">
        <v>0</v>
      </c>
      <c r="AE24" s="422">
        <v>0</v>
      </c>
      <c r="AF24" s="422">
        <v>114.479</v>
      </c>
      <c r="AG24" s="422">
        <v>0</v>
      </c>
      <c r="AH24" s="422">
        <v>0</v>
      </c>
      <c r="AI24" s="422">
        <v>5.4219999999999997</v>
      </c>
      <c r="AJ24" s="422">
        <v>0</v>
      </c>
      <c r="AK24" s="422">
        <v>0</v>
      </c>
      <c r="AL24" s="422">
        <v>0</v>
      </c>
      <c r="AM24" s="422">
        <v>0</v>
      </c>
      <c r="AN24" s="422">
        <v>0</v>
      </c>
      <c r="AO24" s="422">
        <v>0</v>
      </c>
      <c r="AP24" s="422">
        <v>0</v>
      </c>
      <c r="AQ24" s="422">
        <v>0</v>
      </c>
      <c r="AR24" s="422">
        <v>0</v>
      </c>
      <c r="AS24" s="422">
        <v>0</v>
      </c>
      <c r="AT24" s="422">
        <v>0</v>
      </c>
      <c r="AU24" s="422">
        <v>0</v>
      </c>
      <c r="AV24" s="422">
        <v>0</v>
      </c>
      <c r="AW24" s="422">
        <v>0</v>
      </c>
      <c r="AX24" s="422">
        <v>0</v>
      </c>
      <c r="AY24" s="422">
        <v>0</v>
      </c>
      <c r="AZ24" s="422">
        <v>0</v>
      </c>
      <c r="BA24" s="422">
        <v>0</v>
      </c>
      <c r="BB24" s="422">
        <v>0</v>
      </c>
      <c r="BC24" s="422">
        <v>5.7850000000000001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1.4610000000000001</v>
      </c>
      <c r="BJ24" s="422">
        <v>0</v>
      </c>
      <c r="BK24" s="422">
        <v>0</v>
      </c>
      <c r="BL24" s="422">
        <v>0</v>
      </c>
      <c r="BM24" s="424">
        <f t="shared" si="2"/>
        <v>867.10700000000008</v>
      </c>
      <c r="BN24" s="427">
        <v>0</v>
      </c>
      <c r="BO24" s="428">
        <v>613.01400000000001</v>
      </c>
      <c r="BZ24" s="396"/>
    </row>
    <row r="25" spans="1:78">
      <c r="A25" s="409" t="s">
        <v>28</v>
      </c>
      <c r="B25" s="421" t="s">
        <v>167</v>
      </c>
      <c r="C25" s="422">
        <f t="shared" si="0"/>
        <v>10069.960999999999</v>
      </c>
      <c r="D25" s="421">
        <v>0</v>
      </c>
      <c r="E25" s="421">
        <v>0</v>
      </c>
      <c r="F25" s="421">
        <v>975.471</v>
      </c>
      <c r="G25" s="421">
        <v>0</v>
      </c>
      <c r="H25" s="421">
        <v>0</v>
      </c>
      <c r="I25" s="421">
        <v>0</v>
      </c>
      <c r="J25" s="421">
        <v>0</v>
      </c>
      <c r="K25" s="421">
        <f t="shared" si="1"/>
        <v>9094.49</v>
      </c>
      <c r="L25" s="423">
        <v>0</v>
      </c>
      <c r="M25" s="422">
        <v>0</v>
      </c>
      <c r="N25" s="422">
        <v>0</v>
      </c>
      <c r="O25" s="422">
        <v>0</v>
      </c>
      <c r="P25" s="422">
        <v>0</v>
      </c>
      <c r="Q25" s="422">
        <v>0</v>
      </c>
      <c r="R25" s="422">
        <v>0</v>
      </c>
      <c r="S25" s="422">
        <v>0</v>
      </c>
      <c r="T25" s="422">
        <v>0</v>
      </c>
      <c r="U25" s="422">
        <v>0</v>
      </c>
      <c r="V25" s="422">
        <v>0</v>
      </c>
      <c r="W25" s="422">
        <v>0</v>
      </c>
      <c r="X25" s="422">
        <v>0</v>
      </c>
      <c r="Y25" s="422">
        <v>0</v>
      </c>
      <c r="Z25" s="422">
        <v>0</v>
      </c>
      <c r="AA25" s="422">
        <v>0</v>
      </c>
      <c r="AB25" s="422">
        <v>0</v>
      </c>
      <c r="AC25" s="422">
        <v>8520.6970000000001</v>
      </c>
      <c r="AD25" s="422">
        <v>566.91</v>
      </c>
      <c r="AE25" s="422">
        <v>0</v>
      </c>
      <c r="AF25" s="422">
        <v>0</v>
      </c>
      <c r="AG25" s="422">
        <v>0</v>
      </c>
      <c r="AH25" s="422">
        <v>0</v>
      </c>
      <c r="AI25" s="422">
        <v>0</v>
      </c>
      <c r="AJ25" s="422">
        <v>0</v>
      </c>
      <c r="AK25" s="422">
        <v>0</v>
      </c>
      <c r="AL25" s="422">
        <v>0</v>
      </c>
      <c r="AM25" s="422">
        <v>0</v>
      </c>
      <c r="AN25" s="422">
        <v>0</v>
      </c>
      <c r="AO25" s="422">
        <v>0</v>
      </c>
      <c r="AP25" s="422">
        <v>0</v>
      </c>
      <c r="AQ25" s="422">
        <v>0</v>
      </c>
      <c r="AR25" s="422">
        <v>0</v>
      </c>
      <c r="AS25" s="422">
        <v>0</v>
      </c>
      <c r="AT25" s="422">
        <v>0</v>
      </c>
      <c r="AU25" s="422">
        <v>0</v>
      </c>
      <c r="AV25" s="422">
        <v>0</v>
      </c>
      <c r="AW25" s="422">
        <v>0</v>
      </c>
      <c r="AX25" s="422">
        <v>6.7830000000000004</v>
      </c>
      <c r="AY25" s="422">
        <v>0</v>
      </c>
      <c r="AZ25" s="422">
        <v>0</v>
      </c>
      <c r="BA25" s="422">
        <v>0</v>
      </c>
      <c r="BB25" s="422">
        <v>0</v>
      </c>
      <c r="BC25" s="422">
        <v>0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0.1</v>
      </c>
      <c r="BJ25" s="422">
        <v>0</v>
      </c>
      <c r="BK25" s="422">
        <v>0</v>
      </c>
      <c r="BL25" s="422">
        <v>0</v>
      </c>
      <c r="BM25" s="424">
        <f t="shared" si="2"/>
        <v>9094.49</v>
      </c>
      <c r="BN25" s="427">
        <v>0</v>
      </c>
      <c r="BO25" s="428">
        <v>0</v>
      </c>
      <c r="BZ25" s="396"/>
    </row>
    <row r="26" spans="1:78">
      <c r="A26" s="409" t="s">
        <v>29</v>
      </c>
      <c r="B26" s="421" t="s">
        <v>125</v>
      </c>
      <c r="C26" s="422">
        <f t="shared" si="0"/>
        <v>4155.6210000000001</v>
      </c>
      <c r="D26" s="421">
        <v>0</v>
      </c>
      <c r="E26" s="421">
        <v>0</v>
      </c>
      <c r="F26" s="421">
        <v>438.88099999999997</v>
      </c>
      <c r="G26" s="421">
        <v>0</v>
      </c>
      <c r="H26" s="421">
        <v>0</v>
      </c>
      <c r="I26" s="421">
        <v>0</v>
      </c>
      <c r="J26" s="421">
        <v>0</v>
      </c>
      <c r="K26" s="421">
        <f t="shared" si="1"/>
        <v>3716.7400000000002</v>
      </c>
      <c r="L26" s="423">
        <v>0</v>
      </c>
      <c r="M26" s="422">
        <v>0</v>
      </c>
      <c r="N26" s="422">
        <v>0</v>
      </c>
      <c r="O26" s="422">
        <v>0</v>
      </c>
      <c r="P26" s="422">
        <v>0</v>
      </c>
      <c r="Q26" s="422">
        <v>0</v>
      </c>
      <c r="R26" s="422">
        <v>0</v>
      </c>
      <c r="S26" s="422">
        <v>0</v>
      </c>
      <c r="T26" s="422">
        <v>0</v>
      </c>
      <c r="U26" s="422">
        <v>0</v>
      </c>
      <c r="V26" s="422">
        <v>0</v>
      </c>
      <c r="W26" s="422">
        <v>0</v>
      </c>
      <c r="X26" s="422">
        <v>0</v>
      </c>
      <c r="Y26" s="422">
        <v>0</v>
      </c>
      <c r="Z26" s="422">
        <v>0</v>
      </c>
      <c r="AA26" s="422">
        <v>0</v>
      </c>
      <c r="AB26" s="422">
        <v>0</v>
      </c>
      <c r="AC26" s="422">
        <v>1901.354</v>
      </c>
      <c r="AD26" s="422">
        <v>1775.509</v>
      </c>
      <c r="AE26" s="422">
        <v>0</v>
      </c>
      <c r="AF26" s="422">
        <v>0</v>
      </c>
      <c r="AG26" s="422">
        <v>0</v>
      </c>
      <c r="AH26" s="422">
        <v>0</v>
      </c>
      <c r="AI26" s="422">
        <v>0</v>
      </c>
      <c r="AJ26" s="422">
        <v>0</v>
      </c>
      <c r="AK26" s="422">
        <v>0</v>
      </c>
      <c r="AL26" s="422">
        <v>0</v>
      </c>
      <c r="AM26" s="422">
        <v>0</v>
      </c>
      <c r="AN26" s="422">
        <v>0</v>
      </c>
      <c r="AO26" s="422">
        <v>15.351000000000001</v>
      </c>
      <c r="AP26" s="422">
        <v>0</v>
      </c>
      <c r="AQ26" s="422">
        <v>0</v>
      </c>
      <c r="AR26" s="422">
        <v>0</v>
      </c>
      <c r="AS26" s="422">
        <v>0</v>
      </c>
      <c r="AT26" s="422">
        <v>0</v>
      </c>
      <c r="AU26" s="422">
        <v>0</v>
      </c>
      <c r="AV26" s="422">
        <v>0</v>
      </c>
      <c r="AW26" s="422">
        <v>0</v>
      </c>
      <c r="AX26" s="422">
        <v>0</v>
      </c>
      <c r="AY26" s="422">
        <v>0</v>
      </c>
      <c r="AZ26" s="422">
        <v>0</v>
      </c>
      <c r="BA26" s="422">
        <v>0</v>
      </c>
      <c r="BB26" s="422">
        <v>0</v>
      </c>
      <c r="BC26" s="422">
        <v>23.306999999999999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1.2190000000000001</v>
      </c>
      <c r="BJ26" s="422">
        <v>0</v>
      </c>
      <c r="BK26" s="422">
        <v>0</v>
      </c>
      <c r="BL26" s="422">
        <v>0</v>
      </c>
      <c r="BM26" s="424">
        <f t="shared" si="2"/>
        <v>3716.7400000000002</v>
      </c>
      <c r="BN26" s="427">
        <v>0</v>
      </c>
      <c r="BO26" s="428">
        <v>0</v>
      </c>
      <c r="BZ26" s="396"/>
    </row>
    <row r="27" spans="1:78">
      <c r="A27" s="409" t="s">
        <v>30</v>
      </c>
      <c r="B27" s="421" t="s">
        <v>163</v>
      </c>
      <c r="C27" s="422">
        <f t="shared" si="0"/>
        <v>25976.734</v>
      </c>
      <c r="D27" s="421">
        <v>0</v>
      </c>
      <c r="E27" s="421">
        <v>0</v>
      </c>
      <c r="F27" s="421">
        <v>293.31799999999998</v>
      </c>
      <c r="G27" s="421">
        <v>0</v>
      </c>
      <c r="H27" s="421">
        <v>0</v>
      </c>
      <c r="I27" s="421">
        <v>0</v>
      </c>
      <c r="J27" s="421">
        <v>0</v>
      </c>
      <c r="K27" s="421">
        <f t="shared" si="1"/>
        <v>25683.416000000001</v>
      </c>
      <c r="L27" s="423">
        <v>0</v>
      </c>
      <c r="M27" s="422">
        <v>0</v>
      </c>
      <c r="N27" s="422">
        <v>0.96299999999999997</v>
      </c>
      <c r="O27" s="422">
        <v>0</v>
      </c>
      <c r="P27" s="422">
        <v>0</v>
      </c>
      <c r="Q27" s="422">
        <v>0</v>
      </c>
      <c r="R27" s="422">
        <v>0</v>
      </c>
      <c r="S27" s="422">
        <v>0</v>
      </c>
      <c r="T27" s="422">
        <v>0</v>
      </c>
      <c r="U27" s="422">
        <v>0</v>
      </c>
      <c r="V27" s="422">
        <v>0</v>
      </c>
      <c r="W27" s="422">
        <v>0</v>
      </c>
      <c r="X27" s="422">
        <v>0</v>
      </c>
      <c r="Y27" s="422">
        <v>0</v>
      </c>
      <c r="Z27" s="422">
        <v>0</v>
      </c>
      <c r="AA27" s="422">
        <v>4.2210000000000001</v>
      </c>
      <c r="AB27" s="422">
        <v>0</v>
      </c>
      <c r="AC27" s="422">
        <v>0</v>
      </c>
      <c r="AD27" s="422">
        <v>0</v>
      </c>
      <c r="AE27" s="422">
        <v>25381.633000000002</v>
      </c>
      <c r="AF27" s="422">
        <v>0</v>
      </c>
      <c r="AG27" s="422">
        <v>21.574999999999999</v>
      </c>
      <c r="AH27" s="422">
        <v>47.515000000000001</v>
      </c>
      <c r="AI27" s="422">
        <v>7.0789999999999997</v>
      </c>
      <c r="AJ27" s="422">
        <v>0</v>
      </c>
      <c r="AK27" s="422">
        <v>0</v>
      </c>
      <c r="AL27" s="422">
        <v>0</v>
      </c>
      <c r="AM27" s="422">
        <v>0</v>
      </c>
      <c r="AN27" s="422">
        <v>0</v>
      </c>
      <c r="AO27" s="422">
        <v>0</v>
      </c>
      <c r="AP27" s="422">
        <v>0</v>
      </c>
      <c r="AQ27" s="422">
        <v>0</v>
      </c>
      <c r="AR27" s="422">
        <v>6.3150000000000004</v>
      </c>
      <c r="AS27" s="422">
        <v>0</v>
      </c>
      <c r="AT27" s="422">
        <v>0</v>
      </c>
      <c r="AU27" s="422">
        <v>0</v>
      </c>
      <c r="AV27" s="422">
        <v>0</v>
      </c>
      <c r="AW27" s="422">
        <v>101.011</v>
      </c>
      <c r="AX27" s="422">
        <v>0</v>
      </c>
      <c r="AY27" s="422">
        <v>0</v>
      </c>
      <c r="AZ27" s="422"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v>0</v>
      </c>
      <c r="BL27" s="422">
        <v>0</v>
      </c>
      <c r="BM27" s="424">
        <f t="shared" si="2"/>
        <v>25570.312000000002</v>
      </c>
      <c r="BN27" s="427">
        <v>0</v>
      </c>
      <c r="BO27" s="428">
        <v>113.104</v>
      </c>
      <c r="BZ27" s="396"/>
    </row>
    <row r="28" spans="1:78">
      <c r="A28" s="409" t="s">
        <v>31</v>
      </c>
      <c r="B28" s="421" t="s">
        <v>216</v>
      </c>
      <c r="C28" s="422">
        <f t="shared" si="0"/>
        <v>1907.056</v>
      </c>
      <c r="D28" s="421">
        <v>-1045.777</v>
      </c>
      <c r="E28" s="421">
        <v>0</v>
      </c>
      <c r="F28" s="421">
        <v>73.81</v>
      </c>
      <c r="G28" s="421">
        <v>0</v>
      </c>
      <c r="H28" s="421">
        <v>0</v>
      </c>
      <c r="I28" s="421">
        <v>0</v>
      </c>
      <c r="J28" s="421">
        <v>0</v>
      </c>
      <c r="K28" s="421">
        <f t="shared" si="1"/>
        <v>2879.0230000000001</v>
      </c>
      <c r="L28" s="423">
        <v>0</v>
      </c>
      <c r="M28" s="422">
        <v>0</v>
      </c>
      <c r="N28" s="422">
        <v>0</v>
      </c>
      <c r="O28" s="422">
        <v>0</v>
      </c>
      <c r="P28" s="422">
        <v>0</v>
      </c>
      <c r="Q28" s="422">
        <v>0</v>
      </c>
      <c r="R28" s="422">
        <v>0</v>
      </c>
      <c r="S28" s="422">
        <v>0</v>
      </c>
      <c r="T28" s="422">
        <v>0</v>
      </c>
      <c r="U28" s="422">
        <v>0</v>
      </c>
      <c r="V28" s="422">
        <v>0</v>
      </c>
      <c r="W28" s="422">
        <v>0</v>
      </c>
      <c r="X28" s="422">
        <v>0</v>
      </c>
      <c r="Y28" s="422">
        <v>0</v>
      </c>
      <c r="Z28" s="422">
        <v>0</v>
      </c>
      <c r="AA28" s="422">
        <v>0</v>
      </c>
      <c r="AB28" s="422">
        <v>0</v>
      </c>
      <c r="AC28" s="422">
        <v>0</v>
      </c>
      <c r="AD28" s="422">
        <v>0</v>
      </c>
      <c r="AE28" s="422">
        <v>0</v>
      </c>
      <c r="AF28" s="422">
        <v>2862.8560000000002</v>
      </c>
      <c r="AG28" s="422">
        <v>0</v>
      </c>
      <c r="AH28" s="422">
        <v>14.266999999999999</v>
      </c>
      <c r="AI28" s="422">
        <v>0</v>
      </c>
      <c r="AJ28" s="422">
        <v>0</v>
      </c>
      <c r="AK28" s="422">
        <v>0</v>
      </c>
      <c r="AL28" s="422">
        <v>0</v>
      </c>
      <c r="AM28" s="422">
        <v>0</v>
      </c>
      <c r="AN28" s="422">
        <v>0</v>
      </c>
      <c r="AO28" s="422">
        <v>0</v>
      </c>
      <c r="AP28" s="422">
        <v>0</v>
      </c>
      <c r="AQ28" s="422">
        <v>0</v>
      </c>
      <c r="AR28" s="422">
        <v>0</v>
      </c>
      <c r="AS28" s="422">
        <v>0</v>
      </c>
      <c r="AT28" s="422">
        <v>0</v>
      </c>
      <c r="AU28" s="422">
        <v>0</v>
      </c>
      <c r="AV28" s="422">
        <v>0</v>
      </c>
      <c r="AW28" s="422">
        <v>0</v>
      </c>
      <c r="AX28" s="422">
        <v>0</v>
      </c>
      <c r="AY28" s="422">
        <v>0</v>
      </c>
      <c r="AZ28" s="422">
        <v>1.9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v>0</v>
      </c>
      <c r="BL28" s="422">
        <v>0</v>
      </c>
      <c r="BM28" s="424">
        <f t="shared" si="2"/>
        <v>2879.0230000000001</v>
      </c>
      <c r="BN28" s="427">
        <v>0</v>
      </c>
      <c r="BO28" s="428">
        <v>0</v>
      </c>
      <c r="BZ28" s="396"/>
    </row>
    <row r="29" spans="1:78">
      <c r="A29" s="409" t="s">
        <v>32</v>
      </c>
      <c r="B29" s="421" t="s">
        <v>232</v>
      </c>
      <c r="C29" s="422">
        <f t="shared" si="0"/>
        <v>0</v>
      </c>
      <c r="D29" s="421">
        <v>-2439.9949999999999</v>
      </c>
      <c r="E29" s="421">
        <v>0</v>
      </c>
      <c r="F29" s="421">
        <v>0</v>
      </c>
      <c r="G29" s="421">
        <v>0</v>
      </c>
      <c r="H29" s="421">
        <v>0</v>
      </c>
      <c r="I29" s="421">
        <v>0</v>
      </c>
      <c r="J29" s="421">
        <v>0</v>
      </c>
      <c r="K29" s="421">
        <f t="shared" si="1"/>
        <v>2439.9949999999999</v>
      </c>
      <c r="L29" s="423">
        <v>0</v>
      </c>
      <c r="M29" s="422">
        <v>0</v>
      </c>
      <c r="N29" s="422">
        <v>0</v>
      </c>
      <c r="O29" s="422">
        <v>0</v>
      </c>
      <c r="P29" s="422">
        <v>0</v>
      </c>
      <c r="Q29" s="422">
        <v>0</v>
      </c>
      <c r="R29" s="422">
        <v>0</v>
      </c>
      <c r="S29" s="422">
        <v>0</v>
      </c>
      <c r="T29" s="422">
        <v>0</v>
      </c>
      <c r="U29" s="422">
        <v>0</v>
      </c>
      <c r="V29" s="422">
        <v>0</v>
      </c>
      <c r="W29" s="422">
        <v>0</v>
      </c>
      <c r="X29" s="422">
        <v>0</v>
      </c>
      <c r="Y29" s="422">
        <v>0</v>
      </c>
      <c r="Z29" s="422">
        <v>0</v>
      </c>
      <c r="AA29" s="422">
        <v>0</v>
      </c>
      <c r="AB29" s="422">
        <v>27.332000000000001</v>
      </c>
      <c r="AC29" s="422">
        <v>0</v>
      </c>
      <c r="AD29" s="422">
        <v>0</v>
      </c>
      <c r="AE29" s="422">
        <v>0</v>
      </c>
      <c r="AF29" s="422">
        <v>0</v>
      </c>
      <c r="AG29" s="422">
        <v>2184.2809999999999</v>
      </c>
      <c r="AH29" s="422">
        <v>0</v>
      </c>
      <c r="AI29" s="422">
        <v>3.17</v>
      </c>
      <c r="AJ29" s="422">
        <v>0</v>
      </c>
      <c r="AK29" s="422">
        <v>0</v>
      </c>
      <c r="AL29" s="422">
        <v>0</v>
      </c>
      <c r="AM29" s="422">
        <v>0</v>
      </c>
      <c r="AN29" s="422">
        <v>0</v>
      </c>
      <c r="AO29" s="422">
        <v>0</v>
      </c>
      <c r="AP29" s="422">
        <v>0</v>
      </c>
      <c r="AQ29" s="422">
        <v>0</v>
      </c>
      <c r="AR29" s="422">
        <v>180.75299999999999</v>
      </c>
      <c r="AS29" s="422">
        <v>0</v>
      </c>
      <c r="AT29" s="422">
        <v>0</v>
      </c>
      <c r="AU29" s="422">
        <v>0</v>
      </c>
      <c r="AV29" s="422">
        <v>0</v>
      </c>
      <c r="AW29" s="422">
        <v>0</v>
      </c>
      <c r="AX29" s="422">
        <v>0</v>
      </c>
      <c r="AY29" s="422">
        <v>0</v>
      </c>
      <c r="AZ29" s="422">
        <v>0</v>
      </c>
      <c r="BA29" s="422">
        <v>0</v>
      </c>
      <c r="BB29" s="422">
        <v>44.459000000000003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v>0</v>
      </c>
      <c r="BL29" s="422">
        <v>0</v>
      </c>
      <c r="BM29" s="424">
        <f t="shared" si="2"/>
        <v>2439.9949999999999</v>
      </c>
      <c r="BN29" s="427">
        <v>0</v>
      </c>
      <c r="BO29" s="428">
        <v>0</v>
      </c>
      <c r="BZ29" s="396"/>
    </row>
    <row r="30" spans="1:78">
      <c r="A30" s="409" t="s">
        <v>33</v>
      </c>
      <c r="B30" s="421" t="s">
        <v>217</v>
      </c>
      <c r="C30" s="422">
        <f t="shared" si="0"/>
        <v>0</v>
      </c>
      <c r="D30" s="421">
        <v>-7587.4780000000001</v>
      </c>
      <c r="E30" s="421">
        <v>0</v>
      </c>
      <c r="F30" s="421">
        <v>0</v>
      </c>
      <c r="G30" s="421">
        <v>0</v>
      </c>
      <c r="H30" s="421">
        <v>0</v>
      </c>
      <c r="I30" s="421">
        <v>0</v>
      </c>
      <c r="J30" s="421">
        <v>0</v>
      </c>
      <c r="K30" s="421">
        <f t="shared" si="1"/>
        <v>7587.4780000000001</v>
      </c>
      <c r="L30" s="423">
        <v>0</v>
      </c>
      <c r="M30" s="422">
        <v>0</v>
      </c>
      <c r="N30" s="422">
        <v>0</v>
      </c>
      <c r="O30" s="422">
        <v>0</v>
      </c>
      <c r="P30" s="422">
        <v>0</v>
      </c>
      <c r="Q30" s="422">
        <v>0</v>
      </c>
      <c r="R30" s="422">
        <v>0</v>
      </c>
      <c r="S30" s="422">
        <v>19.411999999999999</v>
      </c>
      <c r="T30" s="422">
        <v>0</v>
      </c>
      <c r="U30" s="422">
        <v>85.284999999999997</v>
      </c>
      <c r="V30" s="422">
        <v>0</v>
      </c>
      <c r="W30" s="422">
        <v>0</v>
      </c>
      <c r="X30" s="422">
        <v>0</v>
      </c>
      <c r="Y30" s="422">
        <v>0</v>
      </c>
      <c r="Z30" s="422">
        <v>0</v>
      </c>
      <c r="AA30" s="422">
        <v>2.3490000000000002</v>
      </c>
      <c r="AB30" s="422">
        <v>5.9640000000000004</v>
      </c>
      <c r="AC30" s="422">
        <v>45.881999999999998</v>
      </c>
      <c r="AD30" s="422">
        <v>0</v>
      </c>
      <c r="AE30" s="422">
        <v>55.494</v>
      </c>
      <c r="AF30" s="422">
        <v>5.181</v>
      </c>
      <c r="AG30" s="422">
        <v>3.2050000000000001</v>
      </c>
      <c r="AH30" s="422">
        <v>7358.5230000000001</v>
      </c>
      <c r="AI30" s="422">
        <v>6.1829999999999998</v>
      </c>
      <c r="AJ30" s="422">
        <v>0</v>
      </c>
      <c r="AK30" s="422">
        <v>0</v>
      </c>
      <c r="AL30" s="422">
        <v>0</v>
      </c>
      <c r="AM30" s="422">
        <v>0</v>
      </c>
      <c r="AN30" s="422">
        <v>0</v>
      </c>
      <c r="AO30" s="422">
        <v>0</v>
      </c>
      <c r="AP30" s="422">
        <v>0</v>
      </c>
      <c r="AQ30" s="422">
        <v>0</v>
      </c>
      <c r="AR30" s="422">
        <v>0</v>
      </c>
      <c r="AS30" s="422">
        <v>0</v>
      </c>
      <c r="AT30" s="422">
        <v>0</v>
      </c>
      <c r="AU30" s="422">
        <v>0</v>
      </c>
      <c r="AV30" s="422">
        <v>0</v>
      </c>
      <c r="AW30" s="422">
        <v>0</v>
      </c>
      <c r="AX30" s="422">
        <v>0</v>
      </c>
      <c r="AY30" s="422">
        <v>0</v>
      </c>
      <c r="AZ30" s="422"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v>0</v>
      </c>
      <c r="BL30" s="422">
        <v>0</v>
      </c>
      <c r="BM30" s="424">
        <f t="shared" si="2"/>
        <v>7587.4780000000001</v>
      </c>
      <c r="BN30" s="427">
        <v>0</v>
      </c>
      <c r="BO30" s="428">
        <v>0</v>
      </c>
      <c r="BZ30" s="396"/>
    </row>
    <row r="31" spans="1:78">
      <c r="A31" s="409" t="s">
        <v>34</v>
      </c>
      <c r="B31" s="421" t="s">
        <v>134</v>
      </c>
      <c r="C31" s="422">
        <f t="shared" si="0"/>
        <v>0</v>
      </c>
      <c r="D31" s="421">
        <v>-17074.764999999999</v>
      </c>
      <c r="E31" s="421">
        <v>0</v>
      </c>
      <c r="F31" s="421">
        <v>0</v>
      </c>
      <c r="G31" s="421">
        <v>0</v>
      </c>
      <c r="H31" s="421">
        <v>0</v>
      </c>
      <c r="I31" s="421">
        <v>0</v>
      </c>
      <c r="J31" s="421">
        <v>0</v>
      </c>
      <c r="K31" s="421">
        <f t="shared" si="1"/>
        <v>17074.764999999999</v>
      </c>
      <c r="L31" s="423">
        <v>0</v>
      </c>
      <c r="M31" s="422">
        <v>0</v>
      </c>
      <c r="N31" s="422">
        <v>0</v>
      </c>
      <c r="O31" s="422">
        <v>372.05099999999999</v>
      </c>
      <c r="P31" s="422">
        <v>340.00599999999997</v>
      </c>
      <c r="Q31" s="422">
        <v>59.951000000000001</v>
      </c>
      <c r="R31" s="422">
        <v>16.632000000000001</v>
      </c>
      <c r="S31" s="422">
        <v>0</v>
      </c>
      <c r="T31" s="422">
        <v>0</v>
      </c>
      <c r="U31" s="422">
        <v>0</v>
      </c>
      <c r="V31" s="422">
        <v>90.775999999999996</v>
      </c>
      <c r="W31" s="422">
        <v>0</v>
      </c>
      <c r="X31" s="422">
        <v>343.73200000000003</v>
      </c>
      <c r="Y31" s="422">
        <v>13.923999999999999</v>
      </c>
      <c r="Z31" s="422">
        <v>28.111999999999998</v>
      </c>
      <c r="AA31" s="422">
        <v>28.734999999999999</v>
      </c>
      <c r="AB31" s="422">
        <v>0</v>
      </c>
      <c r="AC31" s="422">
        <v>0</v>
      </c>
      <c r="AD31" s="422">
        <v>30.934999999999999</v>
      </c>
      <c r="AE31" s="422">
        <v>1.738</v>
      </c>
      <c r="AF31" s="422">
        <v>0</v>
      </c>
      <c r="AG31" s="422">
        <v>8.7140000000000004</v>
      </c>
      <c r="AH31" s="422">
        <v>0.40400000000000003</v>
      </c>
      <c r="AI31" s="422">
        <v>14951.485000000001</v>
      </c>
      <c r="AJ31" s="422">
        <v>0</v>
      </c>
      <c r="AK31" s="422">
        <v>0</v>
      </c>
      <c r="AL31" s="422">
        <v>0</v>
      </c>
      <c r="AM31" s="422">
        <v>1.0660000000000001</v>
      </c>
      <c r="AN31" s="422">
        <v>2.7559999999999998</v>
      </c>
      <c r="AO31" s="422">
        <v>6.08</v>
      </c>
      <c r="AP31" s="422">
        <v>693.4</v>
      </c>
      <c r="AQ31" s="422">
        <v>0</v>
      </c>
      <c r="AR31" s="422">
        <v>0</v>
      </c>
      <c r="AS31" s="422">
        <v>10.973000000000001</v>
      </c>
      <c r="AT31" s="422">
        <v>0</v>
      </c>
      <c r="AU31" s="422">
        <v>0</v>
      </c>
      <c r="AV31" s="422">
        <v>0</v>
      </c>
      <c r="AW31" s="422">
        <v>0</v>
      </c>
      <c r="AX31" s="422">
        <v>46.423999999999999</v>
      </c>
      <c r="AY31" s="422">
        <v>0</v>
      </c>
      <c r="AZ31" s="422"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8.1000000000000003E-2</v>
      </c>
      <c r="BF31" s="422">
        <v>0</v>
      </c>
      <c r="BG31" s="422">
        <v>20.783000000000001</v>
      </c>
      <c r="BH31" s="422">
        <v>0</v>
      </c>
      <c r="BI31" s="422">
        <v>6.0069999999999997</v>
      </c>
      <c r="BJ31" s="422">
        <v>0</v>
      </c>
      <c r="BK31" s="422">
        <v>0</v>
      </c>
      <c r="BL31" s="422">
        <v>0</v>
      </c>
      <c r="BM31" s="424">
        <f t="shared" si="2"/>
        <v>17074.764999999999</v>
      </c>
      <c r="BN31" s="427">
        <v>0</v>
      </c>
      <c r="BO31" s="428">
        <v>0</v>
      </c>
      <c r="BZ31" s="396"/>
    </row>
    <row r="32" spans="1:78">
      <c r="A32" s="409" t="s">
        <v>35</v>
      </c>
      <c r="B32" s="421" t="s">
        <v>135</v>
      </c>
      <c r="C32" s="422">
        <f t="shared" si="0"/>
        <v>18497.607</v>
      </c>
      <c r="D32" s="421">
        <v>0</v>
      </c>
      <c r="E32" s="421">
        <v>0</v>
      </c>
      <c r="F32" s="421">
        <v>232.517</v>
      </c>
      <c r="G32" s="421">
        <v>0</v>
      </c>
      <c r="H32" s="421">
        <v>0</v>
      </c>
      <c r="I32" s="421">
        <v>0</v>
      </c>
      <c r="J32" s="421">
        <v>0</v>
      </c>
      <c r="K32" s="421">
        <f t="shared" si="1"/>
        <v>18265.09</v>
      </c>
      <c r="L32" s="423">
        <v>0</v>
      </c>
      <c r="M32" s="422">
        <v>0</v>
      </c>
      <c r="N32" s="422">
        <v>0</v>
      </c>
      <c r="O32" s="422">
        <v>0</v>
      </c>
      <c r="P32" s="422">
        <v>0</v>
      </c>
      <c r="Q32" s="422">
        <v>0</v>
      </c>
      <c r="R32" s="422">
        <v>0</v>
      </c>
      <c r="S32" s="422">
        <v>0</v>
      </c>
      <c r="T32" s="422">
        <v>0</v>
      </c>
      <c r="U32" s="422">
        <v>0</v>
      </c>
      <c r="V32" s="422">
        <v>0</v>
      </c>
      <c r="W32" s="422">
        <v>0</v>
      </c>
      <c r="X32" s="422">
        <v>0</v>
      </c>
      <c r="Y32" s="422">
        <v>0</v>
      </c>
      <c r="Z32" s="422">
        <v>0</v>
      </c>
      <c r="AA32" s="422">
        <v>0</v>
      </c>
      <c r="AB32" s="422">
        <v>0</v>
      </c>
      <c r="AC32" s="422">
        <v>0</v>
      </c>
      <c r="AD32" s="422">
        <v>0</v>
      </c>
      <c r="AE32" s="422">
        <v>0</v>
      </c>
      <c r="AF32" s="422">
        <v>0.48299999999999998</v>
      </c>
      <c r="AG32" s="422">
        <v>12.696999999999999</v>
      </c>
      <c r="AH32" s="422">
        <v>114.541</v>
      </c>
      <c r="AI32" s="422">
        <v>10.992000000000001</v>
      </c>
      <c r="AJ32" s="422">
        <v>18122.385999999999</v>
      </c>
      <c r="AK32" s="422">
        <v>0.79300000000000004</v>
      </c>
      <c r="AL32" s="422">
        <v>0</v>
      </c>
      <c r="AM32" s="422">
        <v>0</v>
      </c>
      <c r="AN32" s="422">
        <v>0</v>
      </c>
      <c r="AO32" s="422">
        <v>1.59</v>
      </c>
      <c r="AP32" s="422">
        <v>0</v>
      </c>
      <c r="AQ32" s="422">
        <v>0</v>
      </c>
      <c r="AR32" s="422">
        <v>0</v>
      </c>
      <c r="AS32" s="422">
        <v>0</v>
      </c>
      <c r="AT32" s="422">
        <v>0</v>
      </c>
      <c r="AU32" s="422">
        <v>0</v>
      </c>
      <c r="AV32" s="422">
        <v>0</v>
      </c>
      <c r="AW32" s="422">
        <v>0</v>
      </c>
      <c r="AX32" s="422">
        <v>0</v>
      </c>
      <c r="AY32" s="422">
        <v>0</v>
      </c>
      <c r="AZ32" s="422">
        <v>0</v>
      </c>
      <c r="BA32" s="422">
        <v>0</v>
      </c>
      <c r="BB32" s="422">
        <v>0</v>
      </c>
      <c r="BC32" s="422">
        <v>1.6080000000000001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v>0</v>
      </c>
      <c r="BL32" s="422">
        <v>0</v>
      </c>
      <c r="BM32" s="424">
        <f t="shared" si="2"/>
        <v>18265.09</v>
      </c>
      <c r="BN32" s="427">
        <v>0</v>
      </c>
      <c r="BO32" s="428">
        <v>0</v>
      </c>
      <c r="BZ32" s="396"/>
    </row>
    <row r="33" spans="1:78">
      <c r="A33" s="409" t="s">
        <v>36</v>
      </c>
      <c r="B33" s="421" t="s">
        <v>37</v>
      </c>
      <c r="C33" s="422">
        <f t="shared" si="0"/>
        <v>4825.9709999999995</v>
      </c>
      <c r="D33" s="421">
        <v>0</v>
      </c>
      <c r="E33" s="421">
        <v>0</v>
      </c>
      <c r="F33" s="421">
        <v>200.09899999999999</v>
      </c>
      <c r="G33" s="421">
        <v>0</v>
      </c>
      <c r="H33" s="421">
        <v>325.75700000000001</v>
      </c>
      <c r="I33" s="421">
        <v>0</v>
      </c>
      <c r="J33" s="421">
        <v>0</v>
      </c>
      <c r="K33" s="421">
        <f t="shared" si="1"/>
        <v>4300.1149999999998</v>
      </c>
      <c r="L33" s="423">
        <v>0</v>
      </c>
      <c r="M33" s="422">
        <v>0</v>
      </c>
      <c r="N33" s="422">
        <v>0</v>
      </c>
      <c r="O33" s="422">
        <v>0</v>
      </c>
      <c r="P33" s="422">
        <v>0</v>
      </c>
      <c r="Q33" s="422">
        <v>0</v>
      </c>
      <c r="R33" s="422">
        <v>0</v>
      </c>
      <c r="S33" s="422">
        <v>0</v>
      </c>
      <c r="T33" s="422">
        <v>0</v>
      </c>
      <c r="U33" s="422">
        <v>0</v>
      </c>
      <c r="V33" s="422">
        <v>0</v>
      </c>
      <c r="W33" s="422">
        <v>0</v>
      </c>
      <c r="X33" s="422">
        <v>0</v>
      </c>
      <c r="Y33" s="422">
        <v>0</v>
      </c>
      <c r="Z33" s="422">
        <v>0</v>
      </c>
      <c r="AA33" s="422">
        <v>0</v>
      </c>
      <c r="AB33" s="422">
        <v>0</v>
      </c>
      <c r="AC33" s="422">
        <v>0</v>
      </c>
      <c r="AD33" s="422">
        <v>0</v>
      </c>
      <c r="AE33" s="422">
        <v>0</v>
      </c>
      <c r="AF33" s="422">
        <v>0</v>
      </c>
      <c r="AG33" s="422">
        <v>0.159</v>
      </c>
      <c r="AH33" s="422">
        <v>62.963999999999999</v>
      </c>
      <c r="AI33" s="422">
        <v>0</v>
      </c>
      <c r="AJ33" s="422">
        <v>0</v>
      </c>
      <c r="AK33" s="422">
        <v>4236.9920000000002</v>
      </c>
      <c r="AL33" s="422">
        <v>0</v>
      </c>
      <c r="AM33" s="422">
        <v>0</v>
      </c>
      <c r="AN33" s="422">
        <v>0</v>
      </c>
      <c r="AO33" s="422">
        <v>0</v>
      </c>
      <c r="AP33" s="422">
        <v>0</v>
      </c>
      <c r="AQ33" s="422">
        <v>0</v>
      </c>
      <c r="AR33" s="422">
        <v>0</v>
      </c>
      <c r="AS33" s="422">
        <v>0</v>
      </c>
      <c r="AT33" s="422">
        <v>0</v>
      </c>
      <c r="AU33" s="422">
        <v>0</v>
      </c>
      <c r="AV33" s="422">
        <v>0</v>
      </c>
      <c r="AW33" s="422">
        <v>0</v>
      </c>
      <c r="AX33" s="422">
        <v>0</v>
      </c>
      <c r="AY33" s="422">
        <v>0</v>
      </c>
      <c r="AZ33" s="422">
        <v>0</v>
      </c>
      <c r="BA33" s="422">
        <v>0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v>0</v>
      </c>
      <c r="BL33" s="422">
        <v>0</v>
      </c>
      <c r="BM33" s="424">
        <f t="shared" si="2"/>
        <v>4300.1149999999998</v>
      </c>
      <c r="BN33" s="427">
        <v>0</v>
      </c>
      <c r="BO33" s="428">
        <v>0</v>
      </c>
      <c r="BZ33" s="396"/>
    </row>
    <row r="34" spans="1:78">
      <c r="A34" s="409" t="s">
        <v>38</v>
      </c>
      <c r="B34" s="421" t="s">
        <v>39</v>
      </c>
      <c r="C34" s="422">
        <f t="shared" si="0"/>
        <v>2482.0589999999997</v>
      </c>
      <c r="D34" s="421">
        <v>0</v>
      </c>
      <c r="E34" s="421">
        <v>0</v>
      </c>
      <c r="F34" s="421">
        <v>279.25599999999997</v>
      </c>
      <c r="G34" s="421">
        <v>0</v>
      </c>
      <c r="H34" s="421">
        <v>213.59700000000001</v>
      </c>
      <c r="I34" s="421">
        <v>0</v>
      </c>
      <c r="J34" s="421">
        <v>0</v>
      </c>
      <c r="K34" s="421">
        <f t="shared" si="1"/>
        <v>1989.2059999999999</v>
      </c>
      <c r="L34" s="423">
        <v>0</v>
      </c>
      <c r="M34" s="422">
        <v>0</v>
      </c>
      <c r="N34" s="422">
        <v>0</v>
      </c>
      <c r="O34" s="422">
        <v>0</v>
      </c>
      <c r="P34" s="422">
        <v>0</v>
      </c>
      <c r="Q34" s="422">
        <v>0</v>
      </c>
      <c r="R34" s="422">
        <v>0</v>
      </c>
      <c r="S34" s="422">
        <v>0</v>
      </c>
      <c r="T34" s="422">
        <v>0</v>
      </c>
      <c r="U34" s="422">
        <v>0</v>
      </c>
      <c r="V34" s="422">
        <v>0</v>
      </c>
      <c r="W34" s="422">
        <v>0</v>
      </c>
      <c r="X34" s="422">
        <v>0</v>
      </c>
      <c r="Y34" s="422">
        <v>0</v>
      </c>
      <c r="Z34" s="422">
        <v>0</v>
      </c>
      <c r="AA34" s="422">
        <v>0</v>
      </c>
      <c r="AB34" s="422">
        <v>0</v>
      </c>
      <c r="AC34" s="422">
        <v>0</v>
      </c>
      <c r="AD34" s="422">
        <v>0</v>
      </c>
      <c r="AE34" s="422">
        <v>0</v>
      </c>
      <c r="AF34" s="422">
        <v>0</v>
      </c>
      <c r="AG34" s="422">
        <v>0.24099999999999999</v>
      </c>
      <c r="AH34" s="422">
        <v>0</v>
      </c>
      <c r="AI34" s="422">
        <v>0</v>
      </c>
      <c r="AJ34" s="422">
        <v>0</v>
      </c>
      <c r="AK34" s="422">
        <v>0</v>
      </c>
      <c r="AL34" s="422">
        <v>745.65300000000002</v>
      </c>
      <c r="AM34" s="422">
        <v>0</v>
      </c>
      <c r="AN34" s="422">
        <v>0</v>
      </c>
      <c r="AO34" s="422">
        <v>0</v>
      </c>
      <c r="AP34" s="422">
        <v>0</v>
      </c>
      <c r="AQ34" s="422">
        <v>0</v>
      </c>
      <c r="AR34" s="422">
        <v>0</v>
      </c>
      <c r="AS34" s="422">
        <v>0</v>
      </c>
      <c r="AT34" s="422">
        <v>0</v>
      </c>
      <c r="AU34" s="422">
        <v>0</v>
      </c>
      <c r="AV34" s="422">
        <v>0</v>
      </c>
      <c r="AW34" s="422">
        <v>0</v>
      </c>
      <c r="AX34" s="422">
        <v>0</v>
      </c>
      <c r="AY34" s="422">
        <v>0</v>
      </c>
      <c r="AZ34" s="422"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v>0</v>
      </c>
      <c r="BL34" s="422">
        <v>0</v>
      </c>
      <c r="BM34" s="424">
        <f t="shared" si="2"/>
        <v>745.89400000000001</v>
      </c>
      <c r="BN34" s="427">
        <v>0</v>
      </c>
      <c r="BO34" s="428">
        <v>1243.3119999999999</v>
      </c>
      <c r="BZ34" s="396"/>
    </row>
    <row r="35" spans="1:78">
      <c r="A35" s="409" t="s">
        <v>40</v>
      </c>
      <c r="B35" s="421" t="s">
        <v>136</v>
      </c>
      <c r="C35" s="422">
        <f t="shared" si="0"/>
        <v>10704.571999999998</v>
      </c>
      <c r="D35" s="421">
        <v>0</v>
      </c>
      <c r="E35" s="421">
        <v>0</v>
      </c>
      <c r="F35" s="421">
        <v>8.2729999999999997</v>
      </c>
      <c r="G35" s="421">
        <v>0</v>
      </c>
      <c r="H35" s="421">
        <v>0</v>
      </c>
      <c r="I35" s="421">
        <v>0</v>
      </c>
      <c r="J35" s="421">
        <v>0</v>
      </c>
      <c r="K35" s="421">
        <f t="shared" si="1"/>
        <v>10696.298999999999</v>
      </c>
      <c r="L35" s="423">
        <v>0</v>
      </c>
      <c r="M35" s="422">
        <v>0</v>
      </c>
      <c r="N35" s="422">
        <v>0</v>
      </c>
      <c r="O35" s="422">
        <v>0</v>
      </c>
      <c r="P35" s="422">
        <v>0</v>
      </c>
      <c r="Q35" s="422">
        <v>0</v>
      </c>
      <c r="R35" s="422">
        <v>0</v>
      </c>
      <c r="S35" s="422">
        <v>0</v>
      </c>
      <c r="T35" s="422">
        <v>0</v>
      </c>
      <c r="U35" s="422">
        <v>0</v>
      </c>
      <c r="V35" s="422">
        <v>0</v>
      </c>
      <c r="W35" s="422">
        <v>0</v>
      </c>
      <c r="X35" s="422">
        <v>0</v>
      </c>
      <c r="Y35" s="422">
        <v>0</v>
      </c>
      <c r="Z35" s="422">
        <v>0</v>
      </c>
      <c r="AA35" s="422">
        <v>0</v>
      </c>
      <c r="AB35" s="422">
        <v>0</v>
      </c>
      <c r="AC35" s="422">
        <v>0</v>
      </c>
      <c r="AD35" s="422">
        <v>0</v>
      </c>
      <c r="AE35" s="422">
        <v>0</v>
      </c>
      <c r="AF35" s="422">
        <v>1.623</v>
      </c>
      <c r="AG35" s="422">
        <v>0</v>
      </c>
      <c r="AH35" s="422">
        <v>102.46</v>
      </c>
      <c r="AI35" s="422">
        <v>7.6959999999999997</v>
      </c>
      <c r="AJ35" s="422">
        <v>668.39800000000002</v>
      </c>
      <c r="AK35" s="422">
        <v>0</v>
      </c>
      <c r="AL35" s="422">
        <v>0</v>
      </c>
      <c r="AM35" s="422">
        <v>9685.7559999999994</v>
      </c>
      <c r="AN35" s="422">
        <v>0</v>
      </c>
      <c r="AO35" s="422">
        <v>0</v>
      </c>
      <c r="AP35" s="422">
        <v>0</v>
      </c>
      <c r="AQ35" s="422">
        <v>0</v>
      </c>
      <c r="AR35" s="422">
        <v>0</v>
      </c>
      <c r="AS35" s="422">
        <v>0</v>
      </c>
      <c r="AT35" s="422">
        <v>0</v>
      </c>
      <c r="AU35" s="422">
        <v>0</v>
      </c>
      <c r="AV35" s="422">
        <v>0</v>
      </c>
      <c r="AW35" s="422">
        <v>0</v>
      </c>
      <c r="AX35" s="422">
        <v>0</v>
      </c>
      <c r="AY35" s="422">
        <v>0</v>
      </c>
      <c r="AZ35" s="422"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v>0</v>
      </c>
      <c r="BL35" s="422">
        <v>0</v>
      </c>
      <c r="BM35" s="424">
        <f t="shared" si="2"/>
        <v>10465.932999999999</v>
      </c>
      <c r="BN35" s="427">
        <v>0</v>
      </c>
      <c r="BO35" s="428">
        <v>230.36600000000001</v>
      </c>
      <c r="BZ35" s="396"/>
    </row>
    <row r="36" spans="1:78">
      <c r="A36" s="409" t="s">
        <v>41</v>
      </c>
      <c r="B36" s="421" t="s">
        <v>156</v>
      </c>
      <c r="C36" s="422">
        <f t="shared" si="0"/>
        <v>273.98099999999999</v>
      </c>
      <c r="D36" s="421">
        <v>0</v>
      </c>
      <c r="E36" s="421">
        <v>0</v>
      </c>
      <c r="F36" s="421">
        <v>25.175999999999998</v>
      </c>
      <c r="G36" s="421">
        <v>0</v>
      </c>
      <c r="H36" s="421">
        <v>0</v>
      </c>
      <c r="I36" s="421">
        <v>0</v>
      </c>
      <c r="J36" s="421">
        <v>0</v>
      </c>
      <c r="K36" s="421">
        <f t="shared" si="1"/>
        <v>248.80500000000001</v>
      </c>
      <c r="L36" s="423">
        <v>0</v>
      </c>
      <c r="M36" s="422">
        <v>0</v>
      </c>
      <c r="N36" s="422">
        <v>0</v>
      </c>
      <c r="O36" s="422">
        <v>0</v>
      </c>
      <c r="P36" s="422">
        <v>0</v>
      </c>
      <c r="Q36" s="422">
        <v>0</v>
      </c>
      <c r="R36" s="422">
        <v>0</v>
      </c>
      <c r="S36" s="422">
        <v>0</v>
      </c>
      <c r="T36" s="422">
        <v>0</v>
      </c>
      <c r="U36" s="422">
        <v>0</v>
      </c>
      <c r="V36" s="422">
        <v>0</v>
      </c>
      <c r="W36" s="422">
        <v>0</v>
      </c>
      <c r="X36" s="422">
        <v>0</v>
      </c>
      <c r="Y36" s="422">
        <v>0</v>
      </c>
      <c r="Z36" s="422">
        <v>0</v>
      </c>
      <c r="AA36" s="422">
        <v>0</v>
      </c>
      <c r="AB36" s="422">
        <v>0</v>
      </c>
      <c r="AC36" s="422">
        <v>0</v>
      </c>
      <c r="AD36" s="422">
        <v>0</v>
      </c>
      <c r="AE36" s="422">
        <v>0</v>
      </c>
      <c r="AF36" s="422">
        <v>0</v>
      </c>
      <c r="AG36" s="422">
        <v>0</v>
      </c>
      <c r="AH36" s="422">
        <v>0</v>
      </c>
      <c r="AI36" s="422">
        <v>0</v>
      </c>
      <c r="AJ36" s="422">
        <v>0</v>
      </c>
      <c r="AK36" s="422">
        <v>0</v>
      </c>
      <c r="AL36" s="422">
        <v>0</v>
      </c>
      <c r="AM36" s="422">
        <v>0</v>
      </c>
      <c r="AN36" s="422">
        <v>241.411</v>
      </c>
      <c r="AO36" s="422">
        <v>0</v>
      </c>
      <c r="AP36" s="422">
        <v>0</v>
      </c>
      <c r="AQ36" s="422">
        <v>0</v>
      </c>
      <c r="AR36" s="422">
        <v>0</v>
      </c>
      <c r="AS36" s="422">
        <v>0</v>
      </c>
      <c r="AT36" s="422">
        <v>0</v>
      </c>
      <c r="AU36" s="422">
        <v>0</v>
      </c>
      <c r="AV36" s="422">
        <v>0</v>
      </c>
      <c r="AW36" s="422">
        <v>0</v>
      </c>
      <c r="AX36" s="422">
        <v>0</v>
      </c>
      <c r="AY36" s="422">
        <v>0</v>
      </c>
      <c r="AZ36" s="422"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v>0</v>
      </c>
      <c r="BL36" s="422">
        <v>0</v>
      </c>
      <c r="BM36" s="424">
        <f t="shared" si="2"/>
        <v>241.411</v>
      </c>
      <c r="BN36" s="427">
        <v>0</v>
      </c>
      <c r="BO36" s="428">
        <v>7.3940000000000001</v>
      </c>
      <c r="BZ36" s="396"/>
    </row>
    <row r="37" spans="1:78">
      <c r="A37" s="409" t="s">
        <v>42</v>
      </c>
      <c r="B37" s="421" t="s">
        <v>43</v>
      </c>
      <c r="C37" s="422">
        <f t="shared" si="0"/>
        <v>7425.1690000000008</v>
      </c>
      <c r="D37" s="421">
        <v>0</v>
      </c>
      <c r="E37" s="421">
        <v>0</v>
      </c>
      <c r="F37" s="421">
        <v>866.07600000000002</v>
      </c>
      <c r="G37" s="421">
        <v>0</v>
      </c>
      <c r="H37" s="421">
        <v>249.78700000000001</v>
      </c>
      <c r="I37" s="421">
        <v>0</v>
      </c>
      <c r="J37" s="421">
        <v>0</v>
      </c>
      <c r="K37" s="421">
        <f t="shared" si="1"/>
        <v>6309.3060000000005</v>
      </c>
      <c r="L37" s="423">
        <v>0</v>
      </c>
      <c r="M37" s="422">
        <v>0</v>
      </c>
      <c r="N37" s="422">
        <v>0</v>
      </c>
      <c r="O37" s="422">
        <v>0</v>
      </c>
      <c r="P37" s="422">
        <v>0</v>
      </c>
      <c r="Q37" s="422">
        <v>0</v>
      </c>
      <c r="R37" s="422">
        <v>0</v>
      </c>
      <c r="S37" s="422">
        <v>0</v>
      </c>
      <c r="T37" s="422">
        <v>0</v>
      </c>
      <c r="U37" s="422">
        <v>0</v>
      </c>
      <c r="V37" s="422">
        <v>0</v>
      </c>
      <c r="W37" s="422">
        <v>0</v>
      </c>
      <c r="X37" s="422">
        <v>0</v>
      </c>
      <c r="Y37" s="422">
        <v>0</v>
      </c>
      <c r="Z37" s="422">
        <v>0</v>
      </c>
      <c r="AA37" s="422">
        <v>0</v>
      </c>
      <c r="AB37" s="422">
        <v>0</v>
      </c>
      <c r="AC37" s="422">
        <v>0</v>
      </c>
      <c r="AD37" s="422">
        <v>0</v>
      </c>
      <c r="AE37" s="422">
        <v>0</v>
      </c>
      <c r="AF37" s="422">
        <v>0</v>
      </c>
      <c r="AG37" s="422">
        <v>0</v>
      </c>
      <c r="AH37" s="422">
        <v>0</v>
      </c>
      <c r="AI37" s="422">
        <v>0.877</v>
      </c>
      <c r="AJ37" s="422">
        <v>0</v>
      </c>
      <c r="AK37" s="422">
        <v>0</v>
      </c>
      <c r="AL37" s="422">
        <v>0</v>
      </c>
      <c r="AM37" s="422">
        <v>0</v>
      </c>
      <c r="AN37" s="422">
        <v>0</v>
      </c>
      <c r="AO37" s="422">
        <v>5822.6130000000003</v>
      </c>
      <c r="AP37" s="422">
        <v>0</v>
      </c>
      <c r="AQ37" s="422">
        <v>0</v>
      </c>
      <c r="AR37" s="422">
        <v>0</v>
      </c>
      <c r="AS37" s="422">
        <v>0</v>
      </c>
      <c r="AT37" s="422">
        <v>0</v>
      </c>
      <c r="AU37" s="422">
        <v>0</v>
      </c>
      <c r="AV37" s="422">
        <v>0</v>
      </c>
      <c r="AW37" s="422">
        <v>485.81599999999997</v>
      </c>
      <c r="AX37" s="422">
        <v>0</v>
      </c>
      <c r="AY37" s="422">
        <v>0</v>
      </c>
      <c r="AZ37" s="422"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v>0</v>
      </c>
      <c r="BL37" s="422">
        <v>0</v>
      </c>
      <c r="BM37" s="424">
        <f t="shared" si="2"/>
        <v>6309.3060000000005</v>
      </c>
      <c r="BN37" s="427">
        <v>0</v>
      </c>
      <c r="BO37" s="428">
        <v>0</v>
      </c>
      <c r="BZ37" s="396"/>
    </row>
    <row r="38" spans="1:78">
      <c r="A38" s="409" t="s">
        <v>44</v>
      </c>
      <c r="B38" s="421" t="s">
        <v>207</v>
      </c>
      <c r="C38" s="422">
        <f t="shared" si="0"/>
        <v>5276.0310000000009</v>
      </c>
      <c r="D38" s="421">
        <v>0</v>
      </c>
      <c r="E38" s="421">
        <v>0</v>
      </c>
      <c r="F38" s="421">
        <v>337.363</v>
      </c>
      <c r="G38" s="421">
        <v>0</v>
      </c>
      <c r="H38" s="421">
        <v>0</v>
      </c>
      <c r="I38" s="421">
        <v>0</v>
      </c>
      <c r="J38" s="421">
        <v>0</v>
      </c>
      <c r="K38" s="421">
        <f t="shared" si="1"/>
        <v>4938.6680000000006</v>
      </c>
      <c r="L38" s="423">
        <v>5.2530000000000001</v>
      </c>
      <c r="M38" s="422">
        <v>0</v>
      </c>
      <c r="N38" s="422">
        <v>0</v>
      </c>
      <c r="O38" s="422">
        <v>18.088999999999999</v>
      </c>
      <c r="P38" s="422">
        <v>0</v>
      </c>
      <c r="Q38" s="422">
        <v>0</v>
      </c>
      <c r="R38" s="422">
        <v>0</v>
      </c>
      <c r="S38" s="422">
        <v>0</v>
      </c>
      <c r="T38" s="422">
        <v>0</v>
      </c>
      <c r="U38" s="422">
        <v>0</v>
      </c>
      <c r="V38" s="422">
        <v>0</v>
      </c>
      <c r="W38" s="422">
        <v>0</v>
      </c>
      <c r="X38" s="422">
        <v>0</v>
      </c>
      <c r="Y38" s="422">
        <v>0</v>
      </c>
      <c r="Z38" s="422">
        <v>0</v>
      </c>
      <c r="AA38" s="422">
        <v>0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  <c r="AG38" s="422">
        <v>0</v>
      </c>
      <c r="AH38" s="422">
        <v>2.6459999999999999</v>
      </c>
      <c r="AI38" s="422">
        <v>73.945999999999998</v>
      </c>
      <c r="AJ38" s="422">
        <v>11.090999999999999</v>
      </c>
      <c r="AK38" s="422">
        <v>11.991</v>
      </c>
      <c r="AL38" s="422">
        <v>0</v>
      </c>
      <c r="AM38" s="422">
        <v>0</v>
      </c>
      <c r="AN38" s="422">
        <v>0</v>
      </c>
      <c r="AO38" s="422">
        <v>957.31100000000004</v>
      </c>
      <c r="AP38" s="422">
        <v>3651.308</v>
      </c>
      <c r="AQ38" s="422">
        <v>0</v>
      </c>
      <c r="AR38" s="422">
        <v>0</v>
      </c>
      <c r="AS38" s="422">
        <v>0</v>
      </c>
      <c r="AT38" s="422">
        <v>0</v>
      </c>
      <c r="AU38" s="422">
        <v>0</v>
      </c>
      <c r="AV38" s="422">
        <v>0</v>
      </c>
      <c r="AW38" s="422">
        <v>179.36799999999999</v>
      </c>
      <c r="AX38" s="422">
        <v>0</v>
      </c>
      <c r="AY38" s="422">
        <v>0</v>
      </c>
      <c r="AZ38" s="422">
        <v>0</v>
      </c>
      <c r="BA38" s="422">
        <v>0</v>
      </c>
      <c r="BB38" s="422">
        <v>0</v>
      </c>
      <c r="BC38" s="422">
        <v>4.415</v>
      </c>
      <c r="BD38" s="422">
        <v>0</v>
      </c>
      <c r="BE38" s="422">
        <v>0</v>
      </c>
      <c r="BF38" s="422">
        <v>0</v>
      </c>
      <c r="BG38" s="422">
        <v>12.736000000000001</v>
      </c>
      <c r="BH38" s="422">
        <v>0</v>
      </c>
      <c r="BI38" s="422">
        <v>10.513999999999999</v>
      </c>
      <c r="BJ38" s="422">
        <v>0</v>
      </c>
      <c r="BK38" s="422">
        <v>0</v>
      </c>
      <c r="BL38" s="422">
        <v>0</v>
      </c>
      <c r="BM38" s="424">
        <f t="shared" si="2"/>
        <v>4938.6680000000006</v>
      </c>
      <c r="BN38" s="427">
        <v>0</v>
      </c>
      <c r="BO38" s="428">
        <v>0</v>
      </c>
      <c r="BZ38" s="396"/>
    </row>
    <row r="39" spans="1:78">
      <c r="A39" s="409" t="s">
        <v>45</v>
      </c>
      <c r="B39" s="421" t="s">
        <v>233</v>
      </c>
      <c r="C39" s="422">
        <f t="shared" si="0"/>
        <v>1645.8609999999999</v>
      </c>
      <c r="D39" s="421">
        <v>0</v>
      </c>
      <c r="E39" s="421">
        <v>0</v>
      </c>
      <c r="F39" s="421">
        <v>110.399</v>
      </c>
      <c r="G39" s="421">
        <v>0</v>
      </c>
      <c r="H39" s="421">
        <v>0</v>
      </c>
      <c r="I39" s="421">
        <v>0</v>
      </c>
      <c r="J39" s="421">
        <v>4.3650000000000002</v>
      </c>
      <c r="K39" s="421">
        <f t="shared" si="1"/>
        <v>1531.097</v>
      </c>
      <c r="L39" s="423">
        <v>0</v>
      </c>
      <c r="M39" s="422">
        <v>0</v>
      </c>
      <c r="N39" s="422">
        <v>0</v>
      </c>
      <c r="O39" s="422">
        <v>0</v>
      </c>
      <c r="P39" s="422">
        <v>0</v>
      </c>
      <c r="Q39" s="422">
        <v>0</v>
      </c>
      <c r="R39" s="422">
        <v>0</v>
      </c>
      <c r="S39" s="422">
        <v>0</v>
      </c>
      <c r="T39" s="422">
        <v>0</v>
      </c>
      <c r="U39" s="422">
        <v>0</v>
      </c>
      <c r="V39" s="422">
        <v>0</v>
      </c>
      <c r="W39" s="422">
        <v>0</v>
      </c>
      <c r="X39" s="422">
        <v>0</v>
      </c>
      <c r="Y39" s="422">
        <v>0</v>
      </c>
      <c r="Z39" s="422">
        <v>0</v>
      </c>
      <c r="AA39" s="422">
        <v>0</v>
      </c>
      <c r="AB39" s="422">
        <v>0</v>
      </c>
      <c r="AC39" s="422">
        <v>0</v>
      </c>
      <c r="AD39" s="422">
        <v>0</v>
      </c>
      <c r="AE39" s="422">
        <v>0</v>
      </c>
      <c r="AF39" s="422">
        <v>0</v>
      </c>
      <c r="AG39" s="422">
        <v>0</v>
      </c>
      <c r="AH39" s="422">
        <v>0</v>
      </c>
      <c r="AI39" s="422">
        <v>1.7869999999999999</v>
      </c>
      <c r="AJ39" s="422">
        <v>0</v>
      </c>
      <c r="AK39" s="422">
        <v>0</v>
      </c>
      <c r="AL39" s="422">
        <v>0</v>
      </c>
      <c r="AM39" s="422">
        <v>0</v>
      </c>
      <c r="AN39" s="422">
        <v>0</v>
      </c>
      <c r="AO39" s="422">
        <v>0</v>
      </c>
      <c r="AP39" s="422">
        <v>0</v>
      </c>
      <c r="AQ39" s="422">
        <v>1116.5429999999999</v>
      </c>
      <c r="AR39" s="422">
        <v>0</v>
      </c>
      <c r="AS39" s="422">
        <v>0</v>
      </c>
      <c r="AT39" s="422">
        <v>0</v>
      </c>
      <c r="AU39" s="422">
        <v>0</v>
      </c>
      <c r="AV39" s="422">
        <v>0</v>
      </c>
      <c r="AW39" s="422">
        <v>0</v>
      </c>
      <c r="AX39" s="422">
        <v>5.4989999999999997</v>
      </c>
      <c r="AY39" s="422">
        <v>0</v>
      </c>
      <c r="AZ39" s="422">
        <v>0</v>
      </c>
      <c r="BA39" s="422">
        <v>0</v>
      </c>
      <c r="BB39" s="422">
        <v>0</v>
      </c>
      <c r="BC39" s="422">
        <v>192.36099999999999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9.1839999999999993</v>
      </c>
      <c r="BJ39" s="422">
        <v>0</v>
      </c>
      <c r="BK39" s="422">
        <v>0</v>
      </c>
      <c r="BL39" s="422">
        <v>0</v>
      </c>
      <c r="BM39" s="424">
        <f t="shared" si="2"/>
        <v>1325.374</v>
      </c>
      <c r="BN39" s="427">
        <v>0</v>
      </c>
      <c r="BO39" s="428">
        <v>205.72300000000001</v>
      </c>
      <c r="BZ39" s="396"/>
    </row>
    <row r="40" spans="1:78">
      <c r="A40" s="409" t="s">
        <v>46</v>
      </c>
      <c r="B40" s="421" t="s">
        <v>47</v>
      </c>
      <c r="C40" s="422">
        <f t="shared" si="0"/>
        <v>10173.913</v>
      </c>
      <c r="D40" s="421">
        <v>0</v>
      </c>
      <c r="E40" s="421">
        <v>0</v>
      </c>
      <c r="F40" s="421">
        <v>805.85299999999995</v>
      </c>
      <c r="G40" s="421">
        <v>0</v>
      </c>
      <c r="H40" s="421">
        <v>0</v>
      </c>
      <c r="I40" s="421">
        <v>0</v>
      </c>
      <c r="J40" s="421">
        <v>0</v>
      </c>
      <c r="K40" s="421">
        <f t="shared" si="1"/>
        <v>9368.0600000000013</v>
      </c>
      <c r="L40" s="423">
        <v>0</v>
      </c>
      <c r="M40" s="422">
        <v>0</v>
      </c>
      <c r="N40" s="422">
        <v>0</v>
      </c>
      <c r="O40" s="422">
        <v>0</v>
      </c>
      <c r="P40" s="422">
        <v>0</v>
      </c>
      <c r="Q40" s="422">
        <v>0</v>
      </c>
      <c r="R40" s="422">
        <v>0</v>
      </c>
      <c r="S40" s="422">
        <v>0</v>
      </c>
      <c r="T40" s="422">
        <v>0</v>
      </c>
      <c r="U40" s="422">
        <v>0</v>
      </c>
      <c r="V40" s="422">
        <v>0</v>
      </c>
      <c r="W40" s="422">
        <v>0</v>
      </c>
      <c r="X40" s="422">
        <v>0</v>
      </c>
      <c r="Y40" s="422">
        <v>0</v>
      </c>
      <c r="Z40" s="422">
        <v>0</v>
      </c>
      <c r="AA40" s="422">
        <v>0</v>
      </c>
      <c r="AB40" s="422">
        <v>0</v>
      </c>
      <c r="AC40" s="422">
        <v>0</v>
      </c>
      <c r="AD40" s="422">
        <v>0</v>
      </c>
      <c r="AE40" s="422">
        <v>0</v>
      </c>
      <c r="AF40" s="422">
        <v>0</v>
      </c>
      <c r="AG40" s="422">
        <v>16.954999999999998</v>
      </c>
      <c r="AH40" s="422">
        <v>1.399</v>
      </c>
      <c r="AI40" s="422">
        <v>150.554</v>
      </c>
      <c r="AJ40" s="422">
        <v>0</v>
      </c>
      <c r="AK40" s="422">
        <v>0</v>
      </c>
      <c r="AL40" s="422">
        <v>0</v>
      </c>
      <c r="AM40" s="422">
        <v>0</v>
      </c>
      <c r="AN40" s="422">
        <v>0.82599999999999996</v>
      </c>
      <c r="AO40" s="422">
        <v>7.3920000000000003</v>
      </c>
      <c r="AP40" s="422">
        <v>8.2330000000000005</v>
      </c>
      <c r="AQ40" s="422">
        <v>0</v>
      </c>
      <c r="AR40" s="422">
        <v>8696.9310000000005</v>
      </c>
      <c r="AS40" s="422">
        <v>0</v>
      </c>
      <c r="AT40" s="422">
        <v>0</v>
      </c>
      <c r="AU40" s="422">
        <v>0</v>
      </c>
      <c r="AV40" s="422">
        <v>0</v>
      </c>
      <c r="AW40" s="422">
        <v>10.414999999999999</v>
      </c>
      <c r="AX40" s="422">
        <v>0</v>
      </c>
      <c r="AY40" s="422">
        <v>0</v>
      </c>
      <c r="AZ40" s="422"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7.9160000000000004</v>
      </c>
      <c r="BJ40" s="422">
        <v>0</v>
      </c>
      <c r="BK40" s="422">
        <v>0</v>
      </c>
      <c r="BL40" s="422">
        <v>0</v>
      </c>
      <c r="BM40" s="424">
        <f t="shared" si="2"/>
        <v>8900.621000000001</v>
      </c>
      <c r="BN40" s="427">
        <v>0</v>
      </c>
      <c r="BO40" s="428">
        <v>467.43900000000002</v>
      </c>
      <c r="BZ40" s="396"/>
    </row>
    <row r="41" spans="1:78">
      <c r="A41" s="409" t="s">
        <v>48</v>
      </c>
      <c r="B41" s="421" t="s">
        <v>157</v>
      </c>
      <c r="C41" s="422">
        <f t="shared" si="0"/>
        <v>2634.904</v>
      </c>
      <c r="D41" s="421">
        <v>0</v>
      </c>
      <c r="E41" s="421">
        <v>0</v>
      </c>
      <c r="F41" s="421">
        <v>9.5370000000000008</v>
      </c>
      <c r="G41" s="421">
        <v>0</v>
      </c>
      <c r="H41" s="421">
        <v>0</v>
      </c>
      <c r="I41" s="421">
        <v>0</v>
      </c>
      <c r="J41" s="421">
        <v>0</v>
      </c>
      <c r="K41" s="421">
        <f t="shared" si="1"/>
        <v>2625.3670000000002</v>
      </c>
      <c r="L41" s="423">
        <v>0</v>
      </c>
      <c r="M41" s="422">
        <v>0</v>
      </c>
      <c r="N41" s="422">
        <v>0</v>
      </c>
      <c r="O41" s="422">
        <v>0</v>
      </c>
      <c r="P41" s="422">
        <v>0</v>
      </c>
      <c r="Q41" s="422">
        <v>0</v>
      </c>
      <c r="R41" s="422">
        <v>0</v>
      </c>
      <c r="S41" s="422">
        <v>0</v>
      </c>
      <c r="T41" s="422">
        <v>0</v>
      </c>
      <c r="U41" s="422">
        <v>0</v>
      </c>
      <c r="V41" s="422">
        <v>0</v>
      </c>
      <c r="W41" s="422">
        <v>0</v>
      </c>
      <c r="X41" s="422">
        <v>0</v>
      </c>
      <c r="Y41" s="422">
        <v>0</v>
      </c>
      <c r="Z41" s="422">
        <v>0</v>
      </c>
      <c r="AA41" s="422">
        <v>0</v>
      </c>
      <c r="AB41" s="422">
        <v>0</v>
      </c>
      <c r="AC41" s="422">
        <v>0</v>
      </c>
      <c r="AD41" s="422">
        <v>0</v>
      </c>
      <c r="AE41" s="422">
        <v>0</v>
      </c>
      <c r="AF41" s="422">
        <v>0</v>
      </c>
      <c r="AG41" s="422">
        <v>12.432</v>
      </c>
      <c r="AH41" s="422">
        <v>0</v>
      </c>
      <c r="AI41" s="422">
        <v>0</v>
      </c>
      <c r="AJ41" s="422">
        <v>0</v>
      </c>
      <c r="AK41" s="422">
        <v>0</v>
      </c>
      <c r="AL41" s="422">
        <v>0</v>
      </c>
      <c r="AM41" s="422">
        <v>0</v>
      </c>
      <c r="AN41" s="422">
        <v>0</v>
      </c>
      <c r="AO41" s="422">
        <v>0</v>
      </c>
      <c r="AP41" s="422">
        <v>0</v>
      </c>
      <c r="AQ41" s="422">
        <v>0</v>
      </c>
      <c r="AR41" s="422">
        <v>0</v>
      </c>
      <c r="AS41" s="422">
        <v>1174.269</v>
      </c>
      <c r="AT41" s="422">
        <v>0</v>
      </c>
      <c r="AU41" s="422">
        <v>0</v>
      </c>
      <c r="AV41" s="422">
        <v>0</v>
      </c>
      <c r="AW41" s="422">
        <v>0</v>
      </c>
      <c r="AX41" s="422">
        <v>0</v>
      </c>
      <c r="AY41" s="422">
        <v>0</v>
      </c>
      <c r="AZ41" s="422"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1.18</v>
      </c>
      <c r="BJ41" s="422">
        <v>0</v>
      </c>
      <c r="BK41" s="422">
        <v>0</v>
      </c>
      <c r="BL41" s="422">
        <v>0</v>
      </c>
      <c r="BM41" s="424">
        <f t="shared" si="2"/>
        <v>1187.8810000000001</v>
      </c>
      <c r="BN41" s="427">
        <v>0</v>
      </c>
      <c r="BO41" s="428">
        <v>1437.4860000000001</v>
      </c>
      <c r="BZ41" s="396"/>
    </row>
    <row r="42" spans="1:78">
      <c r="A42" s="409" t="s">
        <v>49</v>
      </c>
      <c r="B42" s="421" t="s">
        <v>234</v>
      </c>
      <c r="C42" s="422">
        <f t="shared" si="0"/>
        <v>16656.565999999999</v>
      </c>
      <c r="D42" s="421">
        <v>0</v>
      </c>
      <c r="E42" s="421">
        <v>0</v>
      </c>
      <c r="F42" s="421">
        <v>0</v>
      </c>
      <c r="G42" s="421">
        <v>0</v>
      </c>
      <c r="H42" s="421">
        <v>408.46199999999999</v>
      </c>
      <c r="I42" s="421">
        <v>0</v>
      </c>
      <c r="J42" s="421">
        <v>0</v>
      </c>
      <c r="K42" s="421">
        <f t="shared" si="1"/>
        <v>16248.103999999999</v>
      </c>
      <c r="L42" s="423">
        <v>0</v>
      </c>
      <c r="M42" s="422">
        <v>0</v>
      </c>
      <c r="N42" s="422">
        <v>0</v>
      </c>
      <c r="O42" s="422">
        <v>0</v>
      </c>
      <c r="P42" s="422">
        <v>0</v>
      </c>
      <c r="Q42" s="422">
        <v>0</v>
      </c>
      <c r="R42" s="422">
        <v>0</v>
      </c>
      <c r="S42" s="422">
        <v>0</v>
      </c>
      <c r="T42" s="422">
        <v>0</v>
      </c>
      <c r="U42" s="422">
        <v>0</v>
      </c>
      <c r="V42" s="422">
        <v>0</v>
      </c>
      <c r="W42" s="422">
        <v>0</v>
      </c>
      <c r="X42" s="422">
        <v>0</v>
      </c>
      <c r="Y42" s="422">
        <v>0</v>
      </c>
      <c r="Z42" s="422">
        <v>0</v>
      </c>
      <c r="AA42" s="422">
        <v>0</v>
      </c>
      <c r="AB42" s="422">
        <v>0</v>
      </c>
      <c r="AC42" s="422">
        <v>0</v>
      </c>
      <c r="AD42" s="422">
        <v>0</v>
      </c>
      <c r="AE42" s="422">
        <v>0</v>
      </c>
      <c r="AF42" s="422">
        <v>0</v>
      </c>
      <c r="AG42" s="422">
        <v>0</v>
      </c>
      <c r="AH42" s="422">
        <v>0</v>
      </c>
      <c r="AI42" s="422">
        <v>0</v>
      </c>
      <c r="AJ42" s="422">
        <v>0</v>
      </c>
      <c r="AK42" s="422">
        <v>0</v>
      </c>
      <c r="AL42" s="422">
        <v>0</v>
      </c>
      <c r="AM42" s="422">
        <v>0</v>
      </c>
      <c r="AN42" s="422">
        <v>0</v>
      </c>
      <c r="AO42" s="422">
        <v>0</v>
      </c>
      <c r="AP42" s="422">
        <v>0</v>
      </c>
      <c r="AQ42" s="422">
        <v>0</v>
      </c>
      <c r="AR42" s="422">
        <v>0</v>
      </c>
      <c r="AS42" s="422">
        <v>0</v>
      </c>
      <c r="AT42" s="422">
        <v>15418.755999999999</v>
      </c>
      <c r="AU42" s="422">
        <v>0</v>
      </c>
      <c r="AV42" s="422">
        <v>0</v>
      </c>
      <c r="AW42" s="422">
        <v>0</v>
      </c>
      <c r="AX42" s="422">
        <v>0</v>
      </c>
      <c r="AY42" s="422">
        <v>0</v>
      </c>
      <c r="AZ42" s="422"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v>0</v>
      </c>
      <c r="BL42" s="422">
        <v>0</v>
      </c>
      <c r="BM42" s="424">
        <f t="shared" si="2"/>
        <v>15418.755999999999</v>
      </c>
      <c r="BN42" s="427">
        <v>0</v>
      </c>
      <c r="BO42" s="428">
        <v>829.34799999999996</v>
      </c>
      <c r="BZ42" s="396"/>
    </row>
    <row r="43" spans="1:78">
      <c r="A43" s="409" t="s">
        <v>50</v>
      </c>
      <c r="B43" s="421" t="s">
        <v>235</v>
      </c>
      <c r="C43" s="422">
        <f t="shared" si="0"/>
        <v>3335.7249999999999</v>
      </c>
      <c r="D43" s="421">
        <v>0</v>
      </c>
      <c r="E43" s="421">
        <v>0</v>
      </c>
      <c r="F43" s="421">
        <v>0</v>
      </c>
      <c r="G43" s="421">
        <v>0</v>
      </c>
      <c r="H43" s="421">
        <v>91.811000000000007</v>
      </c>
      <c r="I43" s="421">
        <v>0</v>
      </c>
      <c r="J43" s="421">
        <v>0</v>
      </c>
      <c r="K43" s="421">
        <f t="shared" si="1"/>
        <v>3243.9139999999998</v>
      </c>
      <c r="L43" s="423">
        <v>0</v>
      </c>
      <c r="M43" s="422">
        <v>0</v>
      </c>
      <c r="N43" s="422">
        <v>0</v>
      </c>
      <c r="O43" s="422">
        <v>0</v>
      </c>
      <c r="P43" s="422">
        <v>0</v>
      </c>
      <c r="Q43" s="422">
        <v>0</v>
      </c>
      <c r="R43" s="422">
        <v>0</v>
      </c>
      <c r="S43" s="422">
        <v>0</v>
      </c>
      <c r="T43" s="422">
        <v>0</v>
      </c>
      <c r="U43" s="422">
        <v>0</v>
      </c>
      <c r="V43" s="422">
        <v>0</v>
      </c>
      <c r="W43" s="422">
        <v>0</v>
      </c>
      <c r="X43" s="422">
        <v>0</v>
      </c>
      <c r="Y43" s="422">
        <v>0</v>
      </c>
      <c r="Z43" s="422">
        <v>0</v>
      </c>
      <c r="AA43" s="422">
        <v>0</v>
      </c>
      <c r="AB43" s="422">
        <v>0</v>
      </c>
      <c r="AC43" s="422">
        <v>0</v>
      </c>
      <c r="AD43" s="422">
        <v>0</v>
      </c>
      <c r="AE43" s="422">
        <v>0</v>
      </c>
      <c r="AF43" s="422">
        <v>0</v>
      </c>
      <c r="AG43" s="422">
        <v>0</v>
      </c>
      <c r="AH43" s="422">
        <v>0</v>
      </c>
      <c r="AI43" s="422">
        <v>0</v>
      </c>
      <c r="AJ43" s="422">
        <v>0</v>
      </c>
      <c r="AK43" s="422">
        <v>0</v>
      </c>
      <c r="AL43" s="422">
        <v>0</v>
      </c>
      <c r="AM43" s="422">
        <v>0</v>
      </c>
      <c r="AN43" s="422">
        <v>0</v>
      </c>
      <c r="AO43" s="422">
        <v>0</v>
      </c>
      <c r="AP43" s="422">
        <v>0</v>
      </c>
      <c r="AQ43" s="422">
        <v>0</v>
      </c>
      <c r="AR43" s="422">
        <v>0</v>
      </c>
      <c r="AS43" s="422">
        <v>0</v>
      </c>
      <c r="AT43" s="422">
        <v>0</v>
      </c>
      <c r="AU43" s="422">
        <v>2025.569</v>
      </c>
      <c r="AV43" s="422">
        <v>0</v>
      </c>
      <c r="AW43" s="422">
        <v>0</v>
      </c>
      <c r="AX43" s="422">
        <v>0</v>
      </c>
      <c r="AY43" s="422">
        <v>0</v>
      </c>
      <c r="AZ43" s="422">
        <v>0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v>0</v>
      </c>
      <c r="BL43" s="422">
        <v>0</v>
      </c>
      <c r="BM43" s="424">
        <f t="shared" si="2"/>
        <v>2025.569</v>
      </c>
      <c r="BN43" s="427">
        <v>0</v>
      </c>
      <c r="BO43" s="428">
        <v>1218.345</v>
      </c>
      <c r="BZ43" s="396"/>
    </row>
    <row r="44" spans="1:78">
      <c r="A44" s="409" t="s">
        <v>51</v>
      </c>
      <c r="B44" s="421" t="s">
        <v>158</v>
      </c>
      <c r="C44" s="422">
        <f t="shared" si="0"/>
        <v>1020.1239999999999</v>
      </c>
      <c r="D44" s="421">
        <v>0</v>
      </c>
      <c r="E44" s="421">
        <v>0</v>
      </c>
      <c r="F44" s="421">
        <v>0</v>
      </c>
      <c r="G44" s="421">
        <v>0</v>
      </c>
      <c r="H44" s="421">
        <v>0</v>
      </c>
      <c r="I44" s="421">
        <v>0</v>
      </c>
      <c r="J44" s="421">
        <v>0</v>
      </c>
      <c r="K44" s="421">
        <f t="shared" si="1"/>
        <v>1020.1239999999999</v>
      </c>
      <c r="L44" s="423">
        <v>0</v>
      </c>
      <c r="M44" s="422">
        <v>0</v>
      </c>
      <c r="N44" s="422">
        <v>0</v>
      </c>
      <c r="O44" s="422">
        <v>0</v>
      </c>
      <c r="P44" s="422">
        <v>0</v>
      </c>
      <c r="Q44" s="422">
        <v>0</v>
      </c>
      <c r="R44" s="422">
        <v>0</v>
      </c>
      <c r="S44" s="422">
        <v>0</v>
      </c>
      <c r="T44" s="422">
        <v>0</v>
      </c>
      <c r="U44" s="422">
        <v>0</v>
      </c>
      <c r="V44" s="422">
        <v>0</v>
      </c>
      <c r="W44" s="422">
        <v>0</v>
      </c>
      <c r="X44" s="422">
        <v>0</v>
      </c>
      <c r="Y44" s="422">
        <v>0</v>
      </c>
      <c r="Z44" s="422">
        <v>0</v>
      </c>
      <c r="AA44" s="422">
        <v>0</v>
      </c>
      <c r="AB44" s="422">
        <v>0</v>
      </c>
      <c r="AC44" s="422">
        <v>0</v>
      </c>
      <c r="AD44" s="422">
        <v>0</v>
      </c>
      <c r="AE44" s="422">
        <v>0</v>
      </c>
      <c r="AF44" s="422">
        <v>0</v>
      </c>
      <c r="AG44" s="422">
        <v>0</v>
      </c>
      <c r="AH44" s="422">
        <v>0</v>
      </c>
      <c r="AI44" s="422">
        <v>0</v>
      </c>
      <c r="AJ44" s="422">
        <v>0</v>
      </c>
      <c r="AK44" s="422">
        <v>0</v>
      </c>
      <c r="AL44" s="422">
        <v>0</v>
      </c>
      <c r="AM44" s="422">
        <v>0</v>
      </c>
      <c r="AN44" s="422">
        <v>0</v>
      </c>
      <c r="AO44" s="422">
        <v>1.833</v>
      </c>
      <c r="AP44" s="422">
        <v>0</v>
      </c>
      <c r="AQ44" s="422">
        <v>0</v>
      </c>
      <c r="AR44" s="422">
        <v>0</v>
      </c>
      <c r="AS44" s="422">
        <v>0</v>
      </c>
      <c r="AT44" s="422">
        <v>0</v>
      </c>
      <c r="AU44" s="422">
        <v>0</v>
      </c>
      <c r="AV44" s="422">
        <v>985.91</v>
      </c>
      <c r="AW44" s="422">
        <v>0</v>
      </c>
      <c r="AX44" s="422">
        <v>0</v>
      </c>
      <c r="AY44" s="422">
        <v>0</v>
      </c>
      <c r="AZ44" s="422">
        <v>0</v>
      </c>
      <c r="BA44" s="422">
        <v>0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32.381</v>
      </c>
      <c r="BJ44" s="422">
        <v>0</v>
      </c>
      <c r="BK44" s="422">
        <v>0</v>
      </c>
      <c r="BL44" s="422">
        <v>0</v>
      </c>
      <c r="BM44" s="424">
        <f t="shared" si="2"/>
        <v>1020.1239999999999</v>
      </c>
      <c r="BN44" s="427">
        <v>0</v>
      </c>
      <c r="BO44" s="428">
        <v>0</v>
      </c>
      <c r="BZ44" s="396"/>
    </row>
    <row r="45" spans="1:78">
      <c r="A45" s="409" t="s">
        <v>52</v>
      </c>
      <c r="B45" s="421" t="s">
        <v>145</v>
      </c>
      <c r="C45" s="422">
        <f t="shared" si="0"/>
        <v>19853.223000000002</v>
      </c>
      <c r="D45" s="421">
        <v>0</v>
      </c>
      <c r="E45" s="421">
        <v>0</v>
      </c>
      <c r="F45" s="421">
        <v>130.79599999999999</v>
      </c>
      <c r="G45" s="421">
        <v>0</v>
      </c>
      <c r="H45" s="421">
        <v>0.105</v>
      </c>
      <c r="I45" s="421">
        <v>0</v>
      </c>
      <c r="J45" s="421">
        <v>0</v>
      </c>
      <c r="K45" s="421">
        <f t="shared" si="1"/>
        <v>19722.322</v>
      </c>
      <c r="L45" s="423">
        <v>0</v>
      </c>
      <c r="M45" s="422">
        <v>0</v>
      </c>
      <c r="N45" s="422">
        <v>0</v>
      </c>
      <c r="O45" s="422">
        <v>0</v>
      </c>
      <c r="P45" s="422">
        <v>12.582000000000001</v>
      </c>
      <c r="Q45" s="422">
        <v>0</v>
      </c>
      <c r="R45" s="422">
        <v>4.1050000000000004</v>
      </c>
      <c r="S45" s="422">
        <v>13.281000000000001</v>
      </c>
      <c r="T45" s="422">
        <v>0</v>
      </c>
      <c r="U45" s="422">
        <v>0</v>
      </c>
      <c r="V45" s="422">
        <v>0</v>
      </c>
      <c r="W45" s="422">
        <v>0</v>
      </c>
      <c r="X45" s="422">
        <v>0</v>
      </c>
      <c r="Y45" s="422">
        <v>0</v>
      </c>
      <c r="Z45" s="422">
        <v>5.6109999999999998</v>
      </c>
      <c r="AA45" s="422">
        <v>17.388999999999999</v>
      </c>
      <c r="AB45" s="422">
        <v>0</v>
      </c>
      <c r="AC45" s="422">
        <v>0</v>
      </c>
      <c r="AD45" s="422">
        <v>0</v>
      </c>
      <c r="AE45" s="422">
        <v>323.726</v>
      </c>
      <c r="AF45" s="422">
        <v>9.3439999999999994</v>
      </c>
      <c r="AG45" s="422">
        <v>29.468</v>
      </c>
      <c r="AH45" s="422">
        <v>63.53</v>
      </c>
      <c r="AI45" s="422">
        <v>101.92100000000001</v>
      </c>
      <c r="AJ45" s="422">
        <v>0</v>
      </c>
      <c r="AK45" s="422">
        <v>0</v>
      </c>
      <c r="AL45" s="422">
        <v>0</v>
      </c>
      <c r="AM45" s="422">
        <v>0</v>
      </c>
      <c r="AN45" s="422">
        <v>0</v>
      </c>
      <c r="AO45" s="422">
        <v>37.603000000000002</v>
      </c>
      <c r="AP45" s="422">
        <v>0</v>
      </c>
      <c r="AQ45" s="422">
        <v>0</v>
      </c>
      <c r="AR45" s="422">
        <v>14.595000000000001</v>
      </c>
      <c r="AS45" s="422">
        <v>0</v>
      </c>
      <c r="AT45" s="422">
        <v>0</v>
      </c>
      <c r="AU45" s="422">
        <v>0</v>
      </c>
      <c r="AV45" s="422">
        <v>0</v>
      </c>
      <c r="AW45" s="422">
        <v>18943.634999999998</v>
      </c>
      <c r="AX45" s="422">
        <v>16.931000000000001</v>
      </c>
      <c r="AY45" s="422">
        <v>0</v>
      </c>
      <c r="AZ45" s="422">
        <v>1.363</v>
      </c>
      <c r="BA45" s="422">
        <v>10.73</v>
      </c>
      <c r="BB45" s="422">
        <v>0</v>
      </c>
      <c r="BC45" s="422">
        <v>67.141999999999996</v>
      </c>
      <c r="BD45" s="422">
        <v>0</v>
      </c>
      <c r="BE45" s="422">
        <v>0</v>
      </c>
      <c r="BF45" s="422">
        <v>49.366</v>
      </c>
      <c r="BG45" s="422">
        <v>0</v>
      </c>
      <c r="BH45" s="422">
        <v>0</v>
      </c>
      <c r="BI45" s="422">
        <v>0</v>
      </c>
      <c r="BJ45" s="422">
        <v>0</v>
      </c>
      <c r="BK45" s="422">
        <v>0</v>
      </c>
      <c r="BL45" s="422">
        <v>0</v>
      </c>
      <c r="BM45" s="424">
        <f t="shared" si="2"/>
        <v>19722.322</v>
      </c>
      <c r="BN45" s="427">
        <v>0</v>
      </c>
      <c r="BO45" s="428">
        <v>0</v>
      </c>
      <c r="BZ45" s="396"/>
    </row>
    <row r="46" spans="1:78">
      <c r="A46" s="409" t="s">
        <v>53</v>
      </c>
      <c r="B46" s="421" t="s">
        <v>236</v>
      </c>
      <c r="C46" s="422">
        <f t="shared" si="0"/>
        <v>8249.6790000000001</v>
      </c>
      <c r="D46" s="421">
        <v>0</v>
      </c>
      <c r="E46" s="421">
        <v>0</v>
      </c>
      <c r="F46" s="421">
        <v>118.364</v>
      </c>
      <c r="G46" s="421">
        <v>0</v>
      </c>
      <c r="H46" s="421">
        <v>0</v>
      </c>
      <c r="I46" s="421">
        <v>0</v>
      </c>
      <c r="J46" s="421">
        <v>0</v>
      </c>
      <c r="K46" s="421">
        <f t="shared" si="1"/>
        <v>8131.3149999999996</v>
      </c>
      <c r="L46" s="423">
        <v>0</v>
      </c>
      <c r="M46" s="422">
        <v>0</v>
      </c>
      <c r="N46" s="422">
        <v>0</v>
      </c>
      <c r="O46" s="422">
        <v>99.153999999999996</v>
      </c>
      <c r="P46" s="422">
        <v>0</v>
      </c>
      <c r="Q46" s="422">
        <v>0</v>
      </c>
      <c r="R46" s="422">
        <v>0</v>
      </c>
      <c r="S46" s="422">
        <v>0</v>
      </c>
      <c r="T46" s="422">
        <v>0</v>
      </c>
      <c r="U46" s="422">
        <v>0</v>
      </c>
      <c r="V46" s="422">
        <v>0</v>
      </c>
      <c r="W46" s="422">
        <v>0</v>
      </c>
      <c r="X46" s="422">
        <v>0</v>
      </c>
      <c r="Y46" s="422">
        <v>0</v>
      </c>
      <c r="Z46" s="422">
        <v>0</v>
      </c>
      <c r="AA46" s="422">
        <v>0</v>
      </c>
      <c r="AB46" s="422">
        <v>0</v>
      </c>
      <c r="AC46" s="422">
        <v>0</v>
      </c>
      <c r="AD46" s="422">
        <v>0</v>
      </c>
      <c r="AE46" s="422">
        <v>0</v>
      </c>
      <c r="AF46" s="422">
        <v>9.4559999999999995</v>
      </c>
      <c r="AG46" s="422">
        <v>2.4809999999999999</v>
      </c>
      <c r="AH46" s="422">
        <v>171.61199999999999</v>
      </c>
      <c r="AI46" s="422">
        <v>109.63200000000001</v>
      </c>
      <c r="AJ46" s="422">
        <v>0</v>
      </c>
      <c r="AK46" s="422">
        <v>0</v>
      </c>
      <c r="AL46" s="422">
        <v>0</v>
      </c>
      <c r="AM46" s="422">
        <v>0</v>
      </c>
      <c r="AN46" s="422">
        <v>0</v>
      </c>
      <c r="AO46" s="422">
        <v>12.749000000000001</v>
      </c>
      <c r="AP46" s="422">
        <v>0</v>
      </c>
      <c r="AQ46" s="422">
        <v>0</v>
      </c>
      <c r="AR46" s="422">
        <v>0</v>
      </c>
      <c r="AS46" s="422">
        <v>0</v>
      </c>
      <c r="AT46" s="422">
        <v>0</v>
      </c>
      <c r="AU46" s="422">
        <v>0</v>
      </c>
      <c r="AV46" s="422">
        <v>0</v>
      </c>
      <c r="AW46" s="422">
        <v>2.282</v>
      </c>
      <c r="AX46" s="422">
        <v>4134.3180000000002</v>
      </c>
      <c r="AY46" s="422">
        <v>0</v>
      </c>
      <c r="AZ46" s="422">
        <v>0</v>
      </c>
      <c r="BA46" s="422">
        <v>-0.96099999999999997</v>
      </c>
      <c r="BB46" s="422">
        <v>0</v>
      </c>
      <c r="BC46" s="422">
        <v>81.290000000000006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68.843000000000004</v>
      </c>
      <c r="BJ46" s="422">
        <v>0</v>
      </c>
      <c r="BK46" s="422">
        <v>0</v>
      </c>
      <c r="BL46" s="422">
        <v>0</v>
      </c>
      <c r="BM46" s="424">
        <f t="shared" si="2"/>
        <v>4690.8559999999998</v>
      </c>
      <c r="BN46" s="427">
        <v>0</v>
      </c>
      <c r="BO46" s="428">
        <v>3440.4589999999998</v>
      </c>
      <c r="BZ46" s="396"/>
    </row>
    <row r="47" spans="1:78">
      <c r="A47" s="409" t="s">
        <v>54</v>
      </c>
      <c r="B47" s="421" t="s">
        <v>159</v>
      </c>
      <c r="C47" s="422">
        <f t="shared" si="0"/>
        <v>36.010999999999996</v>
      </c>
      <c r="D47" s="421">
        <v>0</v>
      </c>
      <c r="E47" s="421">
        <v>0</v>
      </c>
      <c r="F47" s="421">
        <v>3.605</v>
      </c>
      <c r="G47" s="421">
        <v>0</v>
      </c>
      <c r="H47" s="421">
        <v>0</v>
      </c>
      <c r="I47" s="421">
        <v>0</v>
      </c>
      <c r="J47" s="421">
        <v>0</v>
      </c>
      <c r="K47" s="421">
        <f t="shared" si="1"/>
        <v>32.405999999999999</v>
      </c>
      <c r="L47" s="423">
        <v>0</v>
      </c>
      <c r="M47" s="422">
        <v>0</v>
      </c>
      <c r="N47" s="422">
        <v>0</v>
      </c>
      <c r="O47" s="422">
        <v>0</v>
      </c>
      <c r="P47" s="422">
        <v>0</v>
      </c>
      <c r="Q47" s="422">
        <v>0</v>
      </c>
      <c r="R47" s="422">
        <v>0</v>
      </c>
      <c r="S47" s="422">
        <v>0</v>
      </c>
      <c r="T47" s="422">
        <v>0</v>
      </c>
      <c r="U47" s="422">
        <v>0</v>
      </c>
      <c r="V47" s="422">
        <v>0</v>
      </c>
      <c r="W47" s="422">
        <v>0</v>
      </c>
      <c r="X47" s="422">
        <v>0</v>
      </c>
      <c r="Y47" s="422">
        <v>0</v>
      </c>
      <c r="Z47" s="422">
        <v>0</v>
      </c>
      <c r="AA47" s="422">
        <v>0</v>
      </c>
      <c r="AB47" s="422">
        <v>0</v>
      </c>
      <c r="AC47" s="422">
        <v>0</v>
      </c>
      <c r="AD47" s="422">
        <v>0</v>
      </c>
      <c r="AE47" s="422">
        <v>0</v>
      </c>
      <c r="AF47" s="422">
        <v>0</v>
      </c>
      <c r="AG47" s="422">
        <v>0</v>
      </c>
      <c r="AH47" s="422">
        <v>0</v>
      </c>
      <c r="AI47" s="422">
        <v>0</v>
      </c>
      <c r="AJ47" s="422">
        <v>0</v>
      </c>
      <c r="AK47" s="422">
        <v>0</v>
      </c>
      <c r="AL47" s="422">
        <v>0</v>
      </c>
      <c r="AM47" s="422">
        <v>0</v>
      </c>
      <c r="AN47" s="422">
        <v>0</v>
      </c>
      <c r="AO47" s="422">
        <v>0</v>
      </c>
      <c r="AP47" s="422">
        <v>0</v>
      </c>
      <c r="AQ47" s="422">
        <v>0</v>
      </c>
      <c r="AR47" s="422">
        <v>0</v>
      </c>
      <c r="AS47" s="422">
        <v>0</v>
      </c>
      <c r="AT47" s="422">
        <v>0</v>
      </c>
      <c r="AU47" s="422">
        <v>0</v>
      </c>
      <c r="AV47" s="422">
        <v>0</v>
      </c>
      <c r="AW47" s="422">
        <v>0</v>
      </c>
      <c r="AX47" s="422">
        <v>0</v>
      </c>
      <c r="AY47" s="422">
        <v>32.405999999999999</v>
      </c>
      <c r="AZ47" s="422"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v>0</v>
      </c>
      <c r="BL47" s="422">
        <v>0</v>
      </c>
      <c r="BM47" s="424">
        <f t="shared" si="2"/>
        <v>32.405999999999999</v>
      </c>
      <c r="BN47" s="427">
        <v>0</v>
      </c>
      <c r="BO47" s="428">
        <v>0</v>
      </c>
      <c r="BZ47" s="396"/>
    </row>
    <row r="48" spans="1:78">
      <c r="A48" s="409" t="s">
        <v>55</v>
      </c>
      <c r="B48" s="421" t="s">
        <v>160</v>
      </c>
      <c r="C48" s="422">
        <f t="shared" si="0"/>
        <v>891.88599999999985</v>
      </c>
      <c r="D48" s="421">
        <v>0</v>
      </c>
      <c r="E48" s="421">
        <v>0</v>
      </c>
      <c r="F48" s="421">
        <v>65.986999999999995</v>
      </c>
      <c r="G48" s="421">
        <v>0</v>
      </c>
      <c r="H48" s="421">
        <v>0</v>
      </c>
      <c r="I48" s="421">
        <v>0</v>
      </c>
      <c r="J48" s="421">
        <v>0</v>
      </c>
      <c r="K48" s="421">
        <f t="shared" si="1"/>
        <v>825.89899999999989</v>
      </c>
      <c r="L48" s="423">
        <v>0</v>
      </c>
      <c r="M48" s="422">
        <v>0</v>
      </c>
      <c r="N48" s="422">
        <v>0</v>
      </c>
      <c r="O48" s="422">
        <v>0</v>
      </c>
      <c r="P48" s="422">
        <v>0</v>
      </c>
      <c r="Q48" s="422">
        <v>0</v>
      </c>
      <c r="R48" s="422">
        <v>0</v>
      </c>
      <c r="S48" s="422">
        <v>0</v>
      </c>
      <c r="T48" s="422">
        <v>0</v>
      </c>
      <c r="U48" s="422">
        <v>0</v>
      </c>
      <c r="V48" s="422">
        <v>0</v>
      </c>
      <c r="W48" s="422">
        <v>0</v>
      </c>
      <c r="X48" s="422">
        <v>0</v>
      </c>
      <c r="Y48" s="422">
        <v>0</v>
      </c>
      <c r="Z48" s="422">
        <v>0</v>
      </c>
      <c r="AA48" s="422">
        <v>0</v>
      </c>
      <c r="AB48" s="422">
        <v>4.7E-2</v>
      </c>
      <c r="AC48" s="422">
        <v>0</v>
      </c>
      <c r="AD48" s="422">
        <v>23.581</v>
      </c>
      <c r="AE48" s="422">
        <v>42.052</v>
      </c>
      <c r="AF48" s="422">
        <v>34.119</v>
      </c>
      <c r="AG48" s="422">
        <v>2.2050000000000001</v>
      </c>
      <c r="AH48" s="422">
        <v>39.401000000000003</v>
      </c>
      <c r="AI48" s="422">
        <v>90.99</v>
      </c>
      <c r="AJ48" s="422">
        <v>0</v>
      </c>
      <c r="AK48" s="422">
        <v>0</v>
      </c>
      <c r="AL48" s="422">
        <v>0</v>
      </c>
      <c r="AM48" s="422">
        <v>0</v>
      </c>
      <c r="AN48" s="422">
        <v>0</v>
      </c>
      <c r="AO48" s="422">
        <v>9.7539999999999996</v>
      </c>
      <c r="AP48" s="422">
        <v>0</v>
      </c>
      <c r="AQ48" s="422">
        <v>0</v>
      </c>
      <c r="AR48" s="422">
        <v>1.3740000000000001</v>
      </c>
      <c r="AS48" s="422">
        <v>0</v>
      </c>
      <c r="AT48" s="422">
        <v>0</v>
      </c>
      <c r="AU48" s="422">
        <v>0</v>
      </c>
      <c r="AV48" s="422">
        <v>0</v>
      </c>
      <c r="AW48" s="422">
        <v>2.7879999999999998</v>
      </c>
      <c r="AX48" s="422">
        <v>0</v>
      </c>
      <c r="AY48" s="422">
        <v>0</v>
      </c>
      <c r="AZ48" s="422">
        <v>445.37599999999998</v>
      </c>
      <c r="BA48" s="422">
        <v>0</v>
      </c>
      <c r="BB48" s="422">
        <v>0</v>
      </c>
      <c r="BC48" s="422">
        <v>6.1139999999999999</v>
      </c>
      <c r="BD48" s="422">
        <v>4.4630000000000001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v>0</v>
      </c>
      <c r="BL48" s="422">
        <v>0</v>
      </c>
      <c r="BM48" s="424">
        <f t="shared" si="2"/>
        <v>702.2639999999999</v>
      </c>
      <c r="BN48" s="427">
        <v>0</v>
      </c>
      <c r="BO48" s="428">
        <v>123.63500000000001</v>
      </c>
      <c r="BZ48" s="396"/>
    </row>
    <row r="49" spans="1:78">
      <c r="A49" s="409" t="s">
        <v>56</v>
      </c>
      <c r="B49" s="421" t="s">
        <v>161</v>
      </c>
      <c r="C49" s="422">
        <f t="shared" si="0"/>
        <v>3814.39</v>
      </c>
      <c r="D49" s="421">
        <v>0</v>
      </c>
      <c r="E49" s="421">
        <v>0</v>
      </c>
      <c r="F49" s="421">
        <v>293.411</v>
      </c>
      <c r="G49" s="421">
        <v>0</v>
      </c>
      <c r="H49" s="421">
        <v>0</v>
      </c>
      <c r="I49" s="421">
        <v>0</v>
      </c>
      <c r="J49" s="421">
        <v>0</v>
      </c>
      <c r="K49" s="421">
        <f t="shared" si="1"/>
        <v>3520.9789999999998</v>
      </c>
      <c r="L49" s="423">
        <v>0</v>
      </c>
      <c r="M49" s="422">
        <v>0</v>
      </c>
      <c r="N49" s="422">
        <v>0</v>
      </c>
      <c r="O49" s="422">
        <v>0</v>
      </c>
      <c r="P49" s="422">
        <v>0</v>
      </c>
      <c r="Q49" s="422">
        <v>0</v>
      </c>
      <c r="R49" s="422">
        <v>0</v>
      </c>
      <c r="S49" s="422">
        <v>0</v>
      </c>
      <c r="T49" s="422">
        <v>0</v>
      </c>
      <c r="U49" s="422">
        <v>0</v>
      </c>
      <c r="V49" s="422">
        <v>0</v>
      </c>
      <c r="W49" s="422">
        <v>0</v>
      </c>
      <c r="X49" s="422">
        <v>0</v>
      </c>
      <c r="Y49" s="422">
        <v>0</v>
      </c>
      <c r="Z49" s="422">
        <v>0</v>
      </c>
      <c r="AA49" s="422">
        <v>0</v>
      </c>
      <c r="AB49" s="422">
        <v>0</v>
      </c>
      <c r="AC49" s="422">
        <v>0</v>
      </c>
      <c r="AD49" s="422">
        <v>0</v>
      </c>
      <c r="AE49" s="422">
        <v>0</v>
      </c>
      <c r="AF49" s="422">
        <v>0</v>
      </c>
      <c r="AG49" s="422">
        <v>0</v>
      </c>
      <c r="AH49" s="422">
        <v>0.74099999999999999</v>
      </c>
      <c r="AI49" s="422">
        <v>0</v>
      </c>
      <c r="AJ49" s="422">
        <v>0</v>
      </c>
      <c r="AK49" s="422">
        <v>0</v>
      </c>
      <c r="AL49" s="422">
        <v>0</v>
      </c>
      <c r="AM49" s="422">
        <v>0</v>
      </c>
      <c r="AN49" s="422">
        <v>0</v>
      </c>
      <c r="AO49" s="422">
        <v>0</v>
      </c>
      <c r="AP49" s="422">
        <v>0</v>
      </c>
      <c r="AQ49" s="422">
        <v>0</v>
      </c>
      <c r="AR49" s="422">
        <v>0</v>
      </c>
      <c r="AS49" s="422">
        <v>0</v>
      </c>
      <c r="AT49" s="422">
        <v>0</v>
      </c>
      <c r="AU49" s="422">
        <v>0</v>
      </c>
      <c r="AV49" s="422">
        <v>0</v>
      </c>
      <c r="AW49" s="422">
        <v>0</v>
      </c>
      <c r="AX49" s="422">
        <v>0</v>
      </c>
      <c r="AY49" s="422">
        <v>0</v>
      </c>
      <c r="AZ49" s="422">
        <v>0</v>
      </c>
      <c r="BA49" s="422">
        <v>3520.2379999999998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v>0</v>
      </c>
      <c r="BL49" s="422">
        <v>0</v>
      </c>
      <c r="BM49" s="424">
        <f t="shared" si="2"/>
        <v>3520.9789999999998</v>
      </c>
      <c r="BN49" s="427">
        <v>0</v>
      </c>
      <c r="BO49" s="428">
        <v>0</v>
      </c>
      <c r="BZ49" s="396"/>
    </row>
    <row r="50" spans="1:78">
      <c r="A50" s="409" t="s">
        <v>57</v>
      </c>
      <c r="B50" s="421" t="s">
        <v>237</v>
      </c>
      <c r="C50" s="422">
        <f t="shared" si="0"/>
        <v>2921.4570000000003</v>
      </c>
      <c r="D50" s="421">
        <v>0</v>
      </c>
      <c r="E50" s="421">
        <v>0</v>
      </c>
      <c r="F50" s="421">
        <v>73.375</v>
      </c>
      <c r="G50" s="421">
        <v>0</v>
      </c>
      <c r="H50" s="421">
        <v>0</v>
      </c>
      <c r="I50" s="421">
        <v>0</v>
      </c>
      <c r="J50" s="421">
        <v>0</v>
      </c>
      <c r="K50" s="421">
        <f t="shared" si="1"/>
        <v>2848.0820000000003</v>
      </c>
      <c r="L50" s="423">
        <v>0</v>
      </c>
      <c r="M50" s="422">
        <v>0</v>
      </c>
      <c r="N50" s="422">
        <v>0</v>
      </c>
      <c r="O50" s="422">
        <v>0</v>
      </c>
      <c r="P50" s="422">
        <v>0</v>
      </c>
      <c r="Q50" s="422">
        <v>0</v>
      </c>
      <c r="R50" s="422">
        <v>0</v>
      </c>
      <c r="S50" s="422">
        <v>0</v>
      </c>
      <c r="T50" s="422">
        <v>0</v>
      </c>
      <c r="U50" s="422">
        <v>0</v>
      </c>
      <c r="V50" s="422">
        <v>0</v>
      </c>
      <c r="W50" s="422">
        <v>0</v>
      </c>
      <c r="X50" s="422">
        <v>0</v>
      </c>
      <c r="Y50" s="422">
        <v>0</v>
      </c>
      <c r="Z50" s="422">
        <v>0</v>
      </c>
      <c r="AA50" s="422">
        <v>0</v>
      </c>
      <c r="AB50" s="422">
        <v>0</v>
      </c>
      <c r="AC50" s="422">
        <v>0</v>
      </c>
      <c r="AD50" s="422">
        <v>0</v>
      </c>
      <c r="AE50" s="422">
        <v>41.274999999999999</v>
      </c>
      <c r="AF50" s="422">
        <v>10.387</v>
      </c>
      <c r="AG50" s="422">
        <v>10.356</v>
      </c>
      <c r="AH50" s="422">
        <v>0</v>
      </c>
      <c r="AI50" s="422">
        <v>46.137</v>
      </c>
      <c r="AJ50" s="422">
        <v>9.3529999999999998</v>
      </c>
      <c r="AK50" s="422">
        <v>0</v>
      </c>
      <c r="AL50" s="422">
        <v>0</v>
      </c>
      <c r="AM50" s="422">
        <v>0</v>
      </c>
      <c r="AN50" s="422">
        <v>53.34</v>
      </c>
      <c r="AO50" s="422">
        <v>26.957999999999998</v>
      </c>
      <c r="AP50" s="422">
        <v>0</v>
      </c>
      <c r="AQ50" s="422">
        <v>0</v>
      </c>
      <c r="AR50" s="422">
        <v>0</v>
      </c>
      <c r="AS50" s="422">
        <v>0</v>
      </c>
      <c r="AT50" s="422">
        <v>0</v>
      </c>
      <c r="AU50" s="422">
        <v>0</v>
      </c>
      <c r="AV50" s="422">
        <v>0</v>
      </c>
      <c r="AW50" s="422">
        <v>0</v>
      </c>
      <c r="AX50" s="422">
        <v>0</v>
      </c>
      <c r="AY50" s="422">
        <v>0</v>
      </c>
      <c r="AZ50" s="422">
        <v>0</v>
      </c>
      <c r="BA50" s="422">
        <v>5.4539999999999997</v>
      </c>
      <c r="BB50" s="422">
        <v>2639.0210000000002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5.8010000000000002</v>
      </c>
      <c r="BJ50" s="422">
        <v>0</v>
      </c>
      <c r="BK50" s="422">
        <v>0</v>
      </c>
      <c r="BL50" s="422">
        <v>0</v>
      </c>
      <c r="BM50" s="424">
        <f t="shared" si="2"/>
        <v>2848.0820000000003</v>
      </c>
      <c r="BN50" s="427">
        <v>0</v>
      </c>
      <c r="BO50" s="428">
        <v>0</v>
      </c>
      <c r="BZ50" s="396"/>
    </row>
    <row r="51" spans="1:78">
      <c r="A51" s="409" t="s">
        <v>58</v>
      </c>
      <c r="B51" s="421" t="s">
        <v>59</v>
      </c>
      <c r="C51" s="422">
        <f t="shared" si="0"/>
        <v>30154.508999999998</v>
      </c>
      <c r="D51" s="421">
        <v>0</v>
      </c>
      <c r="E51" s="421">
        <v>0</v>
      </c>
      <c r="F51" s="421">
        <v>0</v>
      </c>
      <c r="G51" s="421">
        <v>0</v>
      </c>
      <c r="H51" s="421">
        <v>0</v>
      </c>
      <c r="I51" s="421">
        <v>0</v>
      </c>
      <c r="J51" s="421">
        <v>0</v>
      </c>
      <c r="K51" s="421">
        <f t="shared" si="1"/>
        <v>30154.508999999998</v>
      </c>
      <c r="L51" s="423">
        <v>0</v>
      </c>
      <c r="M51" s="422">
        <v>0</v>
      </c>
      <c r="N51" s="422">
        <v>0</v>
      </c>
      <c r="O51" s="422">
        <v>0</v>
      </c>
      <c r="P51" s="422">
        <v>0</v>
      </c>
      <c r="Q51" s="422">
        <v>0</v>
      </c>
      <c r="R51" s="422">
        <v>0</v>
      </c>
      <c r="S51" s="422">
        <v>0</v>
      </c>
      <c r="T51" s="422">
        <v>0</v>
      </c>
      <c r="U51" s="422">
        <v>0</v>
      </c>
      <c r="V51" s="422">
        <v>0</v>
      </c>
      <c r="W51" s="422">
        <v>0</v>
      </c>
      <c r="X51" s="422">
        <v>0</v>
      </c>
      <c r="Y51" s="422">
        <v>0</v>
      </c>
      <c r="Z51" s="422">
        <v>0</v>
      </c>
      <c r="AA51" s="422">
        <v>0</v>
      </c>
      <c r="AB51" s="422">
        <v>0</v>
      </c>
      <c r="AC51" s="422">
        <v>0</v>
      </c>
      <c r="AD51" s="422">
        <v>0</v>
      </c>
      <c r="AE51" s="422">
        <v>0</v>
      </c>
      <c r="AF51" s="422">
        <v>0</v>
      </c>
      <c r="AG51" s="422">
        <v>0</v>
      </c>
      <c r="AH51" s="422">
        <v>0</v>
      </c>
      <c r="AI51" s="422">
        <v>0</v>
      </c>
      <c r="AJ51" s="422">
        <v>0</v>
      </c>
      <c r="AK51" s="422">
        <v>0</v>
      </c>
      <c r="AL51" s="422">
        <v>0</v>
      </c>
      <c r="AM51" s="422">
        <v>0</v>
      </c>
      <c r="AN51" s="422">
        <v>0</v>
      </c>
      <c r="AO51" s="422">
        <v>0</v>
      </c>
      <c r="AP51" s="422">
        <v>0</v>
      </c>
      <c r="AQ51" s="422">
        <v>0</v>
      </c>
      <c r="AR51" s="422">
        <v>0</v>
      </c>
      <c r="AS51" s="422">
        <v>0</v>
      </c>
      <c r="AT51" s="422">
        <v>0</v>
      </c>
      <c r="AU51" s="422">
        <v>0</v>
      </c>
      <c r="AV51" s="422">
        <v>0</v>
      </c>
      <c r="AW51" s="422">
        <v>0</v>
      </c>
      <c r="AX51" s="422">
        <v>0</v>
      </c>
      <c r="AY51" s="422">
        <v>0</v>
      </c>
      <c r="AZ51" s="422">
        <v>0</v>
      </c>
      <c r="BA51" s="422">
        <v>0</v>
      </c>
      <c r="BB51" s="422">
        <v>0</v>
      </c>
      <c r="BC51" s="422">
        <v>30154.508999999998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v>0</v>
      </c>
      <c r="BL51" s="422">
        <v>0</v>
      </c>
      <c r="BM51" s="424">
        <f t="shared" si="2"/>
        <v>30154.508999999998</v>
      </c>
      <c r="BN51" s="427">
        <v>0</v>
      </c>
      <c r="BO51" s="428">
        <v>0</v>
      </c>
      <c r="BZ51" s="396"/>
    </row>
    <row r="52" spans="1:78">
      <c r="A52" s="409" t="s">
        <v>60</v>
      </c>
      <c r="B52" s="421" t="s">
        <v>168</v>
      </c>
      <c r="C52" s="422">
        <f t="shared" si="0"/>
        <v>704.12300000000005</v>
      </c>
      <c r="D52" s="421">
        <v>0</v>
      </c>
      <c r="E52" s="421">
        <v>0</v>
      </c>
      <c r="F52" s="421">
        <v>0</v>
      </c>
      <c r="G52" s="421">
        <v>0</v>
      </c>
      <c r="H52" s="421">
        <v>0</v>
      </c>
      <c r="I52" s="421">
        <v>0</v>
      </c>
      <c r="J52" s="421">
        <v>0</v>
      </c>
      <c r="K52" s="421">
        <f t="shared" si="1"/>
        <v>704.12300000000005</v>
      </c>
      <c r="L52" s="423">
        <v>0</v>
      </c>
      <c r="M52" s="422">
        <v>0</v>
      </c>
      <c r="N52" s="422">
        <v>0</v>
      </c>
      <c r="O52" s="422">
        <v>0</v>
      </c>
      <c r="P52" s="422">
        <v>0</v>
      </c>
      <c r="Q52" s="422">
        <v>0</v>
      </c>
      <c r="R52" s="422">
        <v>0</v>
      </c>
      <c r="S52" s="422">
        <v>0</v>
      </c>
      <c r="T52" s="422">
        <v>0</v>
      </c>
      <c r="U52" s="422">
        <v>0</v>
      </c>
      <c r="V52" s="422">
        <v>0</v>
      </c>
      <c r="W52" s="422">
        <v>0</v>
      </c>
      <c r="X52" s="422">
        <v>0</v>
      </c>
      <c r="Y52" s="422">
        <v>0</v>
      </c>
      <c r="Z52" s="422">
        <v>0</v>
      </c>
      <c r="AA52" s="422">
        <v>0</v>
      </c>
      <c r="AB52" s="422">
        <v>0</v>
      </c>
      <c r="AC52" s="422">
        <v>0</v>
      </c>
      <c r="AD52" s="422">
        <v>0</v>
      </c>
      <c r="AE52" s="422">
        <v>0</v>
      </c>
      <c r="AF52" s="422">
        <v>0</v>
      </c>
      <c r="AG52" s="422">
        <v>0</v>
      </c>
      <c r="AH52" s="422">
        <v>0</v>
      </c>
      <c r="AI52" s="422">
        <v>0</v>
      </c>
      <c r="AJ52" s="422">
        <v>0</v>
      </c>
      <c r="AK52" s="422">
        <v>0</v>
      </c>
      <c r="AL52" s="422">
        <v>0</v>
      </c>
      <c r="AM52" s="422">
        <v>0</v>
      </c>
      <c r="AN52" s="422">
        <v>0</v>
      </c>
      <c r="AO52" s="422">
        <v>0</v>
      </c>
      <c r="AP52" s="422">
        <v>0</v>
      </c>
      <c r="AQ52" s="422">
        <v>0</v>
      </c>
      <c r="AR52" s="422">
        <v>0</v>
      </c>
      <c r="AS52" s="422">
        <v>0</v>
      </c>
      <c r="AT52" s="422">
        <v>0</v>
      </c>
      <c r="AU52" s="422">
        <v>0</v>
      </c>
      <c r="AV52" s="422">
        <v>0</v>
      </c>
      <c r="AW52" s="422">
        <v>0</v>
      </c>
      <c r="AX52" s="422">
        <v>0</v>
      </c>
      <c r="AY52" s="422">
        <v>0</v>
      </c>
      <c r="AZ52" s="422">
        <v>0</v>
      </c>
      <c r="BA52" s="422">
        <v>0</v>
      </c>
      <c r="BB52" s="422">
        <v>0</v>
      </c>
      <c r="BC52" s="422">
        <v>0</v>
      </c>
      <c r="BD52" s="422">
        <v>704.12300000000005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v>0</v>
      </c>
      <c r="BL52" s="422">
        <v>0</v>
      </c>
      <c r="BM52" s="424">
        <f t="shared" si="2"/>
        <v>704.12300000000005</v>
      </c>
      <c r="BN52" s="427">
        <v>0</v>
      </c>
      <c r="BO52" s="428">
        <v>0</v>
      </c>
      <c r="BZ52" s="396"/>
    </row>
    <row r="53" spans="1:78">
      <c r="A53" s="409" t="s">
        <v>61</v>
      </c>
      <c r="B53" s="421" t="s">
        <v>69</v>
      </c>
      <c r="C53" s="422">
        <f t="shared" si="0"/>
        <v>13633.663000000002</v>
      </c>
      <c r="D53" s="421">
        <v>0</v>
      </c>
      <c r="E53" s="421">
        <v>0</v>
      </c>
      <c r="F53" s="421">
        <v>0</v>
      </c>
      <c r="G53" s="421">
        <v>0</v>
      </c>
      <c r="H53" s="421">
        <v>0</v>
      </c>
      <c r="I53" s="421">
        <v>0</v>
      </c>
      <c r="J53" s="421">
        <v>0</v>
      </c>
      <c r="K53" s="421">
        <f t="shared" si="1"/>
        <v>13633.663000000002</v>
      </c>
      <c r="L53" s="423">
        <v>0</v>
      </c>
      <c r="M53" s="422">
        <v>0</v>
      </c>
      <c r="N53" s="422">
        <v>0</v>
      </c>
      <c r="O53" s="422">
        <v>0</v>
      </c>
      <c r="P53" s="422">
        <v>0</v>
      </c>
      <c r="Q53" s="422">
        <v>0</v>
      </c>
      <c r="R53" s="422">
        <v>0</v>
      </c>
      <c r="S53" s="422">
        <v>0</v>
      </c>
      <c r="T53" s="422">
        <v>0</v>
      </c>
      <c r="U53" s="422">
        <v>0</v>
      </c>
      <c r="V53" s="422">
        <v>0</v>
      </c>
      <c r="W53" s="422">
        <v>0</v>
      </c>
      <c r="X53" s="422">
        <v>0</v>
      </c>
      <c r="Y53" s="422">
        <v>0</v>
      </c>
      <c r="Z53" s="422">
        <v>0</v>
      </c>
      <c r="AA53" s="422">
        <v>0</v>
      </c>
      <c r="AB53" s="422">
        <v>0</v>
      </c>
      <c r="AC53" s="422">
        <v>0</v>
      </c>
      <c r="AD53" s="422">
        <v>0</v>
      </c>
      <c r="AE53" s="422">
        <v>0</v>
      </c>
      <c r="AF53" s="422">
        <v>0</v>
      </c>
      <c r="AG53" s="422">
        <v>0</v>
      </c>
      <c r="AH53" s="422">
        <v>0</v>
      </c>
      <c r="AI53" s="422">
        <v>0</v>
      </c>
      <c r="AJ53" s="422">
        <v>0</v>
      </c>
      <c r="AK53" s="422">
        <v>0</v>
      </c>
      <c r="AL53" s="422">
        <v>0</v>
      </c>
      <c r="AM53" s="422">
        <v>0</v>
      </c>
      <c r="AN53" s="422">
        <v>0</v>
      </c>
      <c r="AO53" s="422">
        <v>1.4059999999999999</v>
      </c>
      <c r="AP53" s="422">
        <v>0</v>
      </c>
      <c r="AQ53" s="422">
        <v>0</v>
      </c>
      <c r="AR53" s="422">
        <v>0</v>
      </c>
      <c r="AS53" s="422">
        <v>0</v>
      </c>
      <c r="AT53" s="422">
        <v>0</v>
      </c>
      <c r="AU53" s="422">
        <v>0</v>
      </c>
      <c r="AV53" s="422">
        <v>0</v>
      </c>
      <c r="AW53" s="422">
        <v>0</v>
      </c>
      <c r="AX53" s="422">
        <v>0</v>
      </c>
      <c r="AY53" s="422">
        <v>0</v>
      </c>
      <c r="AZ53" s="422"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13572.101000000001</v>
      </c>
      <c r="BF53" s="422">
        <v>0</v>
      </c>
      <c r="BG53" s="422">
        <v>0</v>
      </c>
      <c r="BH53" s="422">
        <v>0</v>
      </c>
      <c r="BI53" s="422">
        <v>60.155999999999999</v>
      </c>
      <c r="BJ53" s="422">
        <v>0</v>
      </c>
      <c r="BK53" s="422">
        <v>0</v>
      </c>
      <c r="BL53" s="422">
        <v>0</v>
      </c>
      <c r="BM53" s="424">
        <f t="shared" si="2"/>
        <v>13633.663000000002</v>
      </c>
      <c r="BN53" s="427">
        <v>0</v>
      </c>
      <c r="BO53" s="428">
        <v>0</v>
      </c>
      <c r="BZ53" s="396"/>
    </row>
    <row r="54" spans="1:78">
      <c r="A54" s="409" t="s">
        <v>62</v>
      </c>
      <c r="B54" s="421" t="s">
        <v>148</v>
      </c>
      <c r="C54" s="422">
        <f t="shared" si="0"/>
        <v>12252.098</v>
      </c>
      <c r="D54" s="421">
        <v>0</v>
      </c>
      <c r="E54" s="421">
        <v>0</v>
      </c>
      <c r="F54" s="421">
        <v>0</v>
      </c>
      <c r="G54" s="421">
        <v>0</v>
      </c>
      <c r="H54" s="421">
        <v>0</v>
      </c>
      <c r="I54" s="421">
        <v>0</v>
      </c>
      <c r="J54" s="421">
        <v>0</v>
      </c>
      <c r="K54" s="421">
        <f t="shared" si="1"/>
        <v>12252.098</v>
      </c>
      <c r="L54" s="423">
        <v>0</v>
      </c>
      <c r="M54" s="422">
        <v>0</v>
      </c>
      <c r="N54" s="422">
        <v>0</v>
      </c>
      <c r="O54" s="422">
        <v>0</v>
      </c>
      <c r="P54" s="422">
        <v>0</v>
      </c>
      <c r="Q54" s="422">
        <v>0</v>
      </c>
      <c r="R54" s="422">
        <v>0</v>
      </c>
      <c r="S54" s="422">
        <v>0</v>
      </c>
      <c r="T54" s="422">
        <v>0</v>
      </c>
      <c r="U54" s="422">
        <v>0</v>
      </c>
      <c r="V54" s="422">
        <v>0</v>
      </c>
      <c r="W54" s="422">
        <v>0</v>
      </c>
      <c r="X54" s="422">
        <v>0</v>
      </c>
      <c r="Y54" s="422">
        <v>0</v>
      </c>
      <c r="Z54" s="422">
        <v>0</v>
      </c>
      <c r="AA54" s="422">
        <v>0</v>
      </c>
      <c r="AB54" s="422">
        <v>0</v>
      </c>
      <c r="AC54" s="422">
        <v>0</v>
      </c>
      <c r="AD54" s="422">
        <v>0</v>
      </c>
      <c r="AE54" s="422">
        <v>0</v>
      </c>
      <c r="AF54" s="422">
        <v>0</v>
      </c>
      <c r="AG54" s="422">
        <v>0</v>
      </c>
      <c r="AH54" s="422">
        <v>0</v>
      </c>
      <c r="AI54" s="422">
        <v>0.86299999999999999</v>
      </c>
      <c r="AJ54" s="422">
        <v>0</v>
      </c>
      <c r="AK54" s="422">
        <v>0</v>
      </c>
      <c r="AL54" s="422">
        <v>0</v>
      </c>
      <c r="AM54" s="422">
        <v>0</v>
      </c>
      <c r="AN54" s="422">
        <v>0</v>
      </c>
      <c r="AO54" s="422">
        <v>0</v>
      </c>
      <c r="AP54" s="422">
        <v>0</v>
      </c>
      <c r="AQ54" s="422">
        <v>0</v>
      </c>
      <c r="AR54" s="422">
        <v>0</v>
      </c>
      <c r="AS54" s="422">
        <v>0</v>
      </c>
      <c r="AT54" s="422">
        <v>0</v>
      </c>
      <c r="AU54" s="422">
        <v>0</v>
      </c>
      <c r="AV54" s="422">
        <v>0</v>
      </c>
      <c r="AW54" s="422">
        <v>0</v>
      </c>
      <c r="AX54" s="422">
        <v>0</v>
      </c>
      <c r="AY54" s="422">
        <v>0</v>
      </c>
      <c r="AZ54" s="422"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12251.235000000001</v>
      </c>
      <c r="BG54" s="422">
        <v>0</v>
      </c>
      <c r="BH54" s="422">
        <v>0</v>
      </c>
      <c r="BI54" s="422">
        <v>0</v>
      </c>
      <c r="BJ54" s="422">
        <v>0</v>
      </c>
      <c r="BK54" s="422">
        <v>0</v>
      </c>
      <c r="BL54" s="422">
        <v>0</v>
      </c>
      <c r="BM54" s="424">
        <f t="shared" si="2"/>
        <v>12252.098</v>
      </c>
      <c r="BN54" s="427">
        <v>0</v>
      </c>
      <c r="BO54" s="428">
        <v>0</v>
      </c>
      <c r="BZ54" s="396"/>
    </row>
    <row r="55" spans="1:78">
      <c r="A55" s="409" t="s">
        <v>63</v>
      </c>
      <c r="B55" s="421" t="s">
        <v>238</v>
      </c>
      <c r="C55" s="422">
        <f t="shared" si="0"/>
        <v>1804.3980000000004</v>
      </c>
      <c r="D55" s="421">
        <v>0</v>
      </c>
      <c r="E55" s="421">
        <v>0</v>
      </c>
      <c r="F55" s="421">
        <v>0</v>
      </c>
      <c r="G55" s="421">
        <v>0</v>
      </c>
      <c r="H55" s="421">
        <v>0</v>
      </c>
      <c r="I55" s="421">
        <v>0</v>
      </c>
      <c r="J55" s="421">
        <v>1.7649999999999999</v>
      </c>
      <c r="K55" s="421">
        <f t="shared" si="1"/>
        <v>1802.6330000000003</v>
      </c>
      <c r="L55" s="423">
        <v>0</v>
      </c>
      <c r="M55" s="422">
        <v>0</v>
      </c>
      <c r="N55" s="422">
        <v>0</v>
      </c>
      <c r="O55" s="422">
        <v>0</v>
      </c>
      <c r="P55" s="422">
        <v>0</v>
      </c>
      <c r="Q55" s="422">
        <v>0</v>
      </c>
      <c r="R55" s="422">
        <v>0</v>
      </c>
      <c r="S55" s="422">
        <v>0</v>
      </c>
      <c r="T55" s="422">
        <v>0</v>
      </c>
      <c r="U55" s="422">
        <v>0</v>
      </c>
      <c r="V55" s="422">
        <v>0</v>
      </c>
      <c r="W55" s="422">
        <v>0</v>
      </c>
      <c r="X55" s="422">
        <v>0</v>
      </c>
      <c r="Y55" s="422">
        <v>0</v>
      </c>
      <c r="Z55" s="422">
        <v>0</v>
      </c>
      <c r="AA55" s="422">
        <v>0</v>
      </c>
      <c r="AB55" s="422">
        <v>0</v>
      </c>
      <c r="AC55" s="422">
        <v>0</v>
      </c>
      <c r="AD55" s="422">
        <v>0</v>
      </c>
      <c r="AE55" s="422">
        <v>0</v>
      </c>
      <c r="AF55" s="422">
        <v>0</v>
      </c>
      <c r="AG55" s="422">
        <v>0</v>
      </c>
      <c r="AH55" s="422">
        <v>0</v>
      </c>
      <c r="AI55" s="422">
        <v>1.905</v>
      </c>
      <c r="AJ55" s="422">
        <v>0</v>
      </c>
      <c r="AK55" s="422">
        <v>0</v>
      </c>
      <c r="AL55" s="422">
        <v>0</v>
      </c>
      <c r="AM55" s="422">
        <v>0</v>
      </c>
      <c r="AN55" s="422">
        <v>0</v>
      </c>
      <c r="AO55" s="422">
        <v>1.69</v>
      </c>
      <c r="AP55" s="422">
        <v>0</v>
      </c>
      <c r="AQ55" s="422">
        <v>0</v>
      </c>
      <c r="AR55" s="422">
        <v>0</v>
      </c>
      <c r="AS55" s="422">
        <v>0</v>
      </c>
      <c r="AT55" s="422">
        <v>0</v>
      </c>
      <c r="AU55" s="422">
        <v>0</v>
      </c>
      <c r="AV55" s="422">
        <v>0</v>
      </c>
      <c r="AW55" s="422">
        <v>0</v>
      </c>
      <c r="AX55" s="422">
        <v>0</v>
      </c>
      <c r="AY55" s="422">
        <v>0</v>
      </c>
      <c r="AZ55" s="422"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1791.9670000000001</v>
      </c>
      <c r="BH55" s="422">
        <v>0</v>
      </c>
      <c r="BI55" s="422">
        <v>5.6109999999999998</v>
      </c>
      <c r="BJ55" s="422">
        <v>0</v>
      </c>
      <c r="BK55" s="422">
        <v>0</v>
      </c>
      <c r="BL55" s="422">
        <v>0</v>
      </c>
      <c r="BM55" s="424">
        <f t="shared" si="2"/>
        <v>1801.1730000000002</v>
      </c>
      <c r="BN55" s="427">
        <v>0</v>
      </c>
      <c r="BO55" s="428">
        <v>1.46</v>
      </c>
      <c r="BZ55" s="396"/>
    </row>
    <row r="56" spans="1:78">
      <c r="A56" s="409" t="s">
        <v>64</v>
      </c>
      <c r="B56" s="421" t="s">
        <v>162</v>
      </c>
      <c r="C56" s="422">
        <f t="shared" si="0"/>
        <v>891.95</v>
      </c>
      <c r="D56" s="421">
        <v>0</v>
      </c>
      <c r="E56" s="421">
        <v>0</v>
      </c>
      <c r="F56" s="421">
        <v>0</v>
      </c>
      <c r="G56" s="421">
        <v>0</v>
      </c>
      <c r="H56" s="421">
        <v>0</v>
      </c>
      <c r="I56" s="421">
        <v>0</v>
      </c>
      <c r="J56" s="421">
        <v>0</v>
      </c>
      <c r="K56" s="421">
        <f t="shared" si="1"/>
        <v>891.95</v>
      </c>
      <c r="L56" s="423">
        <v>0</v>
      </c>
      <c r="M56" s="422">
        <v>0</v>
      </c>
      <c r="N56" s="422">
        <v>0</v>
      </c>
      <c r="O56" s="422">
        <v>0</v>
      </c>
      <c r="P56" s="422">
        <v>0</v>
      </c>
      <c r="Q56" s="422">
        <v>0</v>
      </c>
      <c r="R56" s="422">
        <v>0</v>
      </c>
      <c r="S56" s="422">
        <v>0</v>
      </c>
      <c r="T56" s="422">
        <v>0</v>
      </c>
      <c r="U56" s="422">
        <v>0</v>
      </c>
      <c r="V56" s="422">
        <v>0</v>
      </c>
      <c r="W56" s="422">
        <v>0</v>
      </c>
      <c r="X56" s="422">
        <v>0</v>
      </c>
      <c r="Y56" s="422">
        <v>0</v>
      </c>
      <c r="Z56" s="422">
        <v>0</v>
      </c>
      <c r="AA56" s="422">
        <v>0</v>
      </c>
      <c r="AB56" s="422">
        <v>0</v>
      </c>
      <c r="AC56" s="422">
        <v>0</v>
      </c>
      <c r="AD56" s="422">
        <v>0</v>
      </c>
      <c r="AE56" s="422">
        <v>0</v>
      </c>
      <c r="AF56" s="422">
        <v>0</v>
      </c>
      <c r="AG56" s="422">
        <v>0</v>
      </c>
      <c r="AH56" s="422">
        <v>0</v>
      </c>
      <c r="AI56" s="422">
        <v>0</v>
      </c>
      <c r="AJ56" s="422">
        <v>0</v>
      </c>
      <c r="AK56" s="422">
        <v>0</v>
      </c>
      <c r="AL56" s="422">
        <v>0</v>
      </c>
      <c r="AM56" s="422">
        <v>0</v>
      </c>
      <c r="AN56" s="422">
        <v>0</v>
      </c>
      <c r="AO56" s="422">
        <v>0</v>
      </c>
      <c r="AP56" s="422">
        <v>0</v>
      </c>
      <c r="AQ56" s="422">
        <v>0</v>
      </c>
      <c r="AR56" s="422">
        <v>0</v>
      </c>
      <c r="AS56" s="422">
        <v>0</v>
      </c>
      <c r="AT56" s="422">
        <v>0</v>
      </c>
      <c r="AU56" s="422">
        <v>0</v>
      </c>
      <c r="AV56" s="422">
        <v>0</v>
      </c>
      <c r="AW56" s="422">
        <v>0</v>
      </c>
      <c r="AX56" s="422">
        <v>0</v>
      </c>
      <c r="AY56" s="422">
        <v>0</v>
      </c>
      <c r="AZ56" s="422"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2.8410000000000002</v>
      </c>
      <c r="BG56" s="422">
        <v>0</v>
      </c>
      <c r="BH56" s="422">
        <v>889.10900000000004</v>
      </c>
      <c r="BI56" s="422">
        <v>0</v>
      </c>
      <c r="BJ56" s="422">
        <v>0</v>
      </c>
      <c r="BK56" s="422">
        <v>0</v>
      </c>
      <c r="BL56" s="422">
        <v>0</v>
      </c>
      <c r="BM56" s="424">
        <f t="shared" si="2"/>
        <v>891.95</v>
      </c>
      <c r="BN56" s="427">
        <v>0</v>
      </c>
      <c r="BO56" s="428">
        <v>0</v>
      </c>
      <c r="BZ56" s="396"/>
    </row>
    <row r="57" spans="1:78">
      <c r="A57" s="409" t="s">
        <v>65</v>
      </c>
      <c r="B57" s="421" t="s">
        <v>164</v>
      </c>
      <c r="C57" s="422">
        <f t="shared" si="0"/>
        <v>2012.1569999999999</v>
      </c>
      <c r="D57" s="421">
        <v>0</v>
      </c>
      <c r="E57" s="421">
        <v>0</v>
      </c>
      <c r="F57" s="421">
        <v>123.43600000000001</v>
      </c>
      <c r="G57" s="421">
        <v>0</v>
      </c>
      <c r="H57" s="421">
        <v>0</v>
      </c>
      <c r="I57" s="421">
        <v>0</v>
      </c>
      <c r="J57" s="421">
        <v>0</v>
      </c>
      <c r="K57" s="421">
        <f t="shared" si="1"/>
        <v>1888.721</v>
      </c>
      <c r="L57" s="423">
        <v>0</v>
      </c>
      <c r="M57" s="422">
        <v>0</v>
      </c>
      <c r="N57" s="422">
        <v>5.3579999999999997</v>
      </c>
      <c r="O57" s="422">
        <v>0</v>
      </c>
      <c r="P57" s="422">
        <v>0</v>
      </c>
      <c r="Q57" s="422">
        <v>0</v>
      </c>
      <c r="R57" s="422">
        <v>16.797000000000001</v>
      </c>
      <c r="S57" s="422">
        <v>0</v>
      </c>
      <c r="T57" s="422">
        <v>0</v>
      </c>
      <c r="U57" s="422">
        <v>0</v>
      </c>
      <c r="V57" s="422">
        <v>0</v>
      </c>
      <c r="W57" s="422">
        <v>0</v>
      </c>
      <c r="X57" s="422">
        <v>0</v>
      </c>
      <c r="Y57" s="422">
        <v>0</v>
      </c>
      <c r="Z57" s="422">
        <v>122.459</v>
      </c>
      <c r="AA57" s="422">
        <v>1.8080000000000001</v>
      </c>
      <c r="AB57" s="422">
        <v>0</v>
      </c>
      <c r="AC57" s="422">
        <v>0</v>
      </c>
      <c r="AD57" s="422">
        <v>0</v>
      </c>
      <c r="AE57" s="422">
        <v>0</v>
      </c>
      <c r="AF57" s="422">
        <v>140.97800000000001</v>
      </c>
      <c r="AG57" s="422">
        <v>71.006</v>
      </c>
      <c r="AH57" s="422">
        <v>0</v>
      </c>
      <c r="AI57" s="422">
        <v>1.996</v>
      </c>
      <c r="AJ57" s="422">
        <v>0</v>
      </c>
      <c r="AK57" s="422">
        <v>0</v>
      </c>
      <c r="AL57" s="422">
        <v>0</v>
      </c>
      <c r="AM57" s="422">
        <v>0</v>
      </c>
      <c r="AN57" s="422">
        <v>0</v>
      </c>
      <c r="AO57" s="422">
        <v>5.6660000000000004</v>
      </c>
      <c r="AP57" s="422">
        <v>0.83299999999999996</v>
      </c>
      <c r="AQ57" s="422">
        <v>0</v>
      </c>
      <c r="AR57" s="422">
        <v>0</v>
      </c>
      <c r="AS57" s="422">
        <v>0</v>
      </c>
      <c r="AT57" s="422">
        <v>0</v>
      </c>
      <c r="AU57" s="422">
        <v>0</v>
      </c>
      <c r="AV57" s="422">
        <v>0</v>
      </c>
      <c r="AW57" s="422">
        <v>10.177</v>
      </c>
      <c r="AX57" s="422">
        <v>0</v>
      </c>
      <c r="AY57" s="422">
        <v>0</v>
      </c>
      <c r="AZ57" s="422">
        <v>0</v>
      </c>
      <c r="BA57" s="422">
        <v>0</v>
      </c>
      <c r="BB57" s="422">
        <v>0</v>
      </c>
      <c r="BC57" s="422">
        <v>18.64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1493.0029999999999</v>
      </c>
      <c r="BJ57" s="422">
        <v>0</v>
      </c>
      <c r="BK57" s="422">
        <v>0</v>
      </c>
      <c r="BL57" s="422">
        <v>0</v>
      </c>
      <c r="BM57" s="424">
        <f t="shared" si="2"/>
        <v>1888.721</v>
      </c>
      <c r="BN57" s="427">
        <v>0</v>
      </c>
      <c r="BO57" s="428">
        <v>0</v>
      </c>
      <c r="BZ57" s="396"/>
    </row>
    <row r="58" spans="1:78">
      <c r="A58" s="409" t="s">
        <v>66</v>
      </c>
      <c r="B58" s="421" t="s">
        <v>239</v>
      </c>
      <c r="C58" s="422">
        <f t="shared" si="0"/>
        <v>1060.922</v>
      </c>
      <c r="D58" s="421">
        <v>0</v>
      </c>
      <c r="E58" s="421">
        <v>0</v>
      </c>
      <c r="F58" s="421">
        <v>0</v>
      </c>
      <c r="G58" s="421">
        <v>0</v>
      </c>
      <c r="H58" s="421">
        <v>0</v>
      </c>
      <c r="I58" s="421">
        <v>0</v>
      </c>
      <c r="J58" s="421">
        <v>0</v>
      </c>
      <c r="K58" s="421">
        <f t="shared" si="1"/>
        <v>1060.922</v>
      </c>
      <c r="L58" s="423">
        <v>0</v>
      </c>
      <c r="M58" s="422">
        <v>0</v>
      </c>
      <c r="N58" s="422">
        <v>0</v>
      </c>
      <c r="O58" s="422">
        <v>0</v>
      </c>
      <c r="P58" s="422">
        <v>0</v>
      </c>
      <c r="Q58" s="422">
        <v>0</v>
      </c>
      <c r="R58" s="422">
        <v>0</v>
      </c>
      <c r="S58" s="422">
        <v>0</v>
      </c>
      <c r="T58" s="422">
        <v>0</v>
      </c>
      <c r="U58" s="422">
        <v>0</v>
      </c>
      <c r="V58" s="422">
        <v>0</v>
      </c>
      <c r="W58" s="422">
        <v>0</v>
      </c>
      <c r="X58" s="422">
        <v>0</v>
      </c>
      <c r="Y58" s="422">
        <v>0</v>
      </c>
      <c r="Z58" s="422">
        <v>0</v>
      </c>
      <c r="AA58" s="422">
        <v>0</v>
      </c>
      <c r="AB58" s="422">
        <v>0</v>
      </c>
      <c r="AC58" s="422">
        <v>0</v>
      </c>
      <c r="AD58" s="422">
        <v>0</v>
      </c>
      <c r="AE58" s="422">
        <v>0</v>
      </c>
      <c r="AF58" s="422">
        <v>0</v>
      </c>
      <c r="AG58" s="422">
        <v>0</v>
      </c>
      <c r="AH58" s="422">
        <v>0</v>
      </c>
      <c r="AI58" s="422">
        <v>0</v>
      </c>
      <c r="AJ58" s="422">
        <v>0</v>
      </c>
      <c r="AK58" s="422">
        <v>0</v>
      </c>
      <c r="AL58" s="422">
        <v>0</v>
      </c>
      <c r="AM58" s="422">
        <v>0</v>
      </c>
      <c r="AN58" s="422">
        <v>0</v>
      </c>
      <c r="AO58" s="422">
        <v>0</v>
      </c>
      <c r="AP58" s="422">
        <v>0</v>
      </c>
      <c r="AQ58" s="422">
        <v>0</v>
      </c>
      <c r="AR58" s="422">
        <v>0</v>
      </c>
      <c r="AS58" s="422">
        <v>0</v>
      </c>
      <c r="AT58" s="422">
        <v>0</v>
      </c>
      <c r="AU58" s="422">
        <v>0</v>
      </c>
      <c r="AV58" s="422">
        <v>0</v>
      </c>
      <c r="AW58" s="422">
        <v>0</v>
      </c>
      <c r="AX58" s="422">
        <v>0</v>
      </c>
      <c r="AY58" s="422">
        <v>0</v>
      </c>
      <c r="AZ58" s="422">
        <v>0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1060.922</v>
      </c>
      <c r="BK58" s="422">
        <v>0</v>
      </c>
      <c r="BL58" s="422">
        <v>0</v>
      </c>
      <c r="BM58" s="424">
        <f t="shared" si="2"/>
        <v>1060.922</v>
      </c>
      <c r="BN58" s="427">
        <v>0</v>
      </c>
      <c r="BO58" s="428">
        <v>0</v>
      </c>
      <c r="BZ58" s="396"/>
    </row>
    <row r="59" spans="1:78">
      <c r="A59" s="409" t="s">
        <v>70</v>
      </c>
      <c r="B59" s="421" t="s">
        <v>240</v>
      </c>
      <c r="C59" s="422">
        <f t="shared" si="0"/>
        <v>6927.1329999999998</v>
      </c>
      <c r="D59" s="421">
        <v>0</v>
      </c>
      <c r="E59" s="421">
        <v>0</v>
      </c>
      <c r="F59" s="421">
        <v>0</v>
      </c>
      <c r="G59" s="421">
        <v>0</v>
      </c>
      <c r="H59" s="421">
        <v>0</v>
      </c>
      <c r="I59" s="421">
        <v>0</v>
      </c>
      <c r="J59" s="421">
        <v>0</v>
      </c>
      <c r="K59" s="421">
        <f t="shared" si="1"/>
        <v>6927.1329999999998</v>
      </c>
      <c r="L59" s="423">
        <v>0</v>
      </c>
      <c r="M59" s="422">
        <v>0</v>
      </c>
      <c r="N59" s="422">
        <v>0</v>
      </c>
      <c r="O59" s="422">
        <v>0</v>
      </c>
      <c r="P59" s="422">
        <v>0</v>
      </c>
      <c r="Q59" s="422">
        <v>0</v>
      </c>
      <c r="R59" s="422">
        <v>0</v>
      </c>
      <c r="S59" s="422">
        <v>0</v>
      </c>
      <c r="T59" s="422">
        <v>0</v>
      </c>
      <c r="U59" s="422">
        <v>0</v>
      </c>
      <c r="V59" s="422">
        <v>0</v>
      </c>
      <c r="W59" s="422">
        <v>0</v>
      </c>
      <c r="X59" s="422">
        <v>0</v>
      </c>
      <c r="Y59" s="422">
        <v>0</v>
      </c>
      <c r="Z59" s="422">
        <v>0</v>
      </c>
      <c r="AA59" s="422">
        <v>0</v>
      </c>
      <c r="AB59" s="422">
        <v>0</v>
      </c>
      <c r="AC59" s="422">
        <v>0</v>
      </c>
      <c r="AD59" s="422">
        <v>0</v>
      </c>
      <c r="AE59" s="422">
        <v>0</v>
      </c>
      <c r="AF59" s="422">
        <v>0</v>
      </c>
      <c r="AG59" s="422">
        <v>0</v>
      </c>
      <c r="AH59" s="422">
        <v>0</v>
      </c>
      <c r="AI59" s="422">
        <v>0</v>
      </c>
      <c r="AJ59" s="422">
        <v>0</v>
      </c>
      <c r="AK59" s="422">
        <v>0</v>
      </c>
      <c r="AL59" s="422">
        <v>0</v>
      </c>
      <c r="AM59" s="422">
        <v>0</v>
      </c>
      <c r="AN59" s="422">
        <v>0</v>
      </c>
      <c r="AO59" s="422">
        <v>0</v>
      </c>
      <c r="AP59" s="422">
        <v>0</v>
      </c>
      <c r="AQ59" s="422">
        <v>0</v>
      </c>
      <c r="AR59" s="422">
        <v>0</v>
      </c>
      <c r="AS59" s="422">
        <v>0</v>
      </c>
      <c r="AT59" s="422">
        <v>0</v>
      </c>
      <c r="AU59" s="422">
        <v>0</v>
      </c>
      <c r="AV59" s="422">
        <v>0</v>
      </c>
      <c r="AW59" s="422">
        <v>0</v>
      </c>
      <c r="AX59" s="422">
        <v>0</v>
      </c>
      <c r="AY59" s="422">
        <v>0</v>
      </c>
      <c r="AZ59" s="422"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v>0</v>
      </c>
      <c r="BL59" s="422">
        <v>0</v>
      </c>
      <c r="BM59" s="424">
        <f t="shared" si="2"/>
        <v>0</v>
      </c>
      <c r="BN59" s="427">
        <v>0</v>
      </c>
      <c r="BO59" s="428">
        <v>6927.1329999999998</v>
      </c>
      <c r="BZ59" s="396"/>
    </row>
    <row r="60" spans="1:78" ht="13.5" thickBot="1">
      <c r="A60" s="416" t="s">
        <v>71</v>
      </c>
      <c r="B60" s="421" t="s">
        <v>126</v>
      </c>
      <c r="C60" s="422">
        <f t="shared" si="0"/>
        <v>0</v>
      </c>
      <c r="D60" s="421">
        <v>0</v>
      </c>
      <c r="E60" s="421">
        <v>0</v>
      </c>
      <c r="F60" s="421">
        <v>0</v>
      </c>
      <c r="G60" s="421">
        <v>0</v>
      </c>
      <c r="H60" s="421">
        <v>0</v>
      </c>
      <c r="I60" s="421">
        <v>0</v>
      </c>
      <c r="J60" s="421">
        <v>0</v>
      </c>
      <c r="K60" s="421">
        <f t="shared" si="1"/>
        <v>0</v>
      </c>
      <c r="L60" s="423">
        <v>0</v>
      </c>
      <c r="M60" s="422">
        <v>0</v>
      </c>
      <c r="N60" s="422">
        <v>0</v>
      </c>
      <c r="O60" s="422">
        <v>0</v>
      </c>
      <c r="P60" s="422">
        <v>0</v>
      </c>
      <c r="Q60" s="422">
        <v>0</v>
      </c>
      <c r="R60" s="422">
        <v>0</v>
      </c>
      <c r="S60" s="422">
        <v>0</v>
      </c>
      <c r="T60" s="422">
        <v>0</v>
      </c>
      <c r="U60" s="422">
        <v>0</v>
      </c>
      <c r="V60" s="422">
        <v>0</v>
      </c>
      <c r="W60" s="422">
        <v>0</v>
      </c>
      <c r="X60" s="422">
        <v>0</v>
      </c>
      <c r="Y60" s="422">
        <v>0</v>
      </c>
      <c r="Z60" s="422">
        <v>0</v>
      </c>
      <c r="AA60" s="422">
        <v>0</v>
      </c>
      <c r="AB60" s="422">
        <v>0</v>
      </c>
      <c r="AC60" s="422">
        <v>0</v>
      </c>
      <c r="AD60" s="422">
        <v>0</v>
      </c>
      <c r="AE60" s="422">
        <v>0</v>
      </c>
      <c r="AF60" s="422">
        <v>0</v>
      </c>
      <c r="AG60" s="422">
        <v>0</v>
      </c>
      <c r="AH60" s="422">
        <v>0</v>
      </c>
      <c r="AI60" s="422">
        <v>0</v>
      </c>
      <c r="AJ60" s="422">
        <v>0</v>
      </c>
      <c r="AK60" s="422">
        <v>0</v>
      </c>
      <c r="AL60" s="422">
        <v>0</v>
      </c>
      <c r="AM60" s="422">
        <v>0</v>
      </c>
      <c r="AN60" s="422">
        <v>0</v>
      </c>
      <c r="AO60" s="422">
        <v>0</v>
      </c>
      <c r="AP60" s="422">
        <v>0</v>
      </c>
      <c r="AQ60" s="422">
        <v>0</v>
      </c>
      <c r="AR60" s="422">
        <v>0</v>
      </c>
      <c r="AS60" s="422">
        <v>0</v>
      </c>
      <c r="AT60" s="422">
        <v>0</v>
      </c>
      <c r="AU60" s="422">
        <v>0</v>
      </c>
      <c r="AV60" s="422">
        <v>0</v>
      </c>
      <c r="AW60" s="422">
        <v>0</v>
      </c>
      <c r="AX60" s="422">
        <v>0</v>
      </c>
      <c r="AY60" s="422">
        <v>0</v>
      </c>
      <c r="AZ60" s="422">
        <v>0</v>
      </c>
      <c r="BA60" s="422">
        <v>0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v>0</v>
      </c>
      <c r="BL60" s="422">
        <v>0</v>
      </c>
      <c r="BM60" s="424">
        <f t="shared" si="2"/>
        <v>0</v>
      </c>
      <c r="BN60" s="429">
        <v>0</v>
      </c>
      <c r="BO60" s="430">
        <v>0</v>
      </c>
      <c r="BZ60" s="396"/>
    </row>
    <row r="61" spans="1:78" s="436" customFormat="1" ht="21.75" customHeight="1" thickTop="1" thickBot="1">
      <c r="A61" s="431"/>
      <c r="B61" s="432">
        <f>SUM(B8:B60)</f>
        <v>0</v>
      </c>
      <c r="C61" s="433">
        <f>SUM(C8:C60)</f>
        <v>405462.30099999998</v>
      </c>
      <c r="D61" s="433">
        <f>SUM(D8:D60)</f>
        <v>0</v>
      </c>
      <c r="E61" s="433">
        <f t="shared" ref="E61:BO61" si="3">SUM(E8:E60)</f>
        <v>0</v>
      </c>
      <c r="F61" s="433">
        <f t="shared" si="3"/>
        <v>13263.953999999994</v>
      </c>
      <c r="G61" s="433">
        <f t="shared" si="3"/>
        <v>-97.334000000000003</v>
      </c>
      <c r="H61" s="433">
        <f t="shared" si="3"/>
        <v>1423.7329999999999</v>
      </c>
      <c r="I61" s="433">
        <f t="shared" si="3"/>
        <v>0</v>
      </c>
      <c r="J61" s="433">
        <f t="shared" si="3"/>
        <v>10272.953999999996</v>
      </c>
      <c r="K61" s="434">
        <f t="shared" si="3"/>
        <v>380598.99400000001</v>
      </c>
      <c r="L61" s="432">
        <f t="shared" si="3"/>
        <v>11774.600000000002</v>
      </c>
      <c r="M61" s="432">
        <f t="shared" si="3"/>
        <v>5187.8220000000001</v>
      </c>
      <c r="N61" s="432">
        <f t="shared" si="3"/>
        <v>928.29099999999994</v>
      </c>
      <c r="O61" s="432">
        <f t="shared" si="3"/>
        <v>12356.690999999999</v>
      </c>
      <c r="P61" s="432">
        <f t="shared" si="3"/>
        <v>4365.8710000000001</v>
      </c>
      <c r="Q61" s="432">
        <f t="shared" si="3"/>
        <v>703.38499999999999</v>
      </c>
      <c r="R61" s="432">
        <f t="shared" si="3"/>
        <v>1105.3090000000002</v>
      </c>
      <c r="S61" s="432">
        <f t="shared" si="3"/>
        <v>1052.8530000000001</v>
      </c>
      <c r="T61" s="432">
        <f t="shared" si="3"/>
        <v>0</v>
      </c>
      <c r="U61" s="432">
        <f t="shared" si="3"/>
        <v>1378.7610000000002</v>
      </c>
      <c r="V61" s="432">
        <f t="shared" si="3"/>
        <v>889.17599999999993</v>
      </c>
      <c r="W61" s="432">
        <f t="shared" si="3"/>
        <v>528.93700000000001</v>
      </c>
      <c r="X61" s="432">
        <f t="shared" si="3"/>
        <v>933.02700000000004</v>
      </c>
      <c r="Y61" s="432">
        <f t="shared" si="3"/>
        <v>1290.2380000000001</v>
      </c>
      <c r="Z61" s="432">
        <f t="shared" si="3"/>
        <v>683.73399999999992</v>
      </c>
      <c r="AA61" s="432">
        <f t="shared" si="3"/>
        <v>1054.8019999999999</v>
      </c>
      <c r="AB61" s="432">
        <f t="shared" si="3"/>
        <v>773.30300000000011</v>
      </c>
      <c r="AC61" s="432">
        <f t="shared" si="3"/>
        <v>10467.932999999999</v>
      </c>
      <c r="AD61" s="432">
        <f t="shared" si="3"/>
        <v>2396.9349999999999</v>
      </c>
      <c r="AE61" s="432">
        <f t="shared" si="3"/>
        <v>25998.342000000001</v>
      </c>
      <c r="AF61" s="432">
        <f t="shared" si="3"/>
        <v>3483.8590000000013</v>
      </c>
      <c r="AG61" s="432">
        <f t="shared" si="3"/>
        <v>2608.8159999999998</v>
      </c>
      <c r="AH61" s="432">
        <f t="shared" si="3"/>
        <v>8220.8220000000001</v>
      </c>
      <c r="AI61" s="432">
        <f t="shared" si="3"/>
        <v>15723.453000000001</v>
      </c>
      <c r="AJ61" s="432">
        <f t="shared" si="3"/>
        <v>18824.884999999998</v>
      </c>
      <c r="AK61" s="432">
        <f t="shared" si="3"/>
        <v>4249.7759999999998</v>
      </c>
      <c r="AL61" s="432">
        <f t="shared" si="3"/>
        <v>745.65300000000002</v>
      </c>
      <c r="AM61" s="432">
        <f t="shared" si="3"/>
        <v>9686.8220000000001</v>
      </c>
      <c r="AN61" s="432">
        <f t="shared" si="3"/>
        <v>298.33299999999997</v>
      </c>
      <c r="AO61" s="432">
        <f t="shared" si="3"/>
        <v>6907.9959999999983</v>
      </c>
      <c r="AP61" s="432">
        <f t="shared" si="3"/>
        <v>4353.7739999999994</v>
      </c>
      <c r="AQ61" s="432">
        <f t="shared" si="3"/>
        <v>1116.5429999999999</v>
      </c>
      <c r="AR61" s="432">
        <f t="shared" si="3"/>
        <v>8899.9679999999989</v>
      </c>
      <c r="AS61" s="432">
        <f t="shared" si="3"/>
        <v>1185.242</v>
      </c>
      <c r="AT61" s="432">
        <f t="shared" si="3"/>
        <v>15418.755999999999</v>
      </c>
      <c r="AU61" s="432">
        <f t="shared" si="3"/>
        <v>2025.569</v>
      </c>
      <c r="AV61" s="432">
        <f t="shared" si="3"/>
        <v>985.91</v>
      </c>
      <c r="AW61" s="432">
        <f t="shared" si="3"/>
        <v>19735.491999999998</v>
      </c>
      <c r="AX61" s="432">
        <f t="shared" si="3"/>
        <v>4209.9549999999999</v>
      </c>
      <c r="AY61" s="432">
        <f t="shared" si="3"/>
        <v>32.405999999999999</v>
      </c>
      <c r="AZ61" s="432">
        <f t="shared" si="3"/>
        <v>448.63899999999995</v>
      </c>
      <c r="BA61" s="432">
        <f t="shared" si="3"/>
        <v>3535.4609999999998</v>
      </c>
      <c r="BB61" s="432">
        <f t="shared" si="3"/>
        <v>2683.48</v>
      </c>
      <c r="BC61" s="432">
        <f t="shared" si="3"/>
        <v>30555.839999999997</v>
      </c>
      <c r="BD61" s="432">
        <f t="shared" si="3"/>
        <v>708.58600000000001</v>
      </c>
      <c r="BE61" s="432">
        <f t="shared" si="3"/>
        <v>13572.182000000001</v>
      </c>
      <c r="BF61" s="432">
        <f t="shared" si="3"/>
        <v>12303.442000000001</v>
      </c>
      <c r="BG61" s="432">
        <f t="shared" si="3"/>
        <v>1827.508</v>
      </c>
      <c r="BH61" s="432">
        <f t="shared" si="3"/>
        <v>889.10900000000004</v>
      </c>
      <c r="BI61" s="432">
        <f t="shared" si="3"/>
        <v>1703.376</v>
      </c>
      <c r="BJ61" s="432">
        <f t="shared" si="3"/>
        <v>1060.922</v>
      </c>
      <c r="BK61" s="432">
        <f t="shared" si="3"/>
        <v>0</v>
      </c>
      <c r="BL61" s="432">
        <f t="shared" si="3"/>
        <v>0</v>
      </c>
      <c r="BM61" s="432">
        <f t="shared" si="3"/>
        <v>281872.58500000002</v>
      </c>
      <c r="BN61" s="435">
        <f t="shared" si="3"/>
        <v>0</v>
      </c>
      <c r="BO61" s="434">
        <f t="shared" si="3"/>
        <v>98726.409</v>
      </c>
      <c r="BP61" s="396"/>
      <c r="BQ61" s="396"/>
      <c r="BR61" s="396"/>
      <c r="BS61" s="396"/>
      <c r="BT61" s="396"/>
      <c r="BU61" s="396"/>
      <c r="BV61" s="396"/>
      <c r="BW61" s="396"/>
      <c r="BX61" s="396"/>
    </row>
    <row r="62" spans="1:78" s="436" customFormat="1" ht="21.75" customHeight="1" thickTop="1" thickBot="1"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  <c r="AM62" s="437"/>
      <c r="AN62" s="437"/>
      <c r="AO62" s="437"/>
      <c r="AP62" s="437"/>
      <c r="AQ62" s="437"/>
      <c r="AR62" s="437"/>
      <c r="AS62" s="437"/>
      <c r="AT62" s="437"/>
      <c r="AU62" s="437"/>
      <c r="AV62" s="437"/>
      <c r="AW62" s="437"/>
      <c r="AX62" s="437"/>
      <c r="AY62" s="437"/>
      <c r="AZ62" s="437"/>
      <c r="BA62" s="437"/>
      <c r="BB62" s="437"/>
      <c r="BC62" s="437"/>
      <c r="BD62" s="437"/>
      <c r="BE62" s="437"/>
      <c r="BF62" s="437"/>
      <c r="BG62" s="437"/>
      <c r="BH62" s="437"/>
      <c r="BI62" s="437"/>
      <c r="BJ62" s="437"/>
      <c r="BK62" s="437"/>
      <c r="BL62" s="437"/>
      <c r="BM62" s="437"/>
      <c r="BN62" s="437"/>
      <c r="BO62" s="437"/>
      <c r="BP62" s="437"/>
      <c r="BQ62" s="437"/>
      <c r="BR62" s="437"/>
      <c r="BS62" s="437"/>
      <c r="BT62" s="437"/>
      <c r="BU62" s="437"/>
      <c r="BV62" s="438"/>
      <c r="BW62" s="438"/>
    </row>
    <row r="63" spans="1:78" ht="14.25" thickTop="1" thickBot="1">
      <c r="L63" s="504" t="s">
        <v>176</v>
      </c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  <c r="AZ63" s="400"/>
      <c r="BA63" s="400"/>
      <c r="BB63" s="400"/>
      <c r="BC63" s="400"/>
      <c r="BD63" s="400"/>
      <c r="BE63" s="400"/>
      <c r="BF63" s="400"/>
      <c r="BG63" s="400"/>
      <c r="BH63" s="400"/>
      <c r="BI63" s="400"/>
      <c r="BJ63" s="400"/>
      <c r="BK63" s="400"/>
      <c r="BL63" s="400"/>
      <c r="BM63" s="401"/>
      <c r="BY63" s="398"/>
      <c r="BZ63" s="396"/>
    </row>
    <row r="64" spans="1:78" ht="60.75" customHeight="1" thickTop="1" thickBot="1">
      <c r="A64" s="402"/>
      <c r="B64" s="439" t="s">
        <v>270</v>
      </c>
      <c r="C64" s="499" t="s">
        <v>271</v>
      </c>
      <c r="D64" s="499" t="s">
        <v>223</v>
      </c>
      <c r="E64" s="499" t="s">
        <v>82</v>
      </c>
      <c r="F64" s="499" t="s">
        <v>175</v>
      </c>
      <c r="G64" s="499" t="s">
        <v>224</v>
      </c>
      <c r="H64" s="499" t="s">
        <v>83</v>
      </c>
      <c r="I64" s="499" t="s">
        <v>84</v>
      </c>
      <c r="J64" s="505" t="s">
        <v>85</v>
      </c>
      <c r="K64" s="506" t="s">
        <v>114</v>
      </c>
      <c r="L64" s="407" t="s">
        <v>201</v>
      </c>
      <c r="M64" s="500" t="s">
        <v>188</v>
      </c>
      <c r="N64" s="408" t="s">
        <v>193</v>
      </c>
      <c r="O64" s="408" t="s">
        <v>132</v>
      </c>
      <c r="P64" s="408" t="s">
        <v>202</v>
      </c>
      <c r="Q64" s="408" t="s">
        <v>203</v>
      </c>
      <c r="R64" s="408" t="s">
        <v>165</v>
      </c>
      <c r="S64" s="408" t="s">
        <v>231</v>
      </c>
      <c r="T64" s="408" t="s">
        <v>204</v>
      </c>
      <c r="U64" s="408" t="s">
        <v>133</v>
      </c>
      <c r="V64" s="408" t="s">
        <v>121</v>
      </c>
      <c r="W64" s="408" t="s">
        <v>122</v>
      </c>
      <c r="X64" s="408" t="s">
        <v>205</v>
      </c>
      <c r="Y64" s="408" t="s">
        <v>123</v>
      </c>
      <c r="Z64" s="408" t="s">
        <v>166</v>
      </c>
      <c r="AA64" s="408" t="s">
        <v>206</v>
      </c>
      <c r="AB64" s="408" t="s">
        <v>124</v>
      </c>
      <c r="AC64" s="408" t="s">
        <v>167</v>
      </c>
      <c r="AD64" s="408" t="s">
        <v>125</v>
      </c>
      <c r="AE64" s="408" t="s">
        <v>163</v>
      </c>
      <c r="AF64" s="408" t="s">
        <v>216</v>
      </c>
      <c r="AG64" s="408" t="s">
        <v>232</v>
      </c>
      <c r="AH64" s="408" t="s">
        <v>217</v>
      </c>
      <c r="AI64" s="408" t="s">
        <v>134</v>
      </c>
      <c r="AJ64" s="408" t="s">
        <v>135</v>
      </c>
      <c r="AK64" s="408" t="s">
        <v>37</v>
      </c>
      <c r="AL64" s="408" t="s">
        <v>39</v>
      </c>
      <c r="AM64" s="408" t="s">
        <v>136</v>
      </c>
      <c r="AN64" s="408" t="s">
        <v>156</v>
      </c>
      <c r="AO64" s="408" t="s">
        <v>43</v>
      </c>
      <c r="AP64" s="408" t="s">
        <v>207</v>
      </c>
      <c r="AQ64" s="408" t="s">
        <v>233</v>
      </c>
      <c r="AR64" s="408" t="s">
        <v>47</v>
      </c>
      <c r="AS64" s="408" t="s">
        <v>157</v>
      </c>
      <c r="AT64" s="408" t="s">
        <v>234</v>
      </c>
      <c r="AU64" s="408" t="s">
        <v>235</v>
      </c>
      <c r="AV64" s="408" t="s">
        <v>158</v>
      </c>
      <c r="AW64" s="408" t="s">
        <v>145</v>
      </c>
      <c r="AX64" s="408" t="s">
        <v>236</v>
      </c>
      <c r="AY64" s="408" t="s">
        <v>159</v>
      </c>
      <c r="AZ64" s="408" t="s">
        <v>160</v>
      </c>
      <c r="BA64" s="408" t="s">
        <v>161</v>
      </c>
      <c r="BB64" s="408" t="s">
        <v>237</v>
      </c>
      <c r="BC64" s="408" t="s">
        <v>59</v>
      </c>
      <c r="BD64" s="408" t="s">
        <v>168</v>
      </c>
      <c r="BE64" s="408" t="s">
        <v>69</v>
      </c>
      <c r="BF64" s="408" t="s">
        <v>148</v>
      </c>
      <c r="BG64" s="408" t="s">
        <v>238</v>
      </c>
      <c r="BH64" s="408" t="s">
        <v>162</v>
      </c>
      <c r="BI64" s="408" t="s">
        <v>164</v>
      </c>
      <c r="BJ64" s="408" t="s">
        <v>239</v>
      </c>
      <c r="BK64" s="408" t="s">
        <v>240</v>
      </c>
      <c r="BL64" s="404" t="s">
        <v>126</v>
      </c>
      <c r="BM64" s="506" t="s">
        <v>89</v>
      </c>
      <c r="BN64" s="507" t="s">
        <v>90</v>
      </c>
      <c r="BO64" s="508" t="s">
        <v>91</v>
      </c>
      <c r="BP64" s="509" t="s">
        <v>93</v>
      </c>
      <c r="BQ64" s="441"/>
      <c r="BR64" s="442"/>
      <c r="BS64" s="443"/>
      <c r="BT64" s="443"/>
      <c r="BU64" s="443"/>
      <c r="BV64" s="510" t="s">
        <v>94</v>
      </c>
      <c r="BW64" s="499" t="s">
        <v>95</v>
      </c>
      <c r="BX64" s="506" t="s">
        <v>225</v>
      </c>
      <c r="BZ64" s="396"/>
    </row>
    <row r="65" spans="1:78" ht="13.5" thickTop="1">
      <c r="A65" s="445"/>
      <c r="B65" s="446"/>
      <c r="C65" s="411"/>
      <c r="D65" s="410"/>
      <c r="E65" s="410"/>
      <c r="F65" s="410"/>
      <c r="G65" s="410"/>
      <c r="H65" s="410"/>
      <c r="I65" s="410"/>
      <c r="J65" s="410"/>
      <c r="K65" s="410"/>
      <c r="L65" s="412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  <c r="AU65" s="411"/>
      <c r="AV65" s="411"/>
      <c r="AW65" s="411"/>
      <c r="AX65" s="411"/>
      <c r="AY65" s="411"/>
      <c r="AZ65" s="411"/>
      <c r="BA65" s="411"/>
      <c r="BB65" s="411"/>
      <c r="BC65" s="411"/>
      <c r="BD65" s="411"/>
      <c r="BE65" s="411"/>
      <c r="BF65" s="411"/>
      <c r="BG65" s="411"/>
      <c r="BH65" s="411"/>
      <c r="BI65" s="411"/>
      <c r="BJ65" s="411"/>
      <c r="BK65" s="411"/>
      <c r="BL65" s="447"/>
      <c r="BM65" s="448"/>
      <c r="BN65" s="449"/>
      <c r="BO65" s="450"/>
      <c r="BP65" s="511" t="s">
        <v>92</v>
      </c>
      <c r="BQ65" s="512" t="s">
        <v>96</v>
      </c>
      <c r="BR65" s="513"/>
      <c r="BS65" s="514"/>
      <c r="BT65" s="515" t="s">
        <v>72</v>
      </c>
      <c r="BU65" s="516" t="s">
        <v>99</v>
      </c>
      <c r="BV65" s="410"/>
      <c r="BW65" s="457"/>
      <c r="BX65" s="413"/>
      <c r="BZ65" s="396"/>
    </row>
    <row r="66" spans="1:78" ht="13.5" thickBot="1">
      <c r="A66" s="458"/>
      <c r="B66" s="459"/>
      <c r="C66" s="418"/>
      <c r="D66" s="417"/>
      <c r="E66" s="417"/>
      <c r="F66" s="417"/>
      <c r="G66" s="417"/>
      <c r="H66" s="417"/>
      <c r="I66" s="417"/>
      <c r="J66" s="417"/>
      <c r="K66" s="417"/>
      <c r="L66" s="419" t="s">
        <v>11</v>
      </c>
      <c r="M66" s="418" t="s">
        <v>12</v>
      </c>
      <c r="N66" s="418" t="s">
        <v>13</v>
      </c>
      <c r="O66" s="418" t="s">
        <v>14</v>
      </c>
      <c r="P66" s="418" t="s">
        <v>15</v>
      </c>
      <c r="Q66" s="418" t="s">
        <v>16</v>
      </c>
      <c r="R66" s="418" t="s">
        <v>17</v>
      </c>
      <c r="S66" s="418" t="s">
        <v>18</v>
      </c>
      <c r="T66" s="418" t="s">
        <v>19</v>
      </c>
      <c r="U66" s="418" t="s">
        <v>20</v>
      </c>
      <c r="V66" s="418" t="s">
        <v>21</v>
      </c>
      <c r="W66" s="418" t="s">
        <v>22</v>
      </c>
      <c r="X66" s="418" t="s">
        <v>23</v>
      </c>
      <c r="Y66" s="418" t="s">
        <v>24</v>
      </c>
      <c r="Z66" s="418" t="s">
        <v>25</v>
      </c>
      <c r="AA66" s="418" t="s">
        <v>26</v>
      </c>
      <c r="AB66" s="418" t="s">
        <v>27</v>
      </c>
      <c r="AC66" s="418" t="s">
        <v>28</v>
      </c>
      <c r="AD66" s="418" t="s">
        <v>29</v>
      </c>
      <c r="AE66" s="418" t="s">
        <v>30</v>
      </c>
      <c r="AF66" s="418" t="s">
        <v>31</v>
      </c>
      <c r="AG66" s="418" t="s">
        <v>32</v>
      </c>
      <c r="AH66" s="418" t="s">
        <v>33</v>
      </c>
      <c r="AI66" s="418" t="s">
        <v>34</v>
      </c>
      <c r="AJ66" s="418" t="s">
        <v>35</v>
      </c>
      <c r="AK66" s="418" t="s">
        <v>36</v>
      </c>
      <c r="AL66" s="418" t="s">
        <v>38</v>
      </c>
      <c r="AM66" s="418" t="s">
        <v>40</v>
      </c>
      <c r="AN66" s="418" t="s">
        <v>41</v>
      </c>
      <c r="AO66" s="418" t="s">
        <v>42</v>
      </c>
      <c r="AP66" s="418" t="s">
        <v>44</v>
      </c>
      <c r="AQ66" s="418" t="s">
        <v>45</v>
      </c>
      <c r="AR66" s="418" t="s">
        <v>46</v>
      </c>
      <c r="AS66" s="418" t="s">
        <v>48</v>
      </c>
      <c r="AT66" s="418" t="s">
        <v>49</v>
      </c>
      <c r="AU66" s="418" t="s">
        <v>50</v>
      </c>
      <c r="AV66" s="418" t="s">
        <v>51</v>
      </c>
      <c r="AW66" s="418" t="s">
        <v>52</v>
      </c>
      <c r="AX66" s="418" t="s">
        <v>53</v>
      </c>
      <c r="AY66" s="418" t="s">
        <v>54</v>
      </c>
      <c r="AZ66" s="418" t="s">
        <v>55</v>
      </c>
      <c r="BA66" s="418" t="s">
        <v>56</v>
      </c>
      <c r="BB66" s="418" t="s">
        <v>57</v>
      </c>
      <c r="BC66" s="418" t="s">
        <v>58</v>
      </c>
      <c r="BD66" s="418" t="s">
        <v>60</v>
      </c>
      <c r="BE66" s="418" t="s">
        <v>61</v>
      </c>
      <c r="BF66" s="418" t="s">
        <v>62</v>
      </c>
      <c r="BG66" s="418" t="s">
        <v>63</v>
      </c>
      <c r="BH66" s="418" t="s">
        <v>64</v>
      </c>
      <c r="BI66" s="418" t="s">
        <v>65</v>
      </c>
      <c r="BJ66" s="418" t="s">
        <v>66</v>
      </c>
      <c r="BK66" s="418" t="s">
        <v>70</v>
      </c>
      <c r="BL66" s="418" t="s">
        <v>71</v>
      </c>
      <c r="BM66" s="459"/>
      <c r="BN66" s="460"/>
      <c r="BO66" s="461"/>
      <c r="BP66" s="517" t="s">
        <v>73</v>
      </c>
      <c r="BQ66" s="518" t="s">
        <v>97</v>
      </c>
      <c r="BR66" s="519" t="s">
        <v>74</v>
      </c>
      <c r="BS66" s="520" t="s">
        <v>98</v>
      </c>
      <c r="BT66" s="521" t="s">
        <v>100</v>
      </c>
      <c r="BU66" s="521"/>
      <c r="BV66" s="461"/>
      <c r="BW66" s="466"/>
      <c r="BX66" s="460"/>
      <c r="BZ66" s="396"/>
    </row>
    <row r="67" spans="1:78" ht="13.5" thickTop="1">
      <c r="A67" s="445" t="s">
        <v>11</v>
      </c>
      <c r="B67" s="424" t="s">
        <v>201</v>
      </c>
      <c r="C67" s="422">
        <f>BM67+BO67+BP67+SUM(BV67:BX67)</f>
        <v>17462.526000000002</v>
      </c>
      <c r="D67" s="421"/>
      <c r="E67" s="421"/>
      <c r="F67" s="421"/>
      <c r="G67" s="421"/>
      <c r="H67" s="421"/>
      <c r="I67" s="421"/>
      <c r="J67" s="421"/>
      <c r="K67" s="421"/>
      <c r="L67" s="423">
        <v>3232.692</v>
      </c>
      <c r="M67" s="422">
        <v>53.320999999999998</v>
      </c>
      <c r="N67" s="422">
        <v>0</v>
      </c>
      <c r="O67" s="422">
        <v>1543.924</v>
      </c>
      <c r="P67" s="422">
        <v>46.048999999999999</v>
      </c>
      <c r="Q67" s="422">
        <v>0</v>
      </c>
      <c r="R67" s="422">
        <v>0</v>
      </c>
      <c r="S67" s="422">
        <v>3.3220000000000001</v>
      </c>
      <c r="T67" s="422">
        <v>0</v>
      </c>
      <c r="U67" s="422">
        <v>0</v>
      </c>
      <c r="V67" s="422">
        <v>0</v>
      </c>
      <c r="W67" s="422">
        <v>0</v>
      </c>
      <c r="X67" s="422">
        <v>0</v>
      </c>
      <c r="Y67" s="422">
        <v>0</v>
      </c>
      <c r="Z67" s="422">
        <v>0.72399999999999998</v>
      </c>
      <c r="AA67" s="422">
        <v>0.31</v>
      </c>
      <c r="AB67" s="422">
        <v>0</v>
      </c>
      <c r="AC67" s="422">
        <v>0</v>
      </c>
      <c r="AD67" s="422">
        <v>0</v>
      </c>
      <c r="AE67" s="422">
        <v>0</v>
      </c>
      <c r="AF67" s="422">
        <v>0</v>
      </c>
      <c r="AG67" s="422">
        <v>0</v>
      </c>
      <c r="AH67" s="422">
        <v>0</v>
      </c>
      <c r="AI67" s="422">
        <v>16.713999999999999</v>
      </c>
      <c r="AJ67" s="422">
        <v>0</v>
      </c>
      <c r="AK67" s="422">
        <v>0</v>
      </c>
      <c r="AL67" s="422">
        <v>0</v>
      </c>
      <c r="AM67" s="422">
        <v>0</v>
      </c>
      <c r="AN67" s="422">
        <v>0</v>
      </c>
      <c r="AO67" s="422">
        <v>258.09100000000001</v>
      </c>
      <c r="AP67" s="422">
        <v>342.798</v>
      </c>
      <c r="AQ67" s="422">
        <v>1.0999999999999999E-2</v>
      </c>
      <c r="AR67" s="422">
        <v>0</v>
      </c>
      <c r="AS67" s="422">
        <v>0</v>
      </c>
      <c r="AT67" s="422">
        <v>0</v>
      </c>
      <c r="AU67" s="422">
        <v>0</v>
      </c>
      <c r="AV67" s="422">
        <v>0</v>
      </c>
      <c r="AW67" s="422">
        <v>0</v>
      </c>
      <c r="AX67" s="422">
        <v>0</v>
      </c>
      <c r="AY67" s="422">
        <v>0</v>
      </c>
      <c r="AZ67" s="422">
        <v>0</v>
      </c>
      <c r="BA67" s="422">
        <v>0</v>
      </c>
      <c r="BB67" s="422">
        <v>1.5449999999999999</v>
      </c>
      <c r="BC67" s="422">
        <v>111.29900000000001</v>
      </c>
      <c r="BD67" s="422">
        <v>0</v>
      </c>
      <c r="BE67" s="422">
        <v>81.994</v>
      </c>
      <c r="BF67" s="422">
        <v>162.47</v>
      </c>
      <c r="BG67" s="422">
        <v>0</v>
      </c>
      <c r="BH67" s="422">
        <v>0</v>
      </c>
      <c r="BI67" s="422">
        <v>3.0409999999999999</v>
      </c>
      <c r="BJ67" s="422">
        <v>0</v>
      </c>
      <c r="BK67" s="422">
        <v>0</v>
      </c>
      <c r="BL67" s="467">
        <v>0</v>
      </c>
      <c r="BM67" s="468">
        <f>SUM(L67:BL67)</f>
        <v>5858.3050000000012</v>
      </c>
      <c r="BN67" s="424"/>
      <c r="BO67" s="421">
        <v>0.92900000000000005</v>
      </c>
      <c r="BP67" s="469">
        <f>BQ67+BT67+BU67</f>
        <v>7258.1449999999995</v>
      </c>
      <c r="BQ67" s="423">
        <f>SUM(BR67:BS67)</f>
        <v>7258.1449999999995</v>
      </c>
      <c r="BR67" s="470">
        <v>562.18600000000004</v>
      </c>
      <c r="BS67" s="421">
        <v>6695.9589999999998</v>
      </c>
      <c r="BT67" s="471">
        <v>0</v>
      </c>
      <c r="BU67" s="471">
        <v>0</v>
      </c>
      <c r="BV67" s="421">
        <v>4325.1120000000001</v>
      </c>
      <c r="BW67" s="472">
        <v>20.035</v>
      </c>
      <c r="BX67" s="424">
        <v>0</v>
      </c>
      <c r="BZ67" s="396"/>
    </row>
    <row r="68" spans="1:78">
      <c r="A68" s="445" t="s">
        <v>12</v>
      </c>
      <c r="B68" s="522" t="s">
        <v>188</v>
      </c>
      <c r="C68" s="422">
        <f t="shared" ref="C68:C119" si="4">BM68+BO68+BP68+SUM(BV68:BX68)</f>
        <v>7629.9740000000011</v>
      </c>
      <c r="D68" s="421"/>
      <c r="E68" s="421"/>
      <c r="F68" s="421"/>
      <c r="G68" s="421"/>
      <c r="H68" s="421"/>
      <c r="I68" s="421"/>
      <c r="J68" s="421"/>
      <c r="K68" s="421"/>
      <c r="L68" s="423">
        <v>0</v>
      </c>
      <c r="M68" s="422">
        <v>637.12699999999995</v>
      </c>
      <c r="N68" s="422">
        <v>0</v>
      </c>
      <c r="O68" s="422">
        <v>3106.259</v>
      </c>
      <c r="P68" s="422">
        <v>0</v>
      </c>
      <c r="Q68" s="422">
        <v>0</v>
      </c>
      <c r="R68" s="422">
        <v>0</v>
      </c>
      <c r="S68" s="422">
        <v>2.6349999999999998</v>
      </c>
      <c r="T68" s="422">
        <v>0</v>
      </c>
      <c r="U68" s="422">
        <v>0</v>
      </c>
      <c r="V68" s="422">
        <v>0</v>
      </c>
      <c r="W68" s="422">
        <v>0</v>
      </c>
      <c r="X68" s="422">
        <v>0</v>
      </c>
      <c r="Y68" s="422">
        <v>0</v>
      </c>
      <c r="Z68" s="422">
        <v>6.3E-2</v>
      </c>
      <c r="AA68" s="422">
        <v>0</v>
      </c>
      <c r="AB68" s="422">
        <v>0</v>
      </c>
      <c r="AC68" s="422">
        <v>0</v>
      </c>
      <c r="AD68" s="422">
        <v>0</v>
      </c>
      <c r="AE68" s="422">
        <v>0</v>
      </c>
      <c r="AF68" s="422">
        <v>0</v>
      </c>
      <c r="AG68" s="422">
        <v>0</v>
      </c>
      <c r="AH68" s="422">
        <v>0</v>
      </c>
      <c r="AI68" s="422">
        <v>10.975</v>
      </c>
      <c r="AJ68" s="422">
        <v>0</v>
      </c>
      <c r="AK68" s="422">
        <v>0</v>
      </c>
      <c r="AL68" s="422">
        <v>0</v>
      </c>
      <c r="AM68" s="422">
        <v>0</v>
      </c>
      <c r="AN68" s="422">
        <v>0</v>
      </c>
      <c r="AO68" s="422">
        <v>243.255</v>
      </c>
      <c r="AP68" s="422">
        <v>169.589</v>
      </c>
      <c r="AQ68" s="422">
        <v>0</v>
      </c>
      <c r="AR68" s="422">
        <v>0</v>
      </c>
      <c r="AS68" s="422">
        <v>0</v>
      </c>
      <c r="AT68" s="422">
        <v>0</v>
      </c>
      <c r="AU68" s="422">
        <v>0</v>
      </c>
      <c r="AV68" s="422">
        <v>0</v>
      </c>
      <c r="AW68" s="422">
        <v>0</v>
      </c>
      <c r="AX68" s="422">
        <v>0</v>
      </c>
      <c r="AY68" s="422">
        <v>0</v>
      </c>
      <c r="AZ68" s="422">
        <v>0</v>
      </c>
      <c r="BA68" s="422">
        <v>0</v>
      </c>
      <c r="BB68" s="422">
        <v>0</v>
      </c>
      <c r="BC68" s="422">
        <v>204.97499999999999</v>
      </c>
      <c r="BD68" s="422">
        <v>0</v>
      </c>
      <c r="BE68" s="422">
        <v>151.68799999999999</v>
      </c>
      <c r="BF68" s="422">
        <v>299.20600000000002</v>
      </c>
      <c r="BG68" s="422">
        <v>0</v>
      </c>
      <c r="BH68" s="422">
        <v>0</v>
      </c>
      <c r="BI68" s="422">
        <v>0</v>
      </c>
      <c r="BJ68" s="422">
        <v>0</v>
      </c>
      <c r="BK68" s="422">
        <v>0</v>
      </c>
      <c r="BL68" s="467">
        <v>0</v>
      </c>
      <c r="BM68" s="468">
        <f t="shared" ref="BM68:BM119" si="5">SUM(L68:BL68)</f>
        <v>4825.7720000000008</v>
      </c>
      <c r="BN68" s="424"/>
      <c r="BO68" s="421">
        <v>194.36199999999999</v>
      </c>
      <c r="BP68" s="469">
        <f t="shared" ref="BP68:BP119" si="6">BQ68+BT68+BU68</f>
        <v>2609.84</v>
      </c>
      <c r="BQ68" s="423">
        <f t="shared" ref="BQ68:BQ119" si="7">SUM(BR68:BS68)</f>
        <v>2609.84</v>
      </c>
      <c r="BR68" s="470">
        <v>109.143</v>
      </c>
      <c r="BS68" s="421">
        <v>2500.6970000000001</v>
      </c>
      <c r="BT68" s="471">
        <v>0</v>
      </c>
      <c r="BU68" s="471">
        <v>0</v>
      </c>
      <c r="BV68" s="421">
        <v>0</v>
      </c>
      <c r="BW68" s="472">
        <v>0</v>
      </c>
      <c r="BX68" s="424">
        <v>0</v>
      </c>
      <c r="BZ68" s="396"/>
    </row>
    <row r="69" spans="1:78">
      <c r="A69" s="445" t="s">
        <v>13</v>
      </c>
      <c r="B69" s="424" t="s">
        <v>193</v>
      </c>
      <c r="C69" s="422">
        <f t="shared" si="4"/>
        <v>1978.6849999999995</v>
      </c>
      <c r="D69" s="421"/>
      <c r="E69" s="421"/>
      <c r="F69" s="421"/>
      <c r="G69" s="421"/>
      <c r="H69" s="421"/>
      <c r="I69" s="421"/>
      <c r="J69" s="421"/>
      <c r="K69" s="421"/>
      <c r="L69" s="423">
        <v>0</v>
      </c>
      <c r="M69" s="422">
        <v>0</v>
      </c>
      <c r="N69" s="422">
        <v>8.5999999999999993E-2</v>
      </c>
      <c r="O69" s="422">
        <v>42.933999999999997</v>
      </c>
      <c r="P69" s="422">
        <v>10.538</v>
      </c>
      <c r="Q69" s="422">
        <v>0</v>
      </c>
      <c r="R69" s="422">
        <v>0</v>
      </c>
      <c r="S69" s="422">
        <v>1.542</v>
      </c>
      <c r="T69" s="422">
        <v>0</v>
      </c>
      <c r="U69" s="422">
        <v>0</v>
      </c>
      <c r="V69" s="422">
        <v>0</v>
      </c>
      <c r="W69" s="422">
        <v>0</v>
      </c>
      <c r="X69" s="422">
        <v>232.52699999999999</v>
      </c>
      <c r="Y69" s="422">
        <v>0</v>
      </c>
      <c r="Z69" s="422">
        <v>0</v>
      </c>
      <c r="AA69" s="422">
        <v>0</v>
      </c>
      <c r="AB69" s="422">
        <v>0</v>
      </c>
      <c r="AC69" s="422">
        <v>0</v>
      </c>
      <c r="AD69" s="422">
        <v>0</v>
      </c>
      <c r="AE69" s="422">
        <v>1300.6099999999999</v>
      </c>
      <c r="AF69" s="422">
        <v>0</v>
      </c>
      <c r="AG69" s="422">
        <v>0</v>
      </c>
      <c r="AH69" s="422">
        <v>20.204000000000001</v>
      </c>
      <c r="AI69" s="422">
        <v>16.463000000000001</v>
      </c>
      <c r="AJ69" s="422">
        <v>0</v>
      </c>
      <c r="AK69" s="422">
        <v>0</v>
      </c>
      <c r="AL69" s="422">
        <v>0</v>
      </c>
      <c r="AM69" s="422">
        <v>0</v>
      </c>
      <c r="AN69" s="422">
        <v>0</v>
      </c>
      <c r="AO69" s="422">
        <v>91.691999999999993</v>
      </c>
      <c r="AP69" s="422">
        <v>6.4420000000000002</v>
      </c>
      <c r="AQ69" s="422">
        <v>0</v>
      </c>
      <c r="AR69" s="422">
        <v>0</v>
      </c>
      <c r="AS69" s="422">
        <v>0</v>
      </c>
      <c r="AT69" s="422">
        <v>0</v>
      </c>
      <c r="AU69" s="422">
        <v>0</v>
      </c>
      <c r="AV69" s="422">
        <v>0</v>
      </c>
      <c r="AW69" s="422">
        <v>50.753999999999998</v>
      </c>
      <c r="AX69" s="422">
        <v>0</v>
      </c>
      <c r="AY69" s="422">
        <v>0</v>
      </c>
      <c r="AZ69" s="422">
        <v>3.7149999999999999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v>0</v>
      </c>
      <c r="BL69" s="467">
        <v>0</v>
      </c>
      <c r="BM69" s="468">
        <f t="shared" si="5"/>
        <v>1777.5069999999996</v>
      </c>
      <c r="BN69" s="424"/>
      <c r="BO69" s="421">
        <v>8.3859999999999992</v>
      </c>
      <c r="BP69" s="469">
        <f t="shared" si="6"/>
        <v>192.898</v>
      </c>
      <c r="BQ69" s="423">
        <f t="shared" si="7"/>
        <v>192.898</v>
      </c>
      <c r="BR69" s="470">
        <v>0</v>
      </c>
      <c r="BS69" s="421">
        <v>192.898</v>
      </c>
      <c r="BT69" s="471">
        <v>0</v>
      </c>
      <c r="BU69" s="471">
        <v>0</v>
      </c>
      <c r="BV69" s="421">
        <v>0</v>
      </c>
      <c r="BW69" s="472">
        <v>-0.106</v>
      </c>
      <c r="BX69" s="424">
        <v>0</v>
      </c>
      <c r="BZ69" s="396"/>
    </row>
    <row r="70" spans="1:78">
      <c r="A70" s="445" t="s">
        <v>14</v>
      </c>
      <c r="B70" s="424" t="s">
        <v>132</v>
      </c>
      <c r="C70" s="422">
        <f t="shared" si="4"/>
        <v>35950.925999999999</v>
      </c>
      <c r="D70" s="421"/>
      <c r="E70" s="421"/>
      <c r="F70" s="421"/>
      <c r="G70" s="421"/>
      <c r="H70" s="421"/>
      <c r="I70" s="421"/>
      <c r="J70" s="421"/>
      <c r="K70" s="421"/>
      <c r="L70" s="423">
        <v>877.75099999999998</v>
      </c>
      <c r="M70" s="422">
        <v>392.26900000000001</v>
      </c>
      <c r="N70" s="422">
        <v>0</v>
      </c>
      <c r="O70" s="422">
        <v>1716.3389999999999</v>
      </c>
      <c r="P70" s="422">
        <v>206.46299999999999</v>
      </c>
      <c r="Q70" s="422">
        <v>0</v>
      </c>
      <c r="R70" s="422">
        <v>0</v>
      </c>
      <c r="S70" s="422">
        <v>6.1589999999999998</v>
      </c>
      <c r="T70" s="422">
        <v>0</v>
      </c>
      <c r="U70" s="422">
        <v>56.5</v>
      </c>
      <c r="V70" s="422">
        <v>3.63</v>
      </c>
      <c r="W70" s="422">
        <v>0</v>
      </c>
      <c r="X70" s="422">
        <v>0</v>
      </c>
      <c r="Y70" s="422">
        <v>0</v>
      </c>
      <c r="Z70" s="422">
        <v>3.3050000000000002</v>
      </c>
      <c r="AA70" s="422">
        <v>5.5229999999999997</v>
      </c>
      <c r="AB70" s="422">
        <v>0.41599999999999998</v>
      </c>
      <c r="AC70" s="422">
        <v>0</v>
      </c>
      <c r="AD70" s="422">
        <v>0</v>
      </c>
      <c r="AE70" s="422">
        <v>2.9409999999999998</v>
      </c>
      <c r="AF70" s="422">
        <v>135.88300000000001</v>
      </c>
      <c r="AG70" s="422">
        <v>0</v>
      </c>
      <c r="AH70" s="422">
        <v>0</v>
      </c>
      <c r="AI70" s="422">
        <v>380.52</v>
      </c>
      <c r="AJ70" s="422">
        <v>0</v>
      </c>
      <c r="AK70" s="422">
        <v>13.566000000000001</v>
      </c>
      <c r="AL70" s="422">
        <v>0</v>
      </c>
      <c r="AM70" s="422">
        <v>0</v>
      </c>
      <c r="AN70" s="422">
        <v>0</v>
      </c>
      <c r="AO70" s="422">
        <v>521.29899999999998</v>
      </c>
      <c r="AP70" s="422">
        <v>981.01</v>
      </c>
      <c r="AQ70" s="422">
        <v>0</v>
      </c>
      <c r="AR70" s="422">
        <v>0</v>
      </c>
      <c r="AS70" s="422">
        <v>0</v>
      </c>
      <c r="AT70" s="422">
        <v>0</v>
      </c>
      <c r="AU70" s="422">
        <v>1.742</v>
      </c>
      <c r="AV70" s="422">
        <v>0</v>
      </c>
      <c r="AW70" s="422">
        <v>0</v>
      </c>
      <c r="AX70" s="422">
        <v>0</v>
      </c>
      <c r="AY70" s="422">
        <v>0</v>
      </c>
      <c r="AZ70" s="422">
        <v>0</v>
      </c>
      <c r="BA70" s="422">
        <v>0.40899999999999997</v>
      </c>
      <c r="BB70" s="422">
        <v>0</v>
      </c>
      <c r="BC70" s="422">
        <v>532.12900000000002</v>
      </c>
      <c r="BD70" s="422">
        <v>0</v>
      </c>
      <c r="BE70" s="422">
        <v>143.721</v>
      </c>
      <c r="BF70" s="422">
        <v>474.298</v>
      </c>
      <c r="BG70" s="422">
        <v>1.1839999999999999</v>
      </c>
      <c r="BH70" s="422">
        <v>104.492</v>
      </c>
      <c r="BI70" s="422">
        <v>33.244999999999997</v>
      </c>
      <c r="BJ70" s="422">
        <v>0</v>
      </c>
      <c r="BK70" s="422">
        <v>0</v>
      </c>
      <c r="BL70" s="467">
        <v>0</v>
      </c>
      <c r="BM70" s="468">
        <f t="shared" si="5"/>
        <v>6594.7940000000008</v>
      </c>
      <c r="BN70" s="424"/>
      <c r="BO70" s="421">
        <v>4029.587</v>
      </c>
      <c r="BP70" s="469">
        <f t="shared" si="6"/>
        <v>24921.675999999999</v>
      </c>
      <c r="BQ70" s="423">
        <f t="shared" si="7"/>
        <v>24921.675999999999</v>
      </c>
      <c r="BR70" s="470">
        <v>233.32</v>
      </c>
      <c r="BS70" s="421">
        <v>24688.356</v>
      </c>
      <c r="BT70" s="471">
        <v>0</v>
      </c>
      <c r="BU70" s="471">
        <v>0</v>
      </c>
      <c r="BV70" s="421">
        <v>0</v>
      </c>
      <c r="BW70" s="472">
        <v>404.86900000000003</v>
      </c>
      <c r="BX70" s="424">
        <v>0</v>
      </c>
      <c r="BZ70" s="396"/>
    </row>
    <row r="71" spans="1:78">
      <c r="A71" s="445" t="s">
        <v>15</v>
      </c>
      <c r="B71" s="424" t="s">
        <v>202</v>
      </c>
      <c r="C71" s="422">
        <f t="shared" si="4"/>
        <v>13665.123</v>
      </c>
      <c r="D71" s="421"/>
      <c r="E71" s="421"/>
      <c r="F71" s="421"/>
      <c r="G71" s="421"/>
      <c r="H71" s="421"/>
      <c r="I71" s="421"/>
      <c r="J71" s="421"/>
      <c r="K71" s="421"/>
      <c r="L71" s="423">
        <v>0</v>
      </c>
      <c r="M71" s="422">
        <v>91.861000000000004</v>
      </c>
      <c r="N71" s="422">
        <v>0</v>
      </c>
      <c r="O71" s="422">
        <v>90.600999999999999</v>
      </c>
      <c r="P71" s="422">
        <v>314.947</v>
      </c>
      <c r="Q71" s="422">
        <v>0</v>
      </c>
      <c r="R71" s="422">
        <v>0</v>
      </c>
      <c r="S71" s="422">
        <v>1.365</v>
      </c>
      <c r="T71" s="422">
        <v>0</v>
      </c>
      <c r="U71" s="422">
        <v>0</v>
      </c>
      <c r="V71" s="422">
        <v>52.396999999999998</v>
      </c>
      <c r="W71" s="422">
        <v>0.64300000000000002</v>
      </c>
      <c r="X71" s="422">
        <v>0</v>
      </c>
      <c r="Y71" s="422">
        <v>5.1999999999999998E-2</v>
      </c>
      <c r="Z71" s="422">
        <v>2.0059999999999998</v>
      </c>
      <c r="AA71" s="422">
        <v>0.39100000000000001</v>
      </c>
      <c r="AB71" s="422">
        <v>5.3760000000000003</v>
      </c>
      <c r="AC71" s="422">
        <v>0</v>
      </c>
      <c r="AD71" s="422">
        <v>0</v>
      </c>
      <c r="AE71" s="422">
        <v>3.47</v>
      </c>
      <c r="AF71" s="422">
        <v>0</v>
      </c>
      <c r="AG71" s="422">
        <v>0</v>
      </c>
      <c r="AH71" s="422">
        <v>0</v>
      </c>
      <c r="AI71" s="422">
        <v>94.995999999999995</v>
      </c>
      <c r="AJ71" s="422">
        <v>0</v>
      </c>
      <c r="AK71" s="422">
        <v>0</v>
      </c>
      <c r="AL71" s="422">
        <v>12.561999999999999</v>
      </c>
      <c r="AM71" s="422">
        <v>0</v>
      </c>
      <c r="AN71" s="422">
        <v>0</v>
      </c>
      <c r="AO71" s="422">
        <v>1855.068</v>
      </c>
      <c r="AP71" s="422">
        <v>784.64400000000001</v>
      </c>
      <c r="AQ71" s="422">
        <v>0</v>
      </c>
      <c r="AR71" s="422">
        <v>0</v>
      </c>
      <c r="AS71" s="422">
        <v>0</v>
      </c>
      <c r="AT71" s="422">
        <v>0</v>
      </c>
      <c r="AU71" s="422">
        <v>0</v>
      </c>
      <c r="AV71" s="422">
        <v>0.46400000000000002</v>
      </c>
      <c r="AW71" s="422">
        <v>0</v>
      </c>
      <c r="AX71" s="422">
        <v>0</v>
      </c>
      <c r="AY71" s="422">
        <v>0</v>
      </c>
      <c r="AZ71" s="422">
        <v>0</v>
      </c>
      <c r="BA71" s="422">
        <v>0.20499999999999999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785.11099999999999</v>
      </c>
      <c r="BH71" s="422">
        <v>0</v>
      </c>
      <c r="BI71" s="422">
        <v>8.1370000000000005</v>
      </c>
      <c r="BJ71" s="422">
        <v>0</v>
      </c>
      <c r="BK71" s="422">
        <v>0</v>
      </c>
      <c r="BL71" s="467">
        <v>0</v>
      </c>
      <c r="BM71" s="468">
        <f t="shared" si="5"/>
        <v>4104.2959999999994</v>
      </c>
      <c r="BN71" s="424"/>
      <c r="BO71" s="421">
        <v>164.398</v>
      </c>
      <c r="BP71" s="469">
        <f t="shared" si="6"/>
        <v>9299.223</v>
      </c>
      <c r="BQ71" s="423">
        <f t="shared" si="7"/>
        <v>9299.223</v>
      </c>
      <c r="BR71" s="470">
        <v>539.03599999999994</v>
      </c>
      <c r="BS71" s="421">
        <v>8760.1869999999999</v>
      </c>
      <c r="BT71" s="471">
        <v>0</v>
      </c>
      <c r="BU71" s="471">
        <v>0</v>
      </c>
      <c r="BV71" s="421">
        <v>0</v>
      </c>
      <c r="BW71" s="472">
        <v>97.206000000000003</v>
      </c>
      <c r="BX71" s="424">
        <v>0</v>
      </c>
      <c r="BZ71" s="396"/>
    </row>
    <row r="72" spans="1:78">
      <c r="A72" s="445" t="s">
        <v>16</v>
      </c>
      <c r="B72" s="424" t="s">
        <v>203</v>
      </c>
      <c r="C72" s="422">
        <f t="shared" si="4"/>
        <v>1432.0849999999998</v>
      </c>
      <c r="D72" s="421"/>
      <c r="E72" s="421"/>
      <c r="F72" s="421"/>
      <c r="G72" s="421"/>
      <c r="H72" s="421"/>
      <c r="I72" s="421"/>
      <c r="J72" s="421"/>
      <c r="K72" s="421"/>
      <c r="L72" s="423">
        <v>0</v>
      </c>
      <c r="M72" s="422">
        <v>0</v>
      </c>
      <c r="N72" s="422">
        <v>0</v>
      </c>
      <c r="O72" s="422">
        <v>0</v>
      </c>
      <c r="P72" s="422">
        <v>0</v>
      </c>
      <c r="Q72" s="422">
        <v>239.65799999999999</v>
      </c>
      <c r="R72" s="422">
        <v>0</v>
      </c>
      <c r="S72" s="422">
        <v>0</v>
      </c>
      <c r="T72" s="422">
        <v>0</v>
      </c>
      <c r="U72" s="422">
        <v>0</v>
      </c>
      <c r="V72" s="422">
        <v>0</v>
      </c>
      <c r="W72" s="422">
        <v>0</v>
      </c>
      <c r="X72" s="422">
        <v>0</v>
      </c>
      <c r="Y72" s="422">
        <v>0</v>
      </c>
      <c r="Z72" s="422">
        <v>0</v>
      </c>
      <c r="AA72" s="422">
        <v>0</v>
      </c>
      <c r="AB72" s="422">
        <v>0</v>
      </c>
      <c r="AC72" s="422">
        <v>0</v>
      </c>
      <c r="AD72" s="422">
        <v>0</v>
      </c>
      <c r="AE72" s="422">
        <v>0</v>
      </c>
      <c r="AF72" s="422">
        <v>0</v>
      </c>
      <c r="AG72" s="422">
        <v>0</v>
      </c>
      <c r="AH72" s="422">
        <v>0</v>
      </c>
      <c r="AI72" s="422">
        <v>141.215</v>
      </c>
      <c r="AJ72" s="422">
        <v>0</v>
      </c>
      <c r="AK72" s="422">
        <v>0</v>
      </c>
      <c r="AL72" s="422">
        <v>0</v>
      </c>
      <c r="AM72" s="422">
        <v>0</v>
      </c>
      <c r="AN72" s="422">
        <v>0</v>
      </c>
      <c r="AO72" s="422">
        <v>0</v>
      </c>
      <c r="AP72" s="422">
        <v>0</v>
      </c>
      <c r="AQ72" s="422">
        <v>0</v>
      </c>
      <c r="AR72" s="422">
        <v>0</v>
      </c>
      <c r="AS72" s="422">
        <v>0</v>
      </c>
      <c r="AT72" s="422">
        <v>0</v>
      </c>
      <c r="AU72" s="422">
        <v>0</v>
      </c>
      <c r="AV72" s="422">
        <v>0</v>
      </c>
      <c r="AW72" s="422">
        <v>0</v>
      </c>
      <c r="AX72" s="422">
        <v>0</v>
      </c>
      <c r="AY72" s="422">
        <v>0</v>
      </c>
      <c r="AZ72" s="422"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v>0</v>
      </c>
      <c r="BL72" s="467">
        <v>0</v>
      </c>
      <c r="BM72" s="468">
        <f t="shared" si="5"/>
        <v>380.87299999999999</v>
      </c>
      <c r="BN72" s="424"/>
      <c r="BO72" s="421">
        <v>0</v>
      </c>
      <c r="BP72" s="469">
        <f t="shared" si="6"/>
        <v>936.70899999999995</v>
      </c>
      <c r="BQ72" s="423">
        <f t="shared" si="7"/>
        <v>936.70899999999995</v>
      </c>
      <c r="BR72" s="470">
        <v>0</v>
      </c>
      <c r="BS72" s="421">
        <v>936.70899999999995</v>
      </c>
      <c r="BT72" s="471">
        <v>0</v>
      </c>
      <c r="BU72" s="471">
        <v>0</v>
      </c>
      <c r="BV72" s="421">
        <v>0</v>
      </c>
      <c r="BW72" s="472">
        <v>114.503</v>
      </c>
      <c r="BX72" s="424">
        <v>0</v>
      </c>
      <c r="BZ72" s="396"/>
    </row>
    <row r="73" spans="1:78">
      <c r="A73" s="445" t="s">
        <v>17</v>
      </c>
      <c r="B73" s="424" t="s">
        <v>165</v>
      </c>
      <c r="C73" s="422">
        <f t="shared" si="4"/>
        <v>5593.4739999999993</v>
      </c>
      <c r="D73" s="421"/>
      <c r="E73" s="421"/>
      <c r="F73" s="421"/>
      <c r="G73" s="421"/>
      <c r="H73" s="421"/>
      <c r="I73" s="421"/>
      <c r="J73" s="421"/>
      <c r="K73" s="421"/>
      <c r="L73" s="423">
        <v>0</v>
      </c>
      <c r="M73" s="422">
        <v>0</v>
      </c>
      <c r="N73" s="422">
        <v>0</v>
      </c>
      <c r="O73" s="422">
        <v>10.271000000000001</v>
      </c>
      <c r="P73" s="422">
        <v>6.1849999999999996</v>
      </c>
      <c r="Q73" s="422">
        <v>0</v>
      </c>
      <c r="R73" s="422">
        <v>569.20899999999995</v>
      </c>
      <c r="S73" s="422">
        <v>24.687000000000001</v>
      </c>
      <c r="T73" s="422">
        <v>0</v>
      </c>
      <c r="U73" s="422">
        <v>4.1180000000000003</v>
      </c>
      <c r="V73" s="422">
        <v>1.05</v>
      </c>
      <c r="W73" s="422">
        <v>0</v>
      </c>
      <c r="X73" s="422">
        <v>0</v>
      </c>
      <c r="Y73" s="422">
        <v>12.24</v>
      </c>
      <c r="Z73" s="422">
        <v>0.308</v>
      </c>
      <c r="AA73" s="422">
        <v>154.059</v>
      </c>
      <c r="AB73" s="422">
        <v>5.633</v>
      </c>
      <c r="AC73" s="422">
        <v>0</v>
      </c>
      <c r="AD73" s="422">
        <v>13.534000000000001</v>
      </c>
      <c r="AE73" s="422">
        <v>0</v>
      </c>
      <c r="AF73" s="422">
        <v>0.872</v>
      </c>
      <c r="AG73" s="422">
        <v>0</v>
      </c>
      <c r="AH73" s="422">
        <v>0</v>
      </c>
      <c r="AI73" s="422">
        <v>8.9700000000000006</v>
      </c>
      <c r="AJ73" s="422">
        <v>0</v>
      </c>
      <c r="AK73" s="422">
        <v>0</v>
      </c>
      <c r="AL73" s="422">
        <v>2.3849999999999998</v>
      </c>
      <c r="AM73" s="422">
        <v>1.294</v>
      </c>
      <c r="AN73" s="422">
        <v>0</v>
      </c>
      <c r="AO73" s="422">
        <v>6.8650000000000002</v>
      </c>
      <c r="AP73" s="422">
        <v>0</v>
      </c>
      <c r="AQ73" s="422">
        <v>0</v>
      </c>
      <c r="AR73" s="422">
        <v>0</v>
      </c>
      <c r="AS73" s="422">
        <v>0</v>
      </c>
      <c r="AT73" s="422">
        <v>0</v>
      </c>
      <c r="AU73" s="422">
        <v>3.3000000000000002E-2</v>
      </c>
      <c r="AV73" s="422">
        <v>0</v>
      </c>
      <c r="AW73" s="422">
        <v>0</v>
      </c>
      <c r="AX73" s="422">
        <v>0.35199999999999998</v>
      </c>
      <c r="AY73" s="422">
        <v>0</v>
      </c>
      <c r="AZ73" s="422">
        <v>0.71799999999999997</v>
      </c>
      <c r="BA73" s="422">
        <v>0</v>
      </c>
      <c r="BB73" s="422">
        <v>0</v>
      </c>
      <c r="BC73" s="422">
        <v>481.96100000000001</v>
      </c>
      <c r="BD73" s="422">
        <v>0.34499999999999997</v>
      </c>
      <c r="BE73" s="422">
        <v>3.073</v>
      </c>
      <c r="BF73" s="422">
        <v>107.767</v>
      </c>
      <c r="BG73" s="422">
        <v>21.260999999999999</v>
      </c>
      <c r="BH73" s="422">
        <v>23.972000000000001</v>
      </c>
      <c r="BI73" s="422">
        <v>23.302</v>
      </c>
      <c r="BJ73" s="422">
        <v>0</v>
      </c>
      <c r="BK73" s="422">
        <v>0</v>
      </c>
      <c r="BL73" s="467">
        <v>0</v>
      </c>
      <c r="BM73" s="468">
        <f t="shared" si="5"/>
        <v>1484.4639999999999</v>
      </c>
      <c r="BN73" s="424"/>
      <c r="BO73" s="421">
        <v>781.54499999999996</v>
      </c>
      <c r="BP73" s="469">
        <f t="shared" si="6"/>
        <v>2784.6489999999999</v>
      </c>
      <c r="BQ73" s="423">
        <f t="shared" si="7"/>
        <v>2784.6489999999999</v>
      </c>
      <c r="BR73" s="470">
        <v>0</v>
      </c>
      <c r="BS73" s="421">
        <v>2784.6489999999999</v>
      </c>
      <c r="BT73" s="471">
        <v>0</v>
      </c>
      <c r="BU73" s="471">
        <v>0</v>
      </c>
      <c r="BV73" s="421">
        <v>0</v>
      </c>
      <c r="BW73" s="472">
        <v>542.81600000000003</v>
      </c>
      <c r="BX73" s="424">
        <v>0</v>
      </c>
      <c r="BZ73" s="396"/>
    </row>
    <row r="74" spans="1:78">
      <c r="A74" s="445" t="s">
        <v>18</v>
      </c>
      <c r="B74" s="424" t="s">
        <v>231</v>
      </c>
      <c r="C74" s="422">
        <f t="shared" si="4"/>
        <v>2861.1409999999996</v>
      </c>
      <c r="D74" s="421"/>
      <c r="E74" s="421"/>
      <c r="F74" s="421"/>
      <c r="G74" s="421"/>
      <c r="H74" s="421"/>
      <c r="I74" s="421"/>
      <c r="J74" s="421"/>
      <c r="K74" s="421"/>
      <c r="L74" s="423">
        <v>0</v>
      </c>
      <c r="M74" s="422">
        <v>0</v>
      </c>
      <c r="N74" s="422">
        <v>0</v>
      </c>
      <c r="O74" s="422">
        <v>0</v>
      </c>
      <c r="P74" s="422">
        <v>20.655000000000001</v>
      </c>
      <c r="Q74" s="422">
        <v>0</v>
      </c>
      <c r="R74" s="422">
        <v>0</v>
      </c>
      <c r="S74" s="422">
        <v>367.61399999999998</v>
      </c>
      <c r="T74" s="422">
        <v>0</v>
      </c>
      <c r="U74" s="422">
        <v>2.7E-2</v>
      </c>
      <c r="V74" s="422">
        <v>0</v>
      </c>
      <c r="W74" s="422">
        <v>0</v>
      </c>
      <c r="X74" s="422">
        <v>3.0489999999999999</v>
      </c>
      <c r="Y74" s="422">
        <v>13.43</v>
      </c>
      <c r="Z74" s="422">
        <v>213.85400000000001</v>
      </c>
      <c r="AA74" s="422">
        <v>9.9740000000000002</v>
      </c>
      <c r="AB74" s="422">
        <v>0</v>
      </c>
      <c r="AC74" s="422">
        <v>0</v>
      </c>
      <c r="AD74" s="422">
        <v>0</v>
      </c>
      <c r="AE74" s="422">
        <v>1899.934</v>
      </c>
      <c r="AF74" s="422">
        <v>0</v>
      </c>
      <c r="AG74" s="422">
        <v>0</v>
      </c>
      <c r="AH74" s="422">
        <v>0</v>
      </c>
      <c r="AI74" s="422">
        <v>141.01300000000001</v>
      </c>
      <c r="AJ74" s="422">
        <v>0</v>
      </c>
      <c r="AK74" s="422">
        <v>0</v>
      </c>
      <c r="AL74" s="422">
        <v>0</v>
      </c>
      <c r="AM74" s="422">
        <v>0</v>
      </c>
      <c r="AN74" s="422">
        <v>0</v>
      </c>
      <c r="AO74" s="422">
        <v>16.497</v>
      </c>
      <c r="AP74" s="422">
        <v>0</v>
      </c>
      <c r="AQ74" s="422">
        <v>0</v>
      </c>
      <c r="AR74" s="422">
        <v>0</v>
      </c>
      <c r="AS74" s="422">
        <v>0</v>
      </c>
      <c r="AT74" s="422">
        <v>0</v>
      </c>
      <c r="AU74" s="422">
        <v>0</v>
      </c>
      <c r="AV74" s="422">
        <v>0</v>
      </c>
      <c r="AW74" s="422">
        <v>9.0619999999999994</v>
      </c>
      <c r="AX74" s="422">
        <v>0</v>
      </c>
      <c r="AY74" s="422">
        <v>0</v>
      </c>
      <c r="AZ74" s="422"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33.893999999999998</v>
      </c>
      <c r="BH74" s="422">
        <v>0</v>
      </c>
      <c r="BI74" s="422">
        <v>0.64200000000000002</v>
      </c>
      <c r="BJ74" s="422">
        <v>0</v>
      </c>
      <c r="BK74" s="422">
        <v>0</v>
      </c>
      <c r="BL74" s="467">
        <v>0</v>
      </c>
      <c r="BM74" s="468">
        <f t="shared" si="5"/>
        <v>2729.6449999999995</v>
      </c>
      <c r="BN74" s="424"/>
      <c r="BO74" s="421">
        <v>0</v>
      </c>
      <c r="BP74" s="469">
        <f t="shared" si="6"/>
        <v>157.78200000000001</v>
      </c>
      <c r="BQ74" s="423">
        <f t="shared" si="7"/>
        <v>157.78200000000001</v>
      </c>
      <c r="BR74" s="470">
        <v>0</v>
      </c>
      <c r="BS74" s="421">
        <v>157.78200000000001</v>
      </c>
      <c r="BT74" s="471">
        <v>0</v>
      </c>
      <c r="BU74" s="471">
        <v>0</v>
      </c>
      <c r="BV74" s="421">
        <v>7.5999999999999998E-2</v>
      </c>
      <c r="BW74" s="472">
        <v>-26.361999999999998</v>
      </c>
      <c r="BX74" s="424">
        <v>0</v>
      </c>
      <c r="BZ74" s="396"/>
    </row>
    <row r="75" spans="1:78">
      <c r="A75" s="445" t="s">
        <v>19</v>
      </c>
      <c r="B75" s="424" t="s">
        <v>204</v>
      </c>
      <c r="C75" s="422">
        <f t="shared" si="4"/>
        <v>19670.12</v>
      </c>
      <c r="D75" s="421"/>
      <c r="E75" s="421"/>
      <c r="F75" s="421"/>
      <c r="G75" s="421"/>
      <c r="H75" s="421"/>
      <c r="I75" s="421"/>
      <c r="J75" s="421"/>
      <c r="K75" s="421"/>
      <c r="L75" s="423">
        <v>1.099</v>
      </c>
      <c r="M75" s="422">
        <v>340.83199999999999</v>
      </c>
      <c r="N75" s="422">
        <v>11.038</v>
      </c>
      <c r="O75" s="422">
        <v>25.103999999999999</v>
      </c>
      <c r="P75" s="422">
        <v>13.74</v>
      </c>
      <c r="Q75" s="422">
        <v>5.0000000000000001E-3</v>
      </c>
      <c r="R75" s="422">
        <v>1.0229999999999999</v>
      </c>
      <c r="S75" s="422">
        <v>4.2569999999999997</v>
      </c>
      <c r="T75" s="422">
        <v>0</v>
      </c>
      <c r="U75" s="422">
        <v>4.8170000000000002</v>
      </c>
      <c r="V75" s="422">
        <v>2.8919999999999999</v>
      </c>
      <c r="W75" s="422">
        <v>3.4649999999999999</v>
      </c>
      <c r="X75" s="422">
        <v>8.1940000000000008</v>
      </c>
      <c r="Y75" s="422">
        <v>3.7389999999999999</v>
      </c>
      <c r="Z75" s="422">
        <v>0.14899999999999999</v>
      </c>
      <c r="AA75" s="422">
        <v>0.73499999999999999</v>
      </c>
      <c r="AB75" s="422">
        <v>1.292</v>
      </c>
      <c r="AC75" s="422">
        <v>3824.2469999999998</v>
      </c>
      <c r="AD75" s="422">
        <v>12.347</v>
      </c>
      <c r="AE75" s="422">
        <v>72.734999999999999</v>
      </c>
      <c r="AF75" s="422">
        <v>33.985999999999997</v>
      </c>
      <c r="AG75" s="422">
        <v>36.828000000000003</v>
      </c>
      <c r="AH75" s="422">
        <v>93.686999999999998</v>
      </c>
      <c r="AI75" s="422">
        <v>90.116</v>
      </c>
      <c r="AJ75" s="422">
        <v>2387.8710000000001</v>
      </c>
      <c r="AK75" s="422">
        <v>331.96800000000002</v>
      </c>
      <c r="AL75" s="422">
        <v>298.11200000000002</v>
      </c>
      <c r="AM75" s="422">
        <v>95.257999999999996</v>
      </c>
      <c r="AN75" s="422">
        <v>1.8939999999999999</v>
      </c>
      <c r="AO75" s="422">
        <v>22.172999999999998</v>
      </c>
      <c r="AP75" s="422">
        <v>5.8570000000000002</v>
      </c>
      <c r="AQ75" s="422">
        <v>11.178000000000001</v>
      </c>
      <c r="AR75" s="422">
        <v>29.535</v>
      </c>
      <c r="AS75" s="422">
        <v>2.3769999999999998</v>
      </c>
      <c r="AT75" s="422">
        <v>18.952999999999999</v>
      </c>
      <c r="AU75" s="422">
        <v>2.8109999999999999</v>
      </c>
      <c r="AV75" s="422">
        <v>1.714</v>
      </c>
      <c r="AW75" s="422">
        <v>7.6020000000000003</v>
      </c>
      <c r="AX75" s="422">
        <v>3.4950000000000001</v>
      </c>
      <c r="AY75" s="422">
        <v>0.93200000000000005</v>
      </c>
      <c r="AZ75" s="422">
        <v>12.452</v>
      </c>
      <c r="BA75" s="422">
        <v>40.652999999999999</v>
      </c>
      <c r="BB75" s="422">
        <v>11.332000000000001</v>
      </c>
      <c r="BC75" s="422">
        <v>369.77800000000002</v>
      </c>
      <c r="BD75" s="422">
        <v>2.2229999999999999</v>
      </c>
      <c r="BE75" s="422">
        <v>45.015000000000001</v>
      </c>
      <c r="BF75" s="422">
        <v>107.116</v>
      </c>
      <c r="BG75" s="422">
        <v>1.3740000000000001</v>
      </c>
      <c r="BH75" s="422">
        <v>10.010999999999999</v>
      </c>
      <c r="BI75" s="422">
        <v>31.146000000000001</v>
      </c>
      <c r="BJ75" s="422">
        <v>0</v>
      </c>
      <c r="BK75" s="422">
        <v>0</v>
      </c>
      <c r="BL75" s="467">
        <v>0</v>
      </c>
      <c r="BM75" s="468">
        <f t="shared" si="5"/>
        <v>8439.1569999999992</v>
      </c>
      <c r="BN75" s="424"/>
      <c r="BO75" s="421">
        <v>6879.7520000000004</v>
      </c>
      <c r="BP75" s="469">
        <f t="shared" si="6"/>
        <v>3545.7150000000001</v>
      </c>
      <c r="BQ75" s="423">
        <f t="shared" si="7"/>
        <v>3545.7150000000001</v>
      </c>
      <c r="BR75" s="470">
        <v>0</v>
      </c>
      <c r="BS75" s="421">
        <v>3545.7150000000001</v>
      </c>
      <c r="BT75" s="471">
        <v>0</v>
      </c>
      <c r="BU75" s="471">
        <v>0</v>
      </c>
      <c r="BV75" s="421">
        <v>0</v>
      </c>
      <c r="BW75" s="472">
        <v>805.49599999999998</v>
      </c>
      <c r="BX75" s="424">
        <v>0</v>
      </c>
      <c r="BZ75" s="396"/>
    </row>
    <row r="76" spans="1:78">
      <c r="A76" s="445" t="s">
        <v>20</v>
      </c>
      <c r="B76" s="424" t="s">
        <v>133</v>
      </c>
      <c r="C76" s="422">
        <f t="shared" si="4"/>
        <v>7453.6089999999995</v>
      </c>
      <c r="D76" s="421"/>
      <c r="E76" s="421"/>
      <c r="F76" s="421"/>
      <c r="G76" s="421"/>
      <c r="H76" s="421"/>
      <c r="I76" s="421"/>
      <c r="J76" s="421"/>
      <c r="K76" s="421"/>
      <c r="L76" s="423">
        <v>324.36099999999999</v>
      </c>
      <c r="M76" s="422">
        <v>0</v>
      </c>
      <c r="N76" s="422">
        <v>0.33500000000000002</v>
      </c>
      <c r="O76" s="422">
        <v>227.26</v>
      </c>
      <c r="P76" s="422">
        <v>311.32900000000001</v>
      </c>
      <c r="Q76" s="422">
        <v>3.0000000000000001E-3</v>
      </c>
      <c r="R76" s="422">
        <v>5.7439999999999998</v>
      </c>
      <c r="S76" s="422">
        <v>9.0500000000000007</v>
      </c>
      <c r="T76" s="422">
        <v>0</v>
      </c>
      <c r="U76" s="422">
        <v>535.77599999999995</v>
      </c>
      <c r="V76" s="422">
        <v>246.244</v>
      </c>
      <c r="W76" s="422">
        <v>355.86900000000003</v>
      </c>
      <c r="X76" s="422">
        <v>0.20300000000000001</v>
      </c>
      <c r="Y76" s="422">
        <v>2.367</v>
      </c>
      <c r="Z76" s="422">
        <v>3.5329999999999999</v>
      </c>
      <c r="AA76" s="422">
        <v>150.375</v>
      </c>
      <c r="AB76" s="422">
        <v>29.14</v>
      </c>
      <c r="AC76" s="422">
        <v>1.0860000000000001</v>
      </c>
      <c r="AD76" s="422">
        <v>0</v>
      </c>
      <c r="AE76" s="422">
        <v>273.86</v>
      </c>
      <c r="AF76" s="422">
        <v>88.406999999999996</v>
      </c>
      <c r="AG76" s="422">
        <v>7.1219999999999999</v>
      </c>
      <c r="AH76" s="422">
        <v>1.4239999999999999</v>
      </c>
      <c r="AI76" s="422">
        <v>28.94</v>
      </c>
      <c r="AJ76" s="422">
        <v>1.2589999999999999</v>
      </c>
      <c r="AK76" s="422">
        <v>8.5269999999999992</v>
      </c>
      <c r="AL76" s="422">
        <v>3.0529999999999999</v>
      </c>
      <c r="AM76" s="422">
        <v>144.62299999999999</v>
      </c>
      <c r="AN76" s="422">
        <v>1.022</v>
      </c>
      <c r="AO76" s="422">
        <v>72.075000000000003</v>
      </c>
      <c r="AP76" s="422">
        <v>6.9169999999999998</v>
      </c>
      <c r="AQ76" s="422">
        <v>5.2999999999999999E-2</v>
      </c>
      <c r="AR76" s="422">
        <v>0</v>
      </c>
      <c r="AS76" s="422">
        <v>0.19700000000000001</v>
      </c>
      <c r="AT76" s="422">
        <v>0</v>
      </c>
      <c r="AU76" s="422">
        <v>0</v>
      </c>
      <c r="AV76" s="422">
        <v>0.13500000000000001</v>
      </c>
      <c r="AW76" s="422">
        <v>10.319000000000001</v>
      </c>
      <c r="AX76" s="422">
        <v>1.665</v>
      </c>
      <c r="AY76" s="422">
        <v>0.44800000000000001</v>
      </c>
      <c r="AZ76" s="422">
        <v>0.24199999999999999</v>
      </c>
      <c r="BA76" s="422">
        <v>1.321</v>
      </c>
      <c r="BB76" s="422">
        <v>402.21300000000002</v>
      </c>
      <c r="BC76" s="422">
        <v>150.88499999999999</v>
      </c>
      <c r="BD76" s="422">
        <v>8.7469999999999999</v>
      </c>
      <c r="BE76" s="422">
        <v>72.406000000000006</v>
      </c>
      <c r="BF76" s="422">
        <v>1492.585</v>
      </c>
      <c r="BG76" s="422">
        <v>21.492000000000001</v>
      </c>
      <c r="BH76" s="422">
        <v>0</v>
      </c>
      <c r="BI76" s="422">
        <v>109.526</v>
      </c>
      <c r="BJ76" s="422">
        <v>0</v>
      </c>
      <c r="BK76" s="422">
        <v>0</v>
      </c>
      <c r="BL76" s="467">
        <v>0</v>
      </c>
      <c r="BM76" s="468">
        <f t="shared" si="5"/>
        <v>5112.137999999999</v>
      </c>
      <c r="BN76" s="424"/>
      <c r="BO76" s="421">
        <v>0.90600000000000003</v>
      </c>
      <c r="BP76" s="469">
        <f t="shared" si="6"/>
        <v>2645.7460000000001</v>
      </c>
      <c r="BQ76" s="423">
        <f t="shared" si="7"/>
        <v>2645.7460000000001</v>
      </c>
      <c r="BR76" s="470">
        <v>0</v>
      </c>
      <c r="BS76" s="421">
        <v>2645.7460000000001</v>
      </c>
      <c r="BT76" s="471">
        <v>0</v>
      </c>
      <c r="BU76" s="471">
        <v>0</v>
      </c>
      <c r="BV76" s="421">
        <v>0</v>
      </c>
      <c r="BW76" s="472">
        <v>-305.18099999999998</v>
      </c>
      <c r="BX76" s="424">
        <v>0</v>
      </c>
      <c r="BZ76" s="396"/>
    </row>
    <row r="77" spans="1:78">
      <c r="A77" s="445" t="s">
        <v>21</v>
      </c>
      <c r="B77" s="424" t="s">
        <v>121</v>
      </c>
      <c r="C77" s="422">
        <f t="shared" si="4"/>
        <v>3347.5950000000003</v>
      </c>
      <c r="D77" s="421"/>
      <c r="E77" s="421"/>
      <c r="F77" s="421"/>
      <c r="G77" s="421"/>
      <c r="H77" s="421"/>
      <c r="I77" s="421"/>
      <c r="J77" s="421"/>
      <c r="K77" s="421"/>
      <c r="L77" s="423">
        <v>8.2140000000000004</v>
      </c>
      <c r="M77" s="422">
        <v>0</v>
      </c>
      <c r="N77" s="422">
        <v>0</v>
      </c>
      <c r="O77" s="422">
        <v>1.5149999999999999</v>
      </c>
      <c r="P77" s="422">
        <v>0.96399999999999997</v>
      </c>
      <c r="Q77" s="422">
        <v>0</v>
      </c>
      <c r="R77" s="422">
        <v>0</v>
      </c>
      <c r="S77" s="422">
        <v>0</v>
      </c>
      <c r="T77" s="422">
        <v>0</v>
      </c>
      <c r="U77" s="422">
        <v>0</v>
      </c>
      <c r="V77" s="422">
        <v>0.25900000000000001</v>
      </c>
      <c r="W77" s="422">
        <v>0</v>
      </c>
      <c r="X77" s="422">
        <v>0</v>
      </c>
      <c r="Y77" s="422">
        <v>0</v>
      </c>
      <c r="Z77" s="422">
        <v>0</v>
      </c>
      <c r="AA77" s="422">
        <v>0</v>
      </c>
      <c r="AB77" s="422">
        <v>0</v>
      </c>
      <c r="AC77" s="422">
        <v>4.758</v>
      </c>
      <c r="AD77" s="422">
        <v>0</v>
      </c>
      <c r="AE77" s="422">
        <v>0</v>
      </c>
      <c r="AF77" s="422">
        <v>0</v>
      </c>
      <c r="AG77" s="422">
        <v>0</v>
      </c>
      <c r="AH77" s="422">
        <v>0</v>
      </c>
      <c r="AI77" s="422">
        <v>0</v>
      </c>
      <c r="AJ77" s="422">
        <v>0</v>
      </c>
      <c r="AK77" s="422">
        <v>0</v>
      </c>
      <c r="AL77" s="422">
        <v>0</v>
      </c>
      <c r="AM77" s="422">
        <v>0</v>
      </c>
      <c r="AN77" s="422">
        <v>0</v>
      </c>
      <c r="AO77" s="422">
        <v>0</v>
      </c>
      <c r="AP77" s="422">
        <v>0</v>
      </c>
      <c r="AQ77" s="422">
        <v>0</v>
      </c>
      <c r="AR77" s="422">
        <v>0</v>
      </c>
      <c r="AS77" s="422">
        <v>0</v>
      </c>
      <c r="AT77" s="422">
        <v>0</v>
      </c>
      <c r="AU77" s="422">
        <v>0</v>
      </c>
      <c r="AV77" s="422">
        <v>0</v>
      </c>
      <c r="AW77" s="422">
        <v>0</v>
      </c>
      <c r="AX77" s="422">
        <v>0</v>
      </c>
      <c r="AY77" s="422">
        <v>2.0950000000000002</v>
      </c>
      <c r="AZ77" s="422">
        <v>0</v>
      </c>
      <c r="BA77" s="422">
        <v>0</v>
      </c>
      <c r="BB77" s="422">
        <v>0</v>
      </c>
      <c r="BC77" s="422">
        <v>5.4829999999999997</v>
      </c>
      <c r="BD77" s="422">
        <v>0</v>
      </c>
      <c r="BE77" s="422">
        <v>0.129</v>
      </c>
      <c r="BF77" s="422">
        <v>522.87300000000005</v>
      </c>
      <c r="BG77" s="422">
        <v>3.3000000000000002E-2</v>
      </c>
      <c r="BH77" s="422">
        <v>2.7919999999999998</v>
      </c>
      <c r="BI77" s="422">
        <v>4.5999999999999999E-2</v>
      </c>
      <c r="BJ77" s="422">
        <v>0</v>
      </c>
      <c r="BK77" s="422">
        <v>0</v>
      </c>
      <c r="BL77" s="467">
        <v>0</v>
      </c>
      <c r="BM77" s="468">
        <f t="shared" si="5"/>
        <v>549.16100000000017</v>
      </c>
      <c r="BN77" s="424"/>
      <c r="BO77" s="421">
        <v>14.084</v>
      </c>
      <c r="BP77" s="469">
        <f t="shared" si="6"/>
        <v>2212.172</v>
      </c>
      <c r="BQ77" s="423">
        <f t="shared" si="7"/>
        <v>2212.172</v>
      </c>
      <c r="BR77" s="470">
        <v>0</v>
      </c>
      <c r="BS77" s="421">
        <v>2212.172</v>
      </c>
      <c r="BT77" s="471">
        <v>0</v>
      </c>
      <c r="BU77" s="471">
        <v>0</v>
      </c>
      <c r="BV77" s="421">
        <v>0</v>
      </c>
      <c r="BW77" s="472">
        <v>572.178</v>
      </c>
      <c r="BX77" s="424">
        <v>0</v>
      </c>
      <c r="BZ77" s="396"/>
    </row>
    <row r="78" spans="1:78">
      <c r="A78" s="445" t="s">
        <v>22</v>
      </c>
      <c r="B78" s="424" t="s">
        <v>122</v>
      </c>
      <c r="C78" s="422">
        <f t="shared" si="4"/>
        <v>3796.8300000000008</v>
      </c>
      <c r="D78" s="421"/>
      <c r="E78" s="421"/>
      <c r="F78" s="421"/>
      <c r="G78" s="421"/>
      <c r="H78" s="421"/>
      <c r="I78" s="421"/>
      <c r="J78" s="421"/>
      <c r="K78" s="421"/>
      <c r="L78" s="423">
        <v>0</v>
      </c>
      <c r="M78" s="422">
        <v>0</v>
      </c>
      <c r="N78" s="422">
        <v>0</v>
      </c>
      <c r="O78" s="422">
        <v>77.025999999999996</v>
      </c>
      <c r="P78" s="422">
        <v>213.048</v>
      </c>
      <c r="Q78" s="422">
        <v>2E-3</v>
      </c>
      <c r="R78" s="422">
        <v>4.2999999999999997E-2</v>
      </c>
      <c r="S78" s="422">
        <v>25.733000000000001</v>
      </c>
      <c r="T78" s="422">
        <v>0</v>
      </c>
      <c r="U78" s="422">
        <v>0</v>
      </c>
      <c r="V78" s="422">
        <v>0</v>
      </c>
      <c r="W78" s="422">
        <v>0</v>
      </c>
      <c r="X78" s="422">
        <v>8.4260000000000002</v>
      </c>
      <c r="Y78" s="422">
        <v>17.52</v>
      </c>
      <c r="Z78" s="422">
        <v>0.23499999999999999</v>
      </c>
      <c r="AA78" s="422">
        <v>0</v>
      </c>
      <c r="AB78" s="422">
        <v>11.263</v>
      </c>
      <c r="AC78" s="422">
        <v>0</v>
      </c>
      <c r="AD78" s="422">
        <v>1141.3050000000001</v>
      </c>
      <c r="AE78" s="422">
        <v>230.53299999999999</v>
      </c>
      <c r="AF78" s="422">
        <v>0</v>
      </c>
      <c r="AG78" s="422">
        <v>0</v>
      </c>
      <c r="AH78" s="422">
        <v>0</v>
      </c>
      <c r="AI78" s="422">
        <v>13.952999999999999</v>
      </c>
      <c r="AJ78" s="422">
        <v>1297.24</v>
      </c>
      <c r="AK78" s="422">
        <v>0</v>
      </c>
      <c r="AL78" s="422">
        <v>0</v>
      </c>
      <c r="AM78" s="422">
        <v>24.86</v>
      </c>
      <c r="AN78" s="422">
        <v>0</v>
      </c>
      <c r="AO78" s="422">
        <v>18.207000000000001</v>
      </c>
      <c r="AP78" s="422">
        <v>0</v>
      </c>
      <c r="AQ78" s="422">
        <v>0</v>
      </c>
      <c r="AR78" s="422">
        <v>0</v>
      </c>
      <c r="AS78" s="422">
        <v>0</v>
      </c>
      <c r="AT78" s="422">
        <v>0</v>
      </c>
      <c r="AU78" s="422">
        <v>0</v>
      </c>
      <c r="AV78" s="422">
        <v>0.56799999999999995</v>
      </c>
      <c r="AW78" s="422">
        <v>10.019</v>
      </c>
      <c r="AX78" s="422">
        <v>0</v>
      </c>
      <c r="AY78" s="422">
        <v>0</v>
      </c>
      <c r="AZ78" s="422">
        <v>0</v>
      </c>
      <c r="BA78" s="422">
        <v>0</v>
      </c>
      <c r="BB78" s="422">
        <v>0.17499999999999999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0.19500000000000001</v>
      </c>
      <c r="BJ78" s="422">
        <v>0</v>
      </c>
      <c r="BK78" s="422">
        <v>0</v>
      </c>
      <c r="BL78" s="467">
        <v>0</v>
      </c>
      <c r="BM78" s="468">
        <f t="shared" si="5"/>
        <v>3090.3510000000006</v>
      </c>
      <c r="BN78" s="424"/>
      <c r="BO78" s="421">
        <v>0</v>
      </c>
      <c r="BP78" s="469">
        <f t="shared" si="6"/>
        <v>295.20800000000003</v>
      </c>
      <c r="BQ78" s="423">
        <f t="shared" si="7"/>
        <v>295.20800000000003</v>
      </c>
      <c r="BR78" s="470">
        <v>0</v>
      </c>
      <c r="BS78" s="421">
        <v>295.20800000000003</v>
      </c>
      <c r="BT78" s="471">
        <v>0</v>
      </c>
      <c r="BU78" s="471">
        <v>0</v>
      </c>
      <c r="BV78" s="421">
        <v>471.863</v>
      </c>
      <c r="BW78" s="472">
        <v>-60.591999999999999</v>
      </c>
      <c r="BX78" s="424">
        <v>0</v>
      </c>
      <c r="BZ78" s="396"/>
    </row>
    <row r="79" spans="1:78">
      <c r="A79" s="445" t="s">
        <v>23</v>
      </c>
      <c r="B79" s="424" t="s">
        <v>205</v>
      </c>
      <c r="C79" s="422">
        <f t="shared" si="4"/>
        <v>7853.5020000000013</v>
      </c>
      <c r="D79" s="421"/>
      <c r="E79" s="421"/>
      <c r="F79" s="421"/>
      <c r="G79" s="421"/>
      <c r="H79" s="421"/>
      <c r="I79" s="421"/>
      <c r="J79" s="421"/>
      <c r="K79" s="421"/>
      <c r="L79" s="423">
        <v>0</v>
      </c>
      <c r="M79" s="422">
        <v>0</v>
      </c>
      <c r="N79" s="422">
        <v>0</v>
      </c>
      <c r="O79" s="422">
        <v>12.324</v>
      </c>
      <c r="P79" s="422">
        <v>492.09</v>
      </c>
      <c r="Q79" s="422">
        <v>1E-3</v>
      </c>
      <c r="R79" s="422">
        <v>0.25600000000000001</v>
      </c>
      <c r="S79" s="422">
        <v>57.784999999999997</v>
      </c>
      <c r="T79" s="422">
        <v>0</v>
      </c>
      <c r="U79" s="422">
        <v>0</v>
      </c>
      <c r="V79" s="422">
        <v>0</v>
      </c>
      <c r="W79" s="422">
        <v>0</v>
      </c>
      <c r="X79" s="422">
        <v>354.91399999999999</v>
      </c>
      <c r="Y79" s="422">
        <v>254.375</v>
      </c>
      <c r="Z79" s="422">
        <v>1.7050000000000001</v>
      </c>
      <c r="AA79" s="422">
        <v>1.095</v>
      </c>
      <c r="AB79" s="422">
        <v>0</v>
      </c>
      <c r="AC79" s="422">
        <v>0</v>
      </c>
      <c r="AD79" s="422">
        <v>0</v>
      </c>
      <c r="AE79" s="422">
        <v>4845.027</v>
      </c>
      <c r="AF79" s="422">
        <v>1.149</v>
      </c>
      <c r="AG79" s="422">
        <v>0</v>
      </c>
      <c r="AH79" s="422">
        <v>37.54</v>
      </c>
      <c r="AI79" s="422">
        <v>0</v>
      </c>
      <c r="AJ79" s="422">
        <v>0</v>
      </c>
      <c r="AK79" s="422">
        <v>0</v>
      </c>
      <c r="AL79" s="422">
        <v>0</v>
      </c>
      <c r="AM79" s="422">
        <v>0</v>
      </c>
      <c r="AN79" s="422">
        <v>0</v>
      </c>
      <c r="AO79" s="422">
        <v>449.23399999999998</v>
      </c>
      <c r="AP79" s="422">
        <v>0</v>
      </c>
      <c r="AQ79" s="422">
        <v>0</v>
      </c>
      <c r="AR79" s="422">
        <v>0</v>
      </c>
      <c r="AS79" s="422">
        <v>0</v>
      </c>
      <c r="AT79" s="422">
        <v>0</v>
      </c>
      <c r="AU79" s="422">
        <v>0</v>
      </c>
      <c r="AV79" s="422">
        <v>0</v>
      </c>
      <c r="AW79" s="422">
        <v>228.11799999999999</v>
      </c>
      <c r="AX79" s="422">
        <v>0</v>
      </c>
      <c r="AY79" s="422">
        <v>0</v>
      </c>
      <c r="AZ79" s="422">
        <v>11.1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1.65</v>
      </c>
      <c r="BJ79" s="422">
        <v>0</v>
      </c>
      <c r="BK79" s="422">
        <v>0</v>
      </c>
      <c r="BL79" s="467">
        <v>0</v>
      </c>
      <c r="BM79" s="468">
        <f t="shared" si="5"/>
        <v>6748.3630000000012</v>
      </c>
      <c r="BN79" s="424"/>
      <c r="BO79" s="421">
        <v>0</v>
      </c>
      <c r="BP79" s="469">
        <f t="shared" si="6"/>
        <v>242.386</v>
      </c>
      <c r="BQ79" s="423">
        <f t="shared" si="7"/>
        <v>242.386</v>
      </c>
      <c r="BR79" s="470">
        <v>0</v>
      </c>
      <c r="BS79" s="421">
        <v>242.386</v>
      </c>
      <c r="BT79" s="471">
        <v>0</v>
      </c>
      <c r="BU79" s="471">
        <v>0</v>
      </c>
      <c r="BV79" s="421">
        <v>0</v>
      </c>
      <c r="BW79" s="472">
        <v>862.75300000000004</v>
      </c>
      <c r="BX79" s="424">
        <v>0</v>
      </c>
      <c r="BZ79" s="396"/>
    </row>
    <row r="80" spans="1:78">
      <c r="A80" s="445" t="s">
        <v>24</v>
      </c>
      <c r="B80" s="424" t="s">
        <v>123</v>
      </c>
      <c r="C80" s="422">
        <f t="shared" si="4"/>
        <v>9706.5190000000002</v>
      </c>
      <c r="D80" s="421"/>
      <c r="E80" s="421"/>
      <c r="F80" s="421"/>
      <c r="G80" s="421"/>
      <c r="H80" s="421"/>
      <c r="I80" s="421"/>
      <c r="J80" s="421"/>
      <c r="K80" s="421"/>
      <c r="L80" s="423">
        <v>0.08</v>
      </c>
      <c r="M80" s="422">
        <v>0</v>
      </c>
      <c r="N80" s="422">
        <v>0.53300000000000003</v>
      </c>
      <c r="O80" s="422">
        <v>576.06700000000001</v>
      </c>
      <c r="P80" s="422">
        <v>72.676000000000002</v>
      </c>
      <c r="Q80" s="422">
        <v>2E-3</v>
      </c>
      <c r="R80" s="422">
        <v>8.0220000000000002</v>
      </c>
      <c r="S80" s="422">
        <v>56.075000000000003</v>
      </c>
      <c r="T80" s="422">
        <v>0</v>
      </c>
      <c r="U80" s="422">
        <v>63.134</v>
      </c>
      <c r="V80" s="422">
        <v>44.011000000000003</v>
      </c>
      <c r="W80" s="422">
        <v>2.278</v>
      </c>
      <c r="X80" s="422">
        <v>0.75900000000000001</v>
      </c>
      <c r="Y80" s="422">
        <v>522.71500000000003</v>
      </c>
      <c r="Z80" s="422">
        <v>2.9750000000000001</v>
      </c>
      <c r="AA80" s="422">
        <v>12.8</v>
      </c>
      <c r="AB80" s="422">
        <v>115.158</v>
      </c>
      <c r="AC80" s="422">
        <v>4.3959999999999999</v>
      </c>
      <c r="AD80" s="422">
        <v>6.6000000000000003E-2</v>
      </c>
      <c r="AE80" s="422">
        <v>850.98199999999997</v>
      </c>
      <c r="AF80" s="422">
        <v>35.715000000000003</v>
      </c>
      <c r="AG80" s="422">
        <v>32</v>
      </c>
      <c r="AH80" s="422">
        <v>108.343</v>
      </c>
      <c r="AI80" s="422">
        <v>41.454999999999998</v>
      </c>
      <c r="AJ80" s="422">
        <v>96.738</v>
      </c>
      <c r="AK80" s="422">
        <v>5.2</v>
      </c>
      <c r="AL80" s="422">
        <v>45.767000000000003</v>
      </c>
      <c r="AM80" s="422">
        <v>34.128</v>
      </c>
      <c r="AN80" s="422">
        <v>1E-3</v>
      </c>
      <c r="AO80" s="422">
        <v>144.38</v>
      </c>
      <c r="AP80" s="422">
        <v>21.556000000000001</v>
      </c>
      <c r="AQ80" s="422">
        <v>10.529</v>
      </c>
      <c r="AR80" s="422">
        <v>5.1840000000000002</v>
      </c>
      <c r="AS80" s="422">
        <v>2.593</v>
      </c>
      <c r="AT80" s="422">
        <v>0</v>
      </c>
      <c r="AU80" s="422">
        <v>0</v>
      </c>
      <c r="AV80" s="422">
        <v>2.3849999999999998</v>
      </c>
      <c r="AW80" s="422">
        <v>39.905999999999999</v>
      </c>
      <c r="AX80" s="422">
        <v>85.707999999999998</v>
      </c>
      <c r="AY80" s="422">
        <v>1.089</v>
      </c>
      <c r="AZ80" s="422">
        <v>0.439</v>
      </c>
      <c r="BA80" s="422">
        <v>4.9569999999999999</v>
      </c>
      <c r="BB80" s="422">
        <v>2.8879999999999999</v>
      </c>
      <c r="BC80" s="422">
        <v>111.55</v>
      </c>
      <c r="BD80" s="422">
        <v>0.125</v>
      </c>
      <c r="BE80" s="422">
        <v>51.737000000000002</v>
      </c>
      <c r="BF80" s="422">
        <v>188.81299999999999</v>
      </c>
      <c r="BG80" s="422">
        <v>0.63500000000000001</v>
      </c>
      <c r="BH80" s="422">
        <v>0</v>
      </c>
      <c r="BI80" s="422">
        <v>25.273</v>
      </c>
      <c r="BJ80" s="422">
        <v>0</v>
      </c>
      <c r="BK80" s="422">
        <v>0</v>
      </c>
      <c r="BL80" s="467">
        <v>0</v>
      </c>
      <c r="BM80" s="468">
        <f t="shared" si="5"/>
        <v>3431.8230000000008</v>
      </c>
      <c r="BN80" s="424"/>
      <c r="BO80" s="421">
        <v>0</v>
      </c>
      <c r="BP80" s="469">
        <f t="shared" si="6"/>
        <v>202.65899999999999</v>
      </c>
      <c r="BQ80" s="423">
        <f t="shared" si="7"/>
        <v>202.65899999999999</v>
      </c>
      <c r="BR80" s="470">
        <v>0</v>
      </c>
      <c r="BS80" s="421">
        <v>202.65899999999999</v>
      </c>
      <c r="BT80" s="471">
        <v>0</v>
      </c>
      <c r="BU80" s="471">
        <v>0</v>
      </c>
      <c r="BV80" s="421">
        <v>6087.643</v>
      </c>
      <c r="BW80" s="472">
        <v>-15.606</v>
      </c>
      <c r="BX80" s="424">
        <v>0</v>
      </c>
      <c r="BZ80" s="396"/>
    </row>
    <row r="81" spans="1:78">
      <c r="A81" s="445" t="s">
        <v>25</v>
      </c>
      <c r="B81" s="424" t="s">
        <v>166</v>
      </c>
      <c r="C81" s="422">
        <f t="shared" si="4"/>
        <v>1936.537</v>
      </c>
      <c r="D81" s="421"/>
      <c r="E81" s="421"/>
      <c r="F81" s="421"/>
      <c r="G81" s="421"/>
      <c r="H81" s="421"/>
      <c r="I81" s="421"/>
      <c r="J81" s="421"/>
      <c r="K81" s="421"/>
      <c r="L81" s="423">
        <v>0</v>
      </c>
      <c r="M81" s="422">
        <v>0</v>
      </c>
      <c r="N81" s="422">
        <v>0</v>
      </c>
      <c r="O81" s="422">
        <v>0</v>
      </c>
      <c r="P81" s="422">
        <v>80.891999999999996</v>
      </c>
      <c r="Q81" s="422">
        <v>0</v>
      </c>
      <c r="R81" s="422">
        <v>1.5720000000000001</v>
      </c>
      <c r="S81" s="422">
        <v>46.115000000000002</v>
      </c>
      <c r="T81" s="422">
        <v>0</v>
      </c>
      <c r="U81" s="422">
        <v>0.29499999999999998</v>
      </c>
      <c r="V81" s="422">
        <v>0</v>
      </c>
      <c r="W81" s="422">
        <v>0</v>
      </c>
      <c r="X81" s="422">
        <v>6.5000000000000002E-2</v>
      </c>
      <c r="Y81" s="422">
        <v>0</v>
      </c>
      <c r="Z81" s="422">
        <v>135.03</v>
      </c>
      <c r="AA81" s="422">
        <v>8.6189999999999998</v>
      </c>
      <c r="AB81" s="422">
        <v>0</v>
      </c>
      <c r="AC81" s="422">
        <v>0</v>
      </c>
      <c r="AD81" s="422">
        <v>0</v>
      </c>
      <c r="AE81" s="422">
        <v>0</v>
      </c>
      <c r="AF81" s="422">
        <v>0</v>
      </c>
      <c r="AG81" s="422">
        <v>0</v>
      </c>
      <c r="AH81" s="422">
        <v>51.965000000000003</v>
      </c>
      <c r="AI81" s="422">
        <v>0</v>
      </c>
      <c r="AJ81" s="422">
        <v>0</v>
      </c>
      <c r="AK81" s="422">
        <v>0</v>
      </c>
      <c r="AL81" s="422">
        <v>0</v>
      </c>
      <c r="AM81" s="422">
        <v>0</v>
      </c>
      <c r="AN81" s="422">
        <v>0</v>
      </c>
      <c r="AO81" s="422">
        <v>0</v>
      </c>
      <c r="AP81" s="422">
        <v>0</v>
      </c>
      <c r="AQ81" s="422">
        <v>0</v>
      </c>
      <c r="AR81" s="422">
        <v>0</v>
      </c>
      <c r="AS81" s="422">
        <v>0</v>
      </c>
      <c r="AT81" s="422">
        <v>0</v>
      </c>
      <c r="AU81" s="422">
        <v>0</v>
      </c>
      <c r="AV81" s="422">
        <v>0</v>
      </c>
      <c r="AW81" s="422">
        <v>0</v>
      </c>
      <c r="AX81" s="422">
        <v>5.8410000000000002</v>
      </c>
      <c r="AY81" s="422">
        <v>0</v>
      </c>
      <c r="AZ81" s="422"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7.7009999999999996</v>
      </c>
      <c r="BJ81" s="422">
        <v>0</v>
      </c>
      <c r="BK81" s="422">
        <v>0</v>
      </c>
      <c r="BL81" s="467">
        <v>0</v>
      </c>
      <c r="BM81" s="468">
        <f t="shared" si="5"/>
        <v>338.09500000000003</v>
      </c>
      <c r="BN81" s="424"/>
      <c r="BO81" s="421">
        <v>0</v>
      </c>
      <c r="BP81" s="469">
        <f t="shared" si="6"/>
        <v>1296.99</v>
      </c>
      <c r="BQ81" s="423">
        <f t="shared" si="7"/>
        <v>1296.99</v>
      </c>
      <c r="BR81" s="470">
        <v>0</v>
      </c>
      <c r="BS81" s="421">
        <v>1296.99</v>
      </c>
      <c r="BT81" s="471">
        <v>0</v>
      </c>
      <c r="BU81" s="471">
        <v>0</v>
      </c>
      <c r="BV81" s="421">
        <v>301.452</v>
      </c>
      <c r="BW81" s="472">
        <v>0</v>
      </c>
      <c r="BX81" s="424">
        <v>0</v>
      </c>
      <c r="BZ81" s="396"/>
    </row>
    <row r="82" spans="1:78">
      <c r="A82" s="445" t="s">
        <v>26</v>
      </c>
      <c r="B82" s="424" t="s">
        <v>206</v>
      </c>
      <c r="C82" s="422">
        <f t="shared" si="4"/>
        <v>31369.192000000003</v>
      </c>
      <c r="D82" s="421"/>
      <c r="E82" s="421"/>
      <c r="F82" s="421"/>
      <c r="G82" s="421"/>
      <c r="H82" s="421"/>
      <c r="I82" s="421"/>
      <c r="J82" s="421"/>
      <c r="K82" s="421"/>
      <c r="L82" s="423">
        <v>0.193</v>
      </c>
      <c r="M82" s="422">
        <v>1.46</v>
      </c>
      <c r="N82" s="422">
        <v>0.97699999999999998</v>
      </c>
      <c r="O82" s="422">
        <v>45.591999999999999</v>
      </c>
      <c r="P82" s="422">
        <v>113.681</v>
      </c>
      <c r="Q82" s="422">
        <v>4.0000000000000001E-3</v>
      </c>
      <c r="R82" s="422">
        <v>1.889</v>
      </c>
      <c r="S82" s="422">
        <v>0.38100000000000001</v>
      </c>
      <c r="T82" s="422">
        <v>0</v>
      </c>
      <c r="U82" s="422">
        <v>18.890999999999998</v>
      </c>
      <c r="V82" s="422">
        <v>11.88</v>
      </c>
      <c r="W82" s="422">
        <v>0.71399999999999997</v>
      </c>
      <c r="X82" s="422">
        <v>2.2639999999999998</v>
      </c>
      <c r="Y82" s="422">
        <v>0.41699999999999998</v>
      </c>
      <c r="Z82" s="422">
        <v>0.28599999999999998</v>
      </c>
      <c r="AA82" s="422">
        <v>50.387</v>
      </c>
      <c r="AB82" s="422">
        <v>2.4209999999999998</v>
      </c>
      <c r="AC82" s="422">
        <v>387.88400000000001</v>
      </c>
      <c r="AD82" s="422">
        <v>152.078</v>
      </c>
      <c r="AE82" s="422">
        <v>53.899000000000001</v>
      </c>
      <c r="AF82" s="422">
        <v>34.503999999999998</v>
      </c>
      <c r="AG82" s="422">
        <v>21.687999999999999</v>
      </c>
      <c r="AH82" s="422">
        <v>152.50399999999999</v>
      </c>
      <c r="AI82" s="422">
        <v>71.787999999999997</v>
      </c>
      <c r="AJ82" s="422">
        <v>2025.836</v>
      </c>
      <c r="AK82" s="422">
        <v>9.0809999999999995</v>
      </c>
      <c r="AL82" s="422">
        <v>2.274</v>
      </c>
      <c r="AM82" s="422">
        <v>56.895000000000003</v>
      </c>
      <c r="AN82" s="422">
        <v>8.7940000000000005</v>
      </c>
      <c r="AO82" s="422">
        <v>27.218</v>
      </c>
      <c r="AP82" s="422">
        <v>5.7619999999999996</v>
      </c>
      <c r="AQ82" s="422">
        <v>48.225000000000001</v>
      </c>
      <c r="AR82" s="422">
        <v>280.70699999999999</v>
      </c>
      <c r="AS82" s="422">
        <v>402.99700000000001</v>
      </c>
      <c r="AT82" s="422">
        <v>166.08799999999999</v>
      </c>
      <c r="AU82" s="422">
        <v>17.844999999999999</v>
      </c>
      <c r="AV82" s="422">
        <v>11.641999999999999</v>
      </c>
      <c r="AW82" s="422">
        <v>4.0650000000000004</v>
      </c>
      <c r="AX82" s="422">
        <v>47.822000000000003</v>
      </c>
      <c r="AY82" s="422">
        <v>0.52300000000000002</v>
      </c>
      <c r="AZ82" s="422">
        <v>30.963000000000001</v>
      </c>
      <c r="BA82" s="422">
        <v>65.751000000000005</v>
      </c>
      <c r="BB82" s="422">
        <v>8.3800000000000008</v>
      </c>
      <c r="BC82" s="422">
        <v>319.75900000000001</v>
      </c>
      <c r="BD82" s="422">
        <v>4.8129999999999997</v>
      </c>
      <c r="BE82" s="422">
        <v>127.98399999999999</v>
      </c>
      <c r="BF82" s="422">
        <v>436.08300000000003</v>
      </c>
      <c r="BG82" s="422">
        <v>1.752</v>
      </c>
      <c r="BH82" s="422">
        <v>11.487</v>
      </c>
      <c r="BI82" s="422">
        <v>19.957999999999998</v>
      </c>
      <c r="BJ82" s="422">
        <v>0</v>
      </c>
      <c r="BK82" s="422">
        <v>0</v>
      </c>
      <c r="BL82" s="467">
        <v>0</v>
      </c>
      <c r="BM82" s="468">
        <f t="shared" si="5"/>
        <v>5268.4859999999999</v>
      </c>
      <c r="BN82" s="424"/>
      <c r="BO82" s="421">
        <v>101.128</v>
      </c>
      <c r="BP82" s="469">
        <f t="shared" si="6"/>
        <v>7459.3389999999999</v>
      </c>
      <c r="BQ82" s="423">
        <f t="shared" si="7"/>
        <v>7459.3389999999999</v>
      </c>
      <c r="BR82" s="470">
        <v>0</v>
      </c>
      <c r="BS82" s="421">
        <v>7459.3389999999999</v>
      </c>
      <c r="BT82" s="471">
        <v>0</v>
      </c>
      <c r="BU82" s="471">
        <v>0</v>
      </c>
      <c r="BV82" s="421">
        <v>18163.719000000001</v>
      </c>
      <c r="BW82" s="472">
        <v>376.52</v>
      </c>
      <c r="BX82" s="424">
        <v>0</v>
      </c>
      <c r="BZ82" s="396"/>
    </row>
    <row r="83" spans="1:78">
      <c r="A83" s="445" t="s">
        <v>27</v>
      </c>
      <c r="B83" s="424" t="s">
        <v>124</v>
      </c>
      <c r="C83" s="422">
        <f t="shared" si="4"/>
        <v>1485.0089999999998</v>
      </c>
      <c r="D83" s="421"/>
      <c r="E83" s="421"/>
      <c r="F83" s="421"/>
      <c r="G83" s="421"/>
      <c r="H83" s="421"/>
      <c r="I83" s="421"/>
      <c r="J83" s="421"/>
      <c r="K83" s="421"/>
      <c r="L83" s="423">
        <v>3.8450000000000002</v>
      </c>
      <c r="M83" s="422">
        <v>65.650999999999996</v>
      </c>
      <c r="N83" s="422">
        <v>24.038</v>
      </c>
      <c r="O83" s="422">
        <v>15.723000000000001</v>
      </c>
      <c r="P83" s="422">
        <v>1.7929999999999999</v>
      </c>
      <c r="Q83" s="422">
        <v>7.0000000000000001E-3</v>
      </c>
      <c r="R83" s="422">
        <v>1.641</v>
      </c>
      <c r="S83" s="422">
        <v>1.24</v>
      </c>
      <c r="T83" s="422">
        <v>0</v>
      </c>
      <c r="U83" s="422">
        <v>3.875</v>
      </c>
      <c r="V83" s="422">
        <v>19.245000000000001</v>
      </c>
      <c r="W83" s="422">
        <v>2.677</v>
      </c>
      <c r="X83" s="422">
        <v>12.576000000000001</v>
      </c>
      <c r="Y83" s="422">
        <v>4.4160000000000004</v>
      </c>
      <c r="Z83" s="422">
        <v>0.31</v>
      </c>
      <c r="AA83" s="422">
        <v>0</v>
      </c>
      <c r="AB83" s="422">
        <v>0.57599999999999996</v>
      </c>
      <c r="AC83" s="422">
        <v>48.030999999999999</v>
      </c>
      <c r="AD83" s="422">
        <v>25.55</v>
      </c>
      <c r="AE83" s="422">
        <v>5.2549999999999999</v>
      </c>
      <c r="AF83" s="422">
        <v>13.965</v>
      </c>
      <c r="AG83" s="422">
        <v>16.106000000000002</v>
      </c>
      <c r="AH83" s="422">
        <v>13.430999999999999</v>
      </c>
      <c r="AI83" s="422">
        <v>14.244</v>
      </c>
      <c r="AJ83" s="422">
        <v>0</v>
      </c>
      <c r="AK83" s="422">
        <v>488.33499999999998</v>
      </c>
      <c r="AL83" s="422">
        <v>101.419</v>
      </c>
      <c r="AM83" s="422">
        <v>42.067999999999998</v>
      </c>
      <c r="AN83" s="422">
        <v>0.70299999999999996</v>
      </c>
      <c r="AO83" s="422">
        <v>3.653</v>
      </c>
      <c r="AP83" s="422">
        <v>2.992</v>
      </c>
      <c r="AQ83" s="422">
        <v>4.5730000000000004</v>
      </c>
      <c r="AR83" s="422">
        <v>63.088999999999999</v>
      </c>
      <c r="AS83" s="422">
        <v>8.92</v>
      </c>
      <c r="AT83" s="422">
        <v>0</v>
      </c>
      <c r="AU83" s="422">
        <v>8.3569999999999993</v>
      </c>
      <c r="AV83" s="422">
        <v>4.9589999999999996</v>
      </c>
      <c r="AW83" s="422">
        <v>9.3149999999999995</v>
      </c>
      <c r="AX83" s="422">
        <v>1.45</v>
      </c>
      <c r="AY83" s="422">
        <v>0</v>
      </c>
      <c r="AZ83" s="422">
        <v>14.09</v>
      </c>
      <c r="BA83" s="422">
        <v>11.047000000000001</v>
      </c>
      <c r="BB83" s="422">
        <v>1.3819999999999999</v>
      </c>
      <c r="BC83" s="422">
        <v>100.703</v>
      </c>
      <c r="BD83" s="422">
        <v>2.11</v>
      </c>
      <c r="BE83" s="422">
        <v>30.55</v>
      </c>
      <c r="BF83" s="422">
        <v>80.444999999999993</v>
      </c>
      <c r="BG83" s="422">
        <v>1.671</v>
      </c>
      <c r="BH83" s="422">
        <v>0</v>
      </c>
      <c r="BI83" s="422">
        <v>10.458</v>
      </c>
      <c r="BJ83" s="422">
        <v>0</v>
      </c>
      <c r="BK83" s="422">
        <v>0</v>
      </c>
      <c r="BL83" s="467">
        <v>0</v>
      </c>
      <c r="BM83" s="468">
        <f t="shared" si="5"/>
        <v>1286.4839999999997</v>
      </c>
      <c r="BN83" s="424"/>
      <c r="BO83" s="421">
        <v>192.74</v>
      </c>
      <c r="BP83" s="469">
        <f t="shared" si="6"/>
        <v>5.7850000000000001</v>
      </c>
      <c r="BQ83" s="423">
        <f t="shared" si="7"/>
        <v>5.7850000000000001</v>
      </c>
      <c r="BR83" s="470">
        <v>5.7850000000000001</v>
      </c>
      <c r="BS83" s="421">
        <v>0</v>
      </c>
      <c r="BT83" s="471">
        <v>0</v>
      </c>
      <c r="BU83" s="471">
        <v>0</v>
      </c>
      <c r="BV83" s="421">
        <v>0</v>
      </c>
      <c r="BW83" s="472">
        <v>0</v>
      </c>
      <c r="BX83" s="424">
        <v>0</v>
      </c>
      <c r="BZ83" s="396"/>
    </row>
    <row r="84" spans="1:78">
      <c r="A84" s="445" t="s">
        <v>28</v>
      </c>
      <c r="B84" s="424" t="s">
        <v>167</v>
      </c>
      <c r="C84" s="422">
        <f t="shared" si="4"/>
        <v>10069.960999999999</v>
      </c>
      <c r="D84" s="421"/>
      <c r="E84" s="421"/>
      <c r="F84" s="421"/>
      <c r="G84" s="421"/>
      <c r="H84" s="421"/>
      <c r="I84" s="421"/>
      <c r="J84" s="421"/>
      <c r="K84" s="421"/>
      <c r="L84" s="423">
        <v>2.766</v>
      </c>
      <c r="M84" s="422">
        <v>148.78100000000001</v>
      </c>
      <c r="N84" s="422">
        <v>59.332999999999998</v>
      </c>
      <c r="O84" s="422">
        <v>89.944000000000003</v>
      </c>
      <c r="P84" s="422">
        <v>24.489000000000001</v>
      </c>
      <c r="Q84" s="422">
        <v>0.01</v>
      </c>
      <c r="R84" s="422">
        <v>9.4190000000000005</v>
      </c>
      <c r="S84" s="422">
        <v>6.5739999999999998</v>
      </c>
      <c r="T84" s="422">
        <v>0</v>
      </c>
      <c r="U84" s="422">
        <v>11.455</v>
      </c>
      <c r="V84" s="422">
        <v>35.100999999999999</v>
      </c>
      <c r="W84" s="422">
        <v>10.784000000000001</v>
      </c>
      <c r="X84" s="422">
        <v>1.522</v>
      </c>
      <c r="Y84" s="422">
        <v>2.105</v>
      </c>
      <c r="Z84" s="422">
        <v>1.157</v>
      </c>
      <c r="AA84" s="422">
        <v>3.403</v>
      </c>
      <c r="AB84" s="422">
        <v>13.384</v>
      </c>
      <c r="AC84" s="422">
        <v>749.70399999999995</v>
      </c>
      <c r="AD84" s="422">
        <v>44.250999999999998</v>
      </c>
      <c r="AE84" s="422">
        <v>102.752</v>
      </c>
      <c r="AF84" s="422">
        <v>27.533000000000001</v>
      </c>
      <c r="AG84" s="422">
        <v>58.652000000000001</v>
      </c>
      <c r="AH84" s="422">
        <v>77.846000000000004</v>
      </c>
      <c r="AI84" s="422">
        <v>196.56399999999999</v>
      </c>
      <c r="AJ84" s="422">
        <v>65.123999999999995</v>
      </c>
      <c r="AK84" s="422">
        <v>6.4610000000000003</v>
      </c>
      <c r="AL84" s="422">
        <v>4.899</v>
      </c>
      <c r="AM84" s="422">
        <v>284.17599999999999</v>
      </c>
      <c r="AN84" s="422">
        <v>4.8970000000000002</v>
      </c>
      <c r="AO84" s="422">
        <v>154.52799999999999</v>
      </c>
      <c r="AP84" s="422">
        <v>39.164000000000001</v>
      </c>
      <c r="AQ84" s="422">
        <v>35.414000000000001</v>
      </c>
      <c r="AR84" s="422">
        <v>270.47199999999998</v>
      </c>
      <c r="AS84" s="422">
        <v>3.5270000000000001</v>
      </c>
      <c r="AT84" s="422">
        <v>209.86099999999999</v>
      </c>
      <c r="AU84" s="422">
        <v>15.561999999999999</v>
      </c>
      <c r="AV84" s="422">
        <v>9.2629999999999999</v>
      </c>
      <c r="AW84" s="422">
        <v>24.175999999999998</v>
      </c>
      <c r="AX84" s="422">
        <v>8.1470000000000002</v>
      </c>
      <c r="AY84" s="422">
        <v>0.82199999999999995</v>
      </c>
      <c r="AZ84" s="422">
        <v>0.97899999999999998</v>
      </c>
      <c r="BA84" s="422">
        <v>8.0210000000000008</v>
      </c>
      <c r="BB84" s="422">
        <v>2.7879999999999998</v>
      </c>
      <c r="BC84" s="422">
        <v>504.70100000000002</v>
      </c>
      <c r="BD84" s="422">
        <v>16.792000000000002</v>
      </c>
      <c r="BE84" s="422">
        <v>116.902</v>
      </c>
      <c r="BF84" s="422">
        <v>217.33799999999999</v>
      </c>
      <c r="BG84" s="422">
        <v>1.26</v>
      </c>
      <c r="BH84" s="422">
        <v>11.279</v>
      </c>
      <c r="BI84" s="422">
        <v>63.616</v>
      </c>
      <c r="BJ84" s="422">
        <v>0</v>
      </c>
      <c r="BK84" s="422">
        <v>0</v>
      </c>
      <c r="BL84" s="467">
        <v>0</v>
      </c>
      <c r="BM84" s="468">
        <f t="shared" si="5"/>
        <v>3757.6979999999999</v>
      </c>
      <c r="BN84" s="424"/>
      <c r="BO84" s="421">
        <v>0</v>
      </c>
      <c r="BP84" s="469">
        <f t="shared" si="6"/>
        <v>6312.2629999999999</v>
      </c>
      <c r="BQ84" s="423">
        <f t="shared" si="7"/>
        <v>6312.2629999999999</v>
      </c>
      <c r="BR84" s="470">
        <v>0</v>
      </c>
      <c r="BS84" s="421">
        <v>6312.2629999999999</v>
      </c>
      <c r="BT84" s="471">
        <v>0</v>
      </c>
      <c r="BU84" s="471">
        <v>0</v>
      </c>
      <c r="BV84" s="421">
        <v>0</v>
      </c>
      <c r="BW84" s="472">
        <v>0</v>
      </c>
      <c r="BX84" s="424">
        <v>0</v>
      </c>
      <c r="BZ84" s="396"/>
    </row>
    <row r="85" spans="1:78">
      <c r="A85" s="445" t="s">
        <v>29</v>
      </c>
      <c r="B85" s="424" t="s">
        <v>125</v>
      </c>
      <c r="C85" s="422">
        <f t="shared" si="4"/>
        <v>4155.6210000000001</v>
      </c>
      <c r="D85" s="421"/>
      <c r="E85" s="421"/>
      <c r="F85" s="421"/>
      <c r="G85" s="421"/>
      <c r="H85" s="421"/>
      <c r="I85" s="421"/>
      <c r="J85" s="421"/>
      <c r="K85" s="421"/>
      <c r="L85" s="423">
        <v>145.36799999999999</v>
      </c>
      <c r="M85" s="422">
        <v>11.446999999999999</v>
      </c>
      <c r="N85" s="422">
        <v>0.29899999999999999</v>
      </c>
      <c r="O85" s="422">
        <v>34.011000000000003</v>
      </c>
      <c r="P85" s="422">
        <v>1.4910000000000001</v>
      </c>
      <c r="Q85" s="422">
        <v>2E-3</v>
      </c>
      <c r="R85" s="422">
        <v>0.65200000000000002</v>
      </c>
      <c r="S85" s="422">
        <v>1.726</v>
      </c>
      <c r="T85" s="422">
        <v>0</v>
      </c>
      <c r="U85" s="422">
        <v>2.262</v>
      </c>
      <c r="V85" s="422">
        <v>1.2809999999999999</v>
      </c>
      <c r="W85" s="422">
        <v>0.45900000000000002</v>
      </c>
      <c r="X85" s="422">
        <v>4.2430000000000003</v>
      </c>
      <c r="Y85" s="422">
        <v>0.73</v>
      </c>
      <c r="Z85" s="422">
        <v>6.7000000000000004E-2</v>
      </c>
      <c r="AA85" s="422">
        <v>1.3169999999999999</v>
      </c>
      <c r="AB85" s="422">
        <v>2.7130000000000001</v>
      </c>
      <c r="AC85" s="422">
        <v>18.841000000000001</v>
      </c>
      <c r="AD85" s="422">
        <v>0</v>
      </c>
      <c r="AE85" s="422">
        <v>49.176000000000002</v>
      </c>
      <c r="AF85" s="422">
        <v>25.02</v>
      </c>
      <c r="AG85" s="422">
        <v>22.529</v>
      </c>
      <c r="AH85" s="422">
        <v>33.518000000000001</v>
      </c>
      <c r="AI85" s="422">
        <v>107.31100000000001</v>
      </c>
      <c r="AJ85" s="422">
        <v>14.186</v>
      </c>
      <c r="AK85" s="422">
        <v>9.0730000000000004</v>
      </c>
      <c r="AL85" s="422">
        <v>0.92</v>
      </c>
      <c r="AM85" s="422">
        <v>116.36</v>
      </c>
      <c r="AN85" s="422">
        <v>1.84</v>
      </c>
      <c r="AO85" s="422">
        <v>104.069</v>
      </c>
      <c r="AP85" s="422">
        <v>15.788</v>
      </c>
      <c r="AQ85" s="422">
        <v>4.9909999999999997</v>
      </c>
      <c r="AR85" s="422">
        <v>8.0039999999999996</v>
      </c>
      <c r="AS85" s="422">
        <v>1.046</v>
      </c>
      <c r="AT85" s="422">
        <v>24.132000000000001</v>
      </c>
      <c r="AU85" s="422">
        <v>1.73</v>
      </c>
      <c r="AV85" s="422">
        <v>0.51800000000000002</v>
      </c>
      <c r="AW85" s="422">
        <v>7.8620000000000001</v>
      </c>
      <c r="AX85" s="422">
        <v>3.3210000000000002</v>
      </c>
      <c r="AY85" s="422">
        <v>0.18099999999999999</v>
      </c>
      <c r="AZ85" s="422">
        <v>0.59799999999999998</v>
      </c>
      <c r="BA85" s="422">
        <v>5.1280000000000001</v>
      </c>
      <c r="BB85" s="422">
        <v>1.087</v>
      </c>
      <c r="BC85" s="422">
        <v>191.28399999999999</v>
      </c>
      <c r="BD85" s="422">
        <v>3.9630000000000001</v>
      </c>
      <c r="BE85" s="422">
        <v>69.408000000000001</v>
      </c>
      <c r="BF85" s="422">
        <v>111.261</v>
      </c>
      <c r="BG85" s="422">
        <v>0.751</v>
      </c>
      <c r="BH85" s="422">
        <v>10.039999999999999</v>
      </c>
      <c r="BI85" s="422">
        <v>54.530999999999999</v>
      </c>
      <c r="BJ85" s="422">
        <v>0</v>
      </c>
      <c r="BK85" s="422">
        <v>0</v>
      </c>
      <c r="BL85" s="467">
        <v>0</v>
      </c>
      <c r="BM85" s="468">
        <f t="shared" si="5"/>
        <v>1226.5349999999999</v>
      </c>
      <c r="BN85" s="424"/>
      <c r="BO85" s="421">
        <v>0</v>
      </c>
      <c r="BP85" s="469">
        <f t="shared" si="6"/>
        <v>3017.5210000000002</v>
      </c>
      <c r="BQ85" s="423">
        <f t="shared" si="7"/>
        <v>3017.5210000000002</v>
      </c>
      <c r="BR85" s="470">
        <v>0</v>
      </c>
      <c r="BS85" s="421">
        <v>3017.5210000000002</v>
      </c>
      <c r="BT85" s="471">
        <v>0</v>
      </c>
      <c r="BU85" s="471">
        <v>0</v>
      </c>
      <c r="BV85" s="421">
        <v>0</v>
      </c>
      <c r="BW85" s="472">
        <v>-88.435000000000002</v>
      </c>
      <c r="BX85" s="424">
        <v>0</v>
      </c>
      <c r="BZ85" s="396"/>
    </row>
    <row r="86" spans="1:78">
      <c r="A86" s="445" t="s">
        <v>30</v>
      </c>
      <c r="B86" s="424" t="s">
        <v>163</v>
      </c>
      <c r="C86" s="422">
        <f t="shared" si="4"/>
        <v>25976.734000000004</v>
      </c>
      <c r="D86" s="421"/>
      <c r="E86" s="421"/>
      <c r="F86" s="421"/>
      <c r="G86" s="421"/>
      <c r="H86" s="421"/>
      <c r="I86" s="421"/>
      <c r="J86" s="421"/>
      <c r="K86" s="421"/>
      <c r="L86" s="423">
        <v>0.19900000000000001</v>
      </c>
      <c r="M86" s="422">
        <v>0</v>
      </c>
      <c r="N86" s="422">
        <v>0</v>
      </c>
      <c r="O86" s="422">
        <v>48.377000000000002</v>
      </c>
      <c r="P86" s="422">
        <v>41.57</v>
      </c>
      <c r="Q86" s="422">
        <v>5.0000000000000001E-3</v>
      </c>
      <c r="R86" s="422">
        <v>2.1560000000000001</v>
      </c>
      <c r="S86" s="422">
        <v>4.585</v>
      </c>
      <c r="T86" s="422">
        <v>0</v>
      </c>
      <c r="U86" s="422">
        <v>8.2189999999999994</v>
      </c>
      <c r="V86" s="422">
        <v>16.074000000000002</v>
      </c>
      <c r="W86" s="422">
        <v>1.9530000000000001</v>
      </c>
      <c r="X86" s="422">
        <v>0.47899999999999998</v>
      </c>
      <c r="Y86" s="422">
        <v>8.9139999999999997</v>
      </c>
      <c r="Z86" s="422">
        <v>1.327</v>
      </c>
      <c r="AA86" s="422">
        <v>10.893000000000001</v>
      </c>
      <c r="AB86" s="422">
        <v>23.157</v>
      </c>
      <c r="AC86" s="422">
        <v>0</v>
      </c>
      <c r="AD86" s="422">
        <v>14.542999999999999</v>
      </c>
      <c r="AE86" s="422">
        <v>4842.4639999999999</v>
      </c>
      <c r="AF86" s="422">
        <v>13.978999999999999</v>
      </c>
      <c r="AG86" s="422">
        <v>55.85</v>
      </c>
      <c r="AH86" s="422">
        <v>144.798</v>
      </c>
      <c r="AI86" s="422">
        <v>111.167</v>
      </c>
      <c r="AJ86" s="422">
        <v>2.1880000000000002</v>
      </c>
      <c r="AK86" s="422">
        <v>0</v>
      </c>
      <c r="AL86" s="422">
        <v>2.75</v>
      </c>
      <c r="AM86" s="422">
        <v>1.9E-2</v>
      </c>
      <c r="AN86" s="422">
        <v>6.1429999999999998</v>
      </c>
      <c r="AO86" s="422">
        <v>326.10399999999998</v>
      </c>
      <c r="AP86" s="422">
        <v>22.145</v>
      </c>
      <c r="AQ86" s="422">
        <v>33.045000000000002</v>
      </c>
      <c r="AR86" s="422">
        <v>167.29499999999999</v>
      </c>
      <c r="AS86" s="422">
        <v>3.6989999999999998</v>
      </c>
      <c r="AT86" s="422">
        <v>0</v>
      </c>
      <c r="AU86" s="422">
        <v>13.195</v>
      </c>
      <c r="AV86" s="422">
        <v>6.3979999999999997</v>
      </c>
      <c r="AW86" s="422">
        <v>463.77699999999999</v>
      </c>
      <c r="AX86" s="422">
        <v>1026.952</v>
      </c>
      <c r="AY86" s="422">
        <v>6.3490000000000002</v>
      </c>
      <c r="AZ86" s="422">
        <v>15.457000000000001</v>
      </c>
      <c r="BA86" s="422">
        <v>133.423</v>
      </c>
      <c r="BB86" s="422">
        <v>12.071999999999999</v>
      </c>
      <c r="BC86" s="422">
        <v>156.197</v>
      </c>
      <c r="BD86" s="422">
        <v>6.726</v>
      </c>
      <c r="BE86" s="422">
        <v>96.117000000000004</v>
      </c>
      <c r="BF86" s="422">
        <v>203.43700000000001</v>
      </c>
      <c r="BG86" s="422">
        <v>7.3540000000000001</v>
      </c>
      <c r="BH86" s="422">
        <v>117.462</v>
      </c>
      <c r="BI86" s="422">
        <v>5.1779999999999999</v>
      </c>
      <c r="BJ86" s="422">
        <v>0</v>
      </c>
      <c r="BK86" s="422">
        <v>0</v>
      </c>
      <c r="BL86" s="467">
        <v>0</v>
      </c>
      <c r="BM86" s="468">
        <f t="shared" si="5"/>
        <v>8184.1910000000025</v>
      </c>
      <c r="BN86" s="424"/>
      <c r="BO86" s="421">
        <v>608.28099999999995</v>
      </c>
      <c r="BP86" s="469">
        <f t="shared" si="6"/>
        <v>160.37</v>
      </c>
      <c r="BQ86" s="423">
        <f t="shared" si="7"/>
        <v>160.37</v>
      </c>
      <c r="BR86" s="470">
        <v>0</v>
      </c>
      <c r="BS86" s="421">
        <v>160.37</v>
      </c>
      <c r="BT86" s="471">
        <v>0</v>
      </c>
      <c r="BU86" s="471">
        <v>0</v>
      </c>
      <c r="BV86" s="421">
        <v>17645.429</v>
      </c>
      <c r="BW86" s="472">
        <v>-621.53700000000003</v>
      </c>
      <c r="BX86" s="424">
        <v>0</v>
      </c>
      <c r="BZ86" s="396"/>
    </row>
    <row r="87" spans="1:78">
      <c r="A87" s="445" t="s">
        <v>31</v>
      </c>
      <c r="B87" s="424" t="s">
        <v>216</v>
      </c>
      <c r="C87" s="422">
        <f t="shared" si="4"/>
        <v>1907.0560000000003</v>
      </c>
      <c r="D87" s="421"/>
      <c r="E87" s="421"/>
      <c r="F87" s="421"/>
      <c r="G87" s="421"/>
      <c r="H87" s="421"/>
      <c r="I87" s="421"/>
      <c r="J87" s="421"/>
      <c r="K87" s="421"/>
      <c r="L87" s="423">
        <v>7.5999999999999998E-2</v>
      </c>
      <c r="M87" s="422">
        <v>0</v>
      </c>
      <c r="N87" s="422">
        <v>6.3810000000000002</v>
      </c>
      <c r="O87" s="422">
        <v>3.7530000000000001</v>
      </c>
      <c r="P87" s="422">
        <v>23.811</v>
      </c>
      <c r="Q87" s="422">
        <v>5.0000000000000001E-3</v>
      </c>
      <c r="R87" s="422">
        <v>2.4009999999999998</v>
      </c>
      <c r="S87" s="422">
        <v>0.16600000000000001</v>
      </c>
      <c r="T87" s="422">
        <v>0</v>
      </c>
      <c r="U87" s="422">
        <v>4.8079999999999998</v>
      </c>
      <c r="V87" s="422">
        <v>3.8380000000000001</v>
      </c>
      <c r="W87" s="422">
        <v>0.58899999999999997</v>
      </c>
      <c r="X87" s="422">
        <v>3.722</v>
      </c>
      <c r="Y87" s="422">
        <v>4.2539999999999996</v>
      </c>
      <c r="Z87" s="422">
        <v>7.1999999999999995E-2</v>
      </c>
      <c r="AA87" s="422">
        <v>0.81100000000000005</v>
      </c>
      <c r="AB87" s="422">
        <v>2.2200000000000002</v>
      </c>
      <c r="AC87" s="422">
        <v>14.794</v>
      </c>
      <c r="AD87" s="422">
        <v>4.2130000000000001</v>
      </c>
      <c r="AE87" s="422">
        <v>8.3249999999999993</v>
      </c>
      <c r="AF87" s="422">
        <v>61.668999999999997</v>
      </c>
      <c r="AG87" s="422">
        <v>38.362000000000002</v>
      </c>
      <c r="AH87" s="422">
        <v>42.838999999999999</v>
      </c>
      <c r="AI87" s="422">
        <v>44.33</v>
      </c>
      <c r="AJ87" s="422">
        <v>569.28499999999997</v>
      </c>
      <c r="AK87" s="422">
        <v>0.61399999999999999</v>
      </c>
      <c r="AL87" s="422">
        <v>0</v>
      </c>
      <c r="AM87" s="422">
        <v>23.288</v>
      </c>
      <c r="AN87" s="422">
        <v>0.49299999999999999</v>
      </c>
      <c r="AO87" s="422">
        <v>5.1609999999999996</v>
      </c>
      <c r="AP87" s="422">
        <v>4.4999999999999998E-2</v>
      </c>
      <c r="AQ87" s="422">
        <v>4.5890000000000004</v>
      </c>
      <c r="AR87" s="422">
        <v>47.334000000000003</v>
      </c>
      <c r="AS87" s="422">
        <v>3.883</v>
      </c>
      <c r="AT87" s="422">
        <v>15.036</v>
      </c>
      <c r="AU87" s="422">
        <v>6.6920000000000002</v>
      </c>
      <c r="AV87" s="422">
        <v>4.2039999999999997</v>
      </c>
      <c r="AW87" s="422">
        <v>5.4889999999999999</v>
      </c>
      <c r="AX87" s="422">
        <v>2.9319999999999999</v>
      </c>
      <c r="AY87" s="422">
        <v>0</v>
      </c>
      <c r="AZ87" s="422">
        <v>7.4080000000000004</v>
      </c>
      <c r="BA87" s="422">
        <v>23.524999999999999</v>
      </c>
      <c r="BB87" s="422">
        <v>16.59</v>
      </c>
      <c r="BC87" s="422">
        <v>66.197000000000003</v>
      </c>
      <c r="BD87" s="422">
        <v>4.1760000000000002</v>
      </c>
      <c r="BE87" s="422">
        <v>20.297000000000001</v>
      </c>
      <c r="BF87" s="422">
        <v>35.045000000000002</v>
      </c>
      <c r="BG87" s="422">
        <v>0.52500000000000002</v>
      </c>
      <c r="BH87" s="422">
        <v>0</v>
      </c>
      <c r="BI87" s="422">
        <v>0.27800000000000002</v>
      </c>
      <c r="BJ87" s="422">
        <v>0</v>
      </c>
      <c r="BK87" s="422">
        <v>0</v>
      </c>
      <c r="BL87" s="467">
        <v>0</v>
      </c>
      <c r="BM87" s="468">
        <f t="shared" si="5"/>
        <v>1134.5250000000003</v>
      </c>
      <c r="BN87" s="424"/>
      <c r="BO87" s="421">
        <v>0</v>
      </c>
      <c r="BP87" s="469">
        <f t="shared" si="6"/>
        <v>772.53099999999995</v>
      </c>
      <c r="BQ87" s="423">
        <f t="shared" si="7"/>
        <v>772.53099999999995</v>
      </c>
      <c r="BR87" s="470">
        <v>0</v>
      </c>
      <c r="BS87" s="421">
        <v>772.53099999999995</v>
      </c>
      <c r="BT87" s="471">
        <v>0</v>
      </c>
      <c r="BU87" s="471">
        <v>0</v>
      </c>
      <c r="BV87" s="421">
        <v>0</v>
      </c>
      <c r="BW87" s="472">
        <v>0</v>
      </c>
      <c r="BX87" s="424">
        <v>0</v>
      </c>
      <c r="BZ87" s="396"/>
    </row>
    <row r="88" spans="1:78">
      <c r="A88" s="445" t="s">
        <v>32</v>
      </c>
      <c r="B88" s="424" t="s">
        <v>232</v>
      </c>
      <c r="C88" s="422">
        <f t="shared" si="4"/>
        <v>0</v>
      </c>
      <c r="D88" s="421"/>
      <c r="E88" s="421"/>
      <c r="F88" s="421"/>
      <c r="G88" s="421"/>
      <c r="H88" s="421"/>
      <c r="I88" s="421"/>
      <c r="J88" s="421"/>
      <c r="K88" s="421"/>
      <c r="L88" s="423">
        <v>0</v>
      </c>
      <c r="M88" s="422">
        <v>0</v>
      </c>
      <c r="N88" s="422">
        <v>0</v>
      </c>
      <c r="O88" s="422">
        <v>0</v>
      </c>
      <c r="P88" s="422">
        <v>0</v>
      </c>
      <c r="Q88" s="422">
        <v>0</v>
      </c>
      <c r="R88" s="422">
        <v>0</v>
      </c>
      <c r="S88" s="422">
        <v>0</v>
      </c>
      <c r="T88" s="422">
        <v>0</v>
      </c>
      <c r="U88" s="422">
        <v>0</v>
      </c>
      <c r="V88" s="422">
        <v>0</v>
      </c>
      <c r="W88" s="422">
        <v>0</v>
      </c>
      <c r="X88" s="422">
        <v>0</v>
      </c>
      <c r="Y88" s="422">
        <v>0</v>
      </c>
      <c r="Z88" s="422">
        <v>0</v>
      </c>
      <c r="AA88" s="422">
        <v>0</v>
      </c>
      <c r="AB88" s="422">
        <v>0</v>
      </c>
      <c r="AC88" s="422">
        <v>0</v>
      </c>
      <c r="AD88" s="422">
        <v>0</v>
      </c>
      <c r="AE88" s="422">
        <v>0</v>
      </c>
      <c r="AF88" s="422">
        <v>0</v>
      </c>
      <c r="AG88" s="422">
        <v>0</v>
      </c>
      <c r="AH88" s="422">
        <v>0</v>
      </c>
      <c r="AI88" s="422">
        <v>0</v>
      </c>
      <c r="AJ88" s="422">
        <v>0</v>
      </c>
      <c r="AK88" s="422">
        <v>0</v>
      </c>
      <c r="AL88" s="422">
        <v>0</v>
      </c>
      <c r="AM88" s="422">
        <v>0</v>
      </c>
      <c r="AN88" s="422">
        <v>0</v>
      </c>
      <c r="AO88" s="422">
        <v>0</v>
      </c>
      <c r="AP88" s="422">
        <v>0</v>
      </c>
      <c r="AQ88" s="422">
        <v>0</v>
      </c>
      <c r="AR88" s="422">
        <v>0</v>
      </c>
      <c r="AS88" s="422">
        <v>0</v>
      </c>
      <c r="AT88" s="422">
        <v>0</v>
      </c>
      <c r="AU88" s="422">
        <v>0</v>
      </c>
      <c r="AV88" s="422">
        <v>0</v>
      </c>
      <c r="AW88" s="422">
        <v>0</v>
      </c>
      <c r="AX88" s="422">
        <v>0</v>
      </c>
      <c r="AY88" s="422">
        <v>0</v>
      </c>
      <c r="AZ88" s="422">
        <v>0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v>0</v>
      </c>
      <c r="BL88" s="467">
        <v>0</v>
      </c>
      <c r="BM88" s="468">
        <f t="shared" si="5"/>
        <v>0</v>
      </c>
      <c r="BN88" s="424"/>
      <c r="BO88" s="421">
        <v>0</v>
      </c>
      <c r="BP88" s="469">
        <f t="shared" si="6"/>
        <v>0</v>
      </c>
      <c r="BQ88" s="423">
        <f t="shared" si="7"/>
        <v>0</v>
      </c>
      <c r="BR88" s="470">
        <v>0</v>
      </c>
      <c r="BS88" s="421">
        <v>0</v>
      </c>
      <c r="BT88" s="471">
        <v>0</v>
      </c>
      <c r="BU88" s="471">
        <v>0</v>
      </c>
      <c r="BV88" s="421">
        <v>0</v>
      </c>
      <c r="BW88" s="472">
        <v>0</v>
      </c>
      <c r="BX88" s="424">
        <v>0</v>
      </c>
      <c r="BZ88" s="396"/>
    </row>
    <row r="89" spans="1:78">
      <c r="A89" s="445" t="s">
        <v>33</v>
      </c>
      <c r="B89" s="424" t="s">
        <v>217</v>
      </c>
      <c r="C89" s="422">
        <f t="shared" si="4"/>
        <v>0</v>
      </c>
      <c r="D89" s="421"/>
      <c r="E89" s="421"/>
      <c r="F89" s="421"/>
      <c r="G89" s="421"/>
      <c r="H89" s="421"/>
      <c r="I89" s="421"/>
      <c r="J89" s="421"/>
      <c r="K89" s="421"/>
      <c r="L89" s="423">
        <v>0</v>
      </c>
      <c r="M89" s="422">
        <v>0</v>
      </c>
      <c r="N89" s="422">
        <v>0</v>
      </c>
      <c r="O89" s="422">
        <v>0</v>
      </c>
      <c r="P89" s="422">
        <v>0</v>
      </c>
      <c r="Q89" s="422">
        <v>0</v>
      </c>
      <c r="R89" s="422">
        <v>0</v>
      </c>
      <c r="S89" s="422">
        <v>0</v>
      </c>
      <c r="T89" s="422">
        <v>0</v>
      </c>
      <c r="U89" s="422">
        <v>0</v>
      </c>
      <c r="V89" s="422">
        <v>0</v>
      </c>
      <c r="W89" s="422">
        <v>0</v>
      </c>
      <c r="X89" s="422">
        <v>0</v>
      </c>
      <c r="Y89" s="422">
        <v>0</v>
      </c>
      <c r="Z89" s="422">
        <v>0</v>
      </c>
      <c r="AA89" s="422">
        <v>0</v>
      </c>
      <c r="AB89" s="422">
        <v>0</v>
      </c>
      <c r="AC89" s="422">
        <v>0</v>
      </c>
      <c r="AD89" s="422">
        <v>0</v>
      </c>
      <c r="AE89" s="422">
        <v>0</v>
      </c>
      <c r="AF89" s="422">
        <v>0</v>
      </c>
      <c r="AG89" s="422">
        <v>0</v>
      </c>
      <c r="AH89" s="422">
        <v>0</v>
      </c>
      <c r="AI89" s="422">
        <v>0</v>
      </c>
      <c r="AJ89" s="422">
        <v>0</v>
      </c>
      <c r="AK89" s="422">
        <v>0</v>
      </c>
      <c r="AL89" s="422">
        <v>0</v>
      </c>
      <c r="AM89" s="422">
        <v>0</v>
      </c>
      <c r="AN89" s="422">
        <v>0</v>
      </c>
      <c r="AO89" s="422">
        <v>0</v>
      </c>
      <c r="AP89" s="422">
        <v>0</v>
      </c>
      <c r="AQ89" s="422">
        <v>0</v>
      </c>
      <c r="AR89" s="422">
        <v>0</v>
      </c>
      <c r="AS89" s="422">
        <v>0</v>
      </c>
      <c r="AT89" s="422">
        <v>0</v>
      </c>
      <c r="AU89" s="422">
        <v>0</v>
      </c>
      <c r="AV89" s="422">
        <v>0</v>
      </c>
      <c r="AW89" s="422">
        <v>0</v>
      </c>
      <c r="AX89" s="422">
        <v>0</v>
      </c>
      <c r="AY89" s="422">
        <v>0</v>
      </c>
      <c r="AZ89" s="422"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v>0</v>
      </c>
      <c r="BL89" s="467">
        <v>0</v>
      </c>
      <c r="BM89" s="468">
        <f t="shared" si="5"/>
        <v>0</v>
      </c>
      <c r="BN89" s="424"/>
      <c r="BO89" s="421">
        <v>0</v>
      </c>
      <c r="BP89" s="469">
        <f t="shared" si="6"/>
        <v>0</v>
      </c>
      <c r="BQ89" s="423">
        <f t="shared" si="7"/>
        <v>0</v>
      </c>
      <c r="BR89" s="470">
        <v>0</v>
      </c>
      <c r="BS89" s="421">
        <v>0</v>
      </c>
      <c r="BT89" s="471">
        <v>0</v>
      </c>
      <c r="BU89" s="471">
        <v>0</v>
      </c>
      <c r="BV89" s="421">
        <v>0</v>
      </c>
      <c r="BW89" s="472">
        <v>0</v>
      </c>
      <c r="BX89" s="424">
        <v>0</v>
      </c>
      <c r="BZ89" s="396"/>
    </row>
    <row r="90" spans="1:78">
      <c r="A90" s="445" t="s">
        <v>34</v>
      </c>
      <c r="B90" s="424" t="s">
        <v>134</v>
      </c>
      <c r="C90" s="422">
        <f t="shared" si="4"/>
        <v>0</v>
      </c>
      <c r="D90" s="421"/>
      <c r="E90" s="421"/>
      <c r="F90" s="421"/>
      <c r="G90" s="421"/>
      <c r="H90" s="421"/>
      <c r="I90" s="421"/>
      <c r="J90" s="421"/>
      <c r="K90" s="421"/>
      <c r="L90" s="423">
        <v>0</v>
      </c>
      <c r="M90" s="422">
        <v>0</v>
      </c>
      <c r="N90" s="422">
        <v>0</v>
      </c>
      <c r="O90" s="422">
        <v>0</v>
      </c>
      <c r="P90" s="422">
        <v>0</v>
      </c>
      <c r="Q90" s="422">
        <v>0</v>
      </c>
      <c r="R90" s="422">
        <v>0</v>
      </c>
      <c r="S90" s="422">
        <v>0</v>
      </c>
      <c r="T90" s="422">
        <v>0</v>
      </c>
      <c r="U90" s="422">
        <v>0</v>
      </c>
      <c r="V90" s="422">
        <v>0</v>
      </c>
      <c r="W90" s="422">
        <v>0</v>
      </c>
      <c r="X90" s="422">
        <v>0</v>
      </c>
      <c r="Y90" s="422">
        <v>0</v>
      </c>
      <c r="Z90" s="422">
        <v>0</v>
      </c>
      <c r="AA90" s="422">
        <v>0</v>
      </c>
      <c r="AB90" s="422">
        <v>0</v>
      </c>
      <c r="AC90" s="422">
        <v>0</v>
      </c>
      <c r="AD90" s="422">
        <v>0</v>
      </c>
      <c r="AE90" s="422">
        <v>0</v>
      </c>
      <c r="AF90" s="422">
        <v>0</v>
      </c>
      <c r="AG90" s="422">
        <v>0</v>
      </c>
      <c r="AH90" s="422">
        <v>0</v>
      </c>
      <c r="AI90" s="422">
        <v>0</v>
      </c>
      <c r="AJ90" s="422">
        <v>0</v>
      </c>
      <c r="AK90" s="422">
        <v>0</v>
      </c>
      <c r="AL90" s="422">
        <v>0</v>
      </c>
      <c r="AM90" s="422">
        <v>0</v>
      </c>
      <c r="AN90" s="422">
        <v>0</v>
      </c>
      <c r="AO90" s="422">
        <v>0</v>
      </c>
      <c r="AP90" s="422">
        <v>0</v>
      </c>
      <c r="AQ90" s="422">
        <v>0</v>
      </c>
      <c r="AR90" s="422">
        <v>0</v>
      </c>
      <c r="AS90" s="422">
        <v>0</v>
      </c>
      <c r="AT90" s="422">
        <v>0</v>
      </c>
      <c r="AU90" s="422">
        <v>0</v>
      </c>
      <c r="AV90" s="422">
        <v>0</v>
      </c>
      <c r="AW90" s="422">
        <v>0</v>
      </c>
      <c r="AX90" s="422">
        <v>0</v>
      </c>
      <c r="AY90" s="422">
        <v>0</v>
      </c>
      <c r="AZ90" s="422">
        <v>0</v>
      </c>
      <c r="BA90" s="422">
        <v>0</v>
      </c>
      <c r="BB90" s="422">
        <v>0</v>
      </c>
      <c r="BC90" s="422">
        <v>0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v>0</v>
      </c>
      <c r="BL90" s="467">
        <v>0</v>
      </c>
      <c r="BM90" s="468">
        <f t="shared" si="5"/>
        <v>0</v>
      </c>
      <c r="BN90" s="424"/>
      <c r="BO90" s="421">
        <v>0</v>
      </c>
      <c r="BP90" s="469">
        <f t="shared" si="6"/>
        <v>0</v>
      </c>
      <c r="BQ90" s="423">
        <f t="shared" si="7"/>
        <v>0</v>
      </c>
      <c r="BR90" s="470">
        <v>0</v>
      </c>
      <c r="BS90" s="421">
        <v>0</v>
      </c>
      <c r="BT90" s="471">
        <v>0</v>
      </c>
      <c r="BU90" s="471">
        <v>0</v>
      </c>
      <c r="BV90" s="421">
        <v>0</v>
      </c>
      <c r="BW90" s="472">
        <v>0</v>
      </c>
      <c r="BX90" s="424">
        <v>0</v>
      </c>
      <c r="BZ90" s="396"/>
    </row>
    <row r="91" spans="1:78">
      <c r="A91" s="445" t="s">
        <v>35</v>
      </c>
      <c r="B91" s="424" t="s">
        <v>135</v>
      </c>
      <c r="C91" s="422">
        <f t="shared" si="4"/>
        <v>18497.606999999996</v>
      </c>
      <c r="D91" s="421"/>
      <c r="E91" s="421"/>
      <c r="F91" s="421"/>
      <c r="G91" s="421"/>
      <c r="H91" s="421"/>
      <c r="I91" s="421"/>
      <c r="J91" s="421"/>
      <c r="K91" s="421"/>
      <c r="L91" s="423">
        <v>0</v>
      </c>
      <c r="M91" s="422">
        <v>107.373</v>
      </c>
      <c r="N91" s="422">
        <v>191.79499999999999</v>
      </c>
      <c r="O91" s="422">
        <v>86.421000000000006</v>
      </c>
      <c r="P91" s="422">
        <v>205.64</v>
      </c>
      <c r="Q91" s="422">
        <v>1.7999999999999999E-2</v>
      </c>
      <c r="R91" s="422">
        <v>9.5719999999999992</v>
      </c>
      <c r="S91" s="422">
        <v>4.766</v>
      </c>
      <c r="T91" s="422">
        <v>0</v>
      </c>
      <c r="U91" s="422">
        <v>33.982999999999997</v>
      </c>
      <c r="V91" s="422">
        <v>9.9619999999999997</v>
      </c>
      <c r="W91" s="422">
        <v>4.8719999999999999</v>
      </c>
      <c r="X91" s="422">
        <v>1.3089999999999999</v>
      </c>
      <c r="Y91" s="422">
        <v>0.69599999999999995</v>
      </c>
      <c r="Z91" s="422">
        <v>2.7709999999999999</v>
      </c>
      <c r="AA91" s="422">
        <v>4.5490000000000004</v>
      </c>
      <c r="AB91" s="422">
        <v>1.6639999999999999</v>
      </c>
      <c r="AC91" s="422">
        <v>24.792999999999999</v>
      </c>
      <c r="AD91" s="422">
        <v>17.832000000000001</v>
      </c>
      <c r="AE91" s="422">
        <v>525.90899999999999</v>
      </c>
      <c r="AF91" s="422">
        <v>29.798999999999999</v>
      </c>
      <c r="AG91" s="422">
        <v>97.141999999999996</v>
      </c>
      <c r="AH91" s="422">
        <v>505.53399999999999</v>
      </c>
      <c r="AI91" s="422">
        <v>825.16099999999994</v>
      </c>
      <c r="AJ91" s="422">
        <v>20.562999999999999</v>
      </c>
      <c r="AK91" s="422">
        <v>5.5179999999999998</v>
      </c>
      <c r="AL91" s="422">
        <v>89.736000000000004</v>
      </c>
      <c r="AM91" s="422">
        <v>99.816000000000003</v>
      </c>
      <c r="AN91" s="422">
        <v>11.726000000000001</v>
      </c>
      <c r="AO91" s="422">
        <v>135.34800000000001</v>
      </c>
      <c r="AP91" s="422">
        <v>24.962</v>
      </c>
      <c r="AQ91" s="422">
        <v>30.893000000000001</v>
      </c>
      <c r="AR91" s="422">
        <v>14.164999999999999</v>
      </c>
      <c r="AS91" s="422">
        <v>13.374000000000001</v>
      </c>
      <c r="AT91" s="422">
        <v>710.42</v>
      </c>
      <c r="AU91" s="422">
        <v>0.42299999999999999</v>
      </c>
      <c r="AV91" s="422">
        <v>0.06</v>
      </c>
      <c r="AW91" s="422">
        <v>17.446000000000002</v>
      </c>
      <c r="AX91" s="422">
        <v>34.786999999999999</v>
      </c>
      <c r="AY91" s="422">
        <v>0</v>
      </c>
      <c r="AZ91" s="422">
        <v>6.0170000000000003</v>
      </c>
      <c r="BA91" s="422">
        <v>284.18299999999999</v>
      </c>
      <c r="BB91" s="422">
        <v>17.234999999999999</v>
      </c>
      <c r="BC91" s="422">
        <v>564.50699999999995</v>
      </c>
      <c r="BD91" s="422">
        <v>11.311999999999999</v>
      </c>
      <c r="BE91" s="422">
        <v>83.471000000000004</v>
      </c>
      <c r="BF91" s="422">
        <v>170.57400000000001</v>
      </c>
      <c r="BG91" s="422">
        <v>6.3120000000000003</v>
      </c>
      <c r="BH91" s="422">
        <v>0</v>
      </c>
      <c r="BI91" s="422">
        <v>49.896999999999998</v>
      </c>
      <c r="BJ91" s="422">
        <v>0</v>
      </c>
      <c r="BK91" s="422">
        <v>0</v>
      </c>
      <c r="BL91" s="467">
        <v>0</v>
      </c>
      <c r="BM91" s="468">
        <f t="shared" si="5"/>
        <v>5094.3059999999969</v>
      </c>
      <c r="BN91" s="424"/>
      <c r="BO91" s="421">
        <v>0</v>
      </c>
      <c r="BP91" s="469">
        <f t="shared" si="6"/>
        <v>13403.300999999999</v>
      </c>
      <c r="BQ91" s="423">
        <f t="shared" si="7"/>
        <v>13403.300999999999</v>
      </c>
      <c r="BR91" s="470">
        <v>0</v>
      </c>
      <c r="BS91" s="421">
        <v>13403.300999999999</v>
      </c>
      <c r="BT91" s="471">
        <v>0</v>
      </c>
      <c r="BU91" s="471">
        <v>0</v>
      </c>
      <c r="BV91" s="421">
        <v>0</v>
      </c>
      <c r="BW91" s="472">
        <v>0</v>
      </c>
      <c r="BX91" s="424">
        <v>0</v>
      </c>
      <c r="BZ91" s="396"/>
    </row>
    <row r="92" spans="1:78">
      <c r="A92" s="445" t="s">
        <v>36</v>
      </c>
      <c r="B92" s="424" t="s">
        <v>37</v>
      </c>
      <c r="C92" s="422">
        <f t="shared" si="4"/>
        <v>4825.9710000000005</v>
      </c>
      <c r="D92" s="421"/>
      <c r="E92" s="421"/>
      <c r="F92" s="421"/>
      <c r="G92" s="421"/>
      <c r="H92" s="421"/>
      <c r="I92" s="421"/>
      <c r="J92" s="421"/>
      <c r="K92" s="421"/>
      <c r="L92" s="423">
        <v>0</v>
      </c>
      <c r="M92" s="422">
        <v>14.858000000000001</v>
      </c>
      <c r="N92" s="422">
        <v>0</v>
      </c>
      <c r="O92" s="422">
        <v>5.9509999999999996</v>
      </c>
      <c r="P92" s="422">
        <v>188.685</v>
      </c>
      <c r="Q92" s="422">
        <v>2.1000000000000001E-2</v>
      </c>
      <c r="R92" s="422">
        <v>0.41299999999999998</v>
      </c>
      <c r="S92" s="422">
        <v>0</v>
      </c>
      <c r="T92" s="422">
        <v>0</v>
      </c>
      <c r="U92" s="422">
        <v>0</v>
      </c>
      <c r="V92" s="422">
        <v>3.0089999999999999</v>
      </c>
      <c r="W92" s="422">
        <v>9.2200000000000006</v>
      </c>
      <c r="X92" s="422">
        <v>1.7470000000000001</v>
      </c>
      <c r="Y92" s="422">
        <v>15.603</v>
      </c>
      <c r="Z92" s="422">
        <v>0</v>
      </c>
      <c r="AA92" s="422">
        <v>0.52500000000000002</v>
      </c>
      <c r="AB92" s="422">
        <v>0.85699999999999998</v>
      </c>
      <c r="AC92" s="422">
        <v>32.404000000000003</v>
      </c>
      <c r="AD92" s="422">
        <v>0</v>
      </c>
      <c r="AE92" s="422">
        <v>0.77500000000000002</v>
      </c>
      <c r="AF92" s="422">
        <v>35.470999999999997</v>
      </c>
      <c r="AG92" s="422">
        <v>115.639</v>
      </c>
      <c r="AH92" s="422">
        <v>1749.9860000000001</v>
      </c>
      <c r="AI92" s="422">
        <v>333.447</v>
      </c>
      <c r="AJ92" s="422">
        <v>1.222</v>
      </c>
      <c r="AK92" s="422">
        <v>142.80799999999999</v>
      </c>
      <c r="AL92" s="422">
        <v>3.286</v>
      </c>
      <c r="AM92" s="422">
        <v>6.1539999999999999</v>
      </c>
      <c r="AN92" s="422">
        <v>0.439</v>
      </c>
      <c r="AO92" s="422">
        <v>36.51</v>
      </c>
      <c r="AP92" s="422">
        <v>0</v>
      </c>
      <c r="AQ92" s="422">
        <v>7.6280000000000001</v>
      </c>
      <c r="AR92" s="422">
        <v>29.593</v>
      </c>
      <c r="AS92" s="422">
        <v>0</v>
      </c>
      <c r="AT92" s="422">
        <v>0</v>
      </c>
      <c r="AU92" s="422">
        <v>0</v>
      </c>
      <c r="AV92" s="422">
        <v>0.379</v>
      </c>
      <c r="AW92" s="422">
        <v>2.9000000000000001E-2</v>
      </c>
      <c r="AX92" s="422">
        <v>39.582000000000001</v>
      </c>
      <c r="AY92" s="422">
        <v>0</v>
      </c>
      <c r="AZ92" s="422">
        <v>1.385</v>
      </c>
      <c r="BA92" s="422">
        <v>12.153</v>
      </c>
      <c r="BB92" s="422">
        <v>11.378</v>
      </c>
      <c r="BC92" s="422">
        <v>500.60300000000001</v>
      </c>
      <c r="BD92" s="422">
        <v>0</v>
      </c>
      <c r="BE92" s="422">
        <v>87.328000000000003</v>
      </c>
      <c r="BF92" s="422">
        <v>284.30500000000001</v>
      </c>
      <c r="BG92" s="422">
        <v>1.2999999999999999E-2</v>
      </c>
      <c r="BH92" s="422">
        <v>0</v>
      </c>
      <c r="BI92" s="422">
        <v>0.47</v>
      </c>
      <c r="BJ92" s="422">
        <v>0</v>
      </c>
      <c r="BK92" s="422">
        <v>0</v>
      </c>
      <c r="BL92" s="467">
        <v>0</v>
      </c>
      <c r="BM92" s="468">
        <f t="shared" si="5"/>
        <v>3673.8760000000002</v>
      </c>
      <c r="BN92" s="424"/>
      <c r="BO92" s="421">
        <v>0</v>
      </c>
      <c r="BP92" s="469">
        <f t="shared" si="6"/>
        <v>1152.095</v>
      </c>
      <c r="BQ92" s="423">
        <f t="shared" si="7"/>
        <v>1152.095</v>
      </c>
      <c r="BR92" s="470">
        <v>0</v>
      </c>
      <c r="BS92" s="421">
        <v>1152.095</v>
      </c>
      <c r="BT92" s="471">
        <v>0</v>
      </c>
      <c r="BU92" s="471">
        <v>0</v>
      </c>
      <c r="BV92" s="421">
        <v>0</v>
      </c>
      <c r="BW92" s="472">
        <v>0</v>
      </c>
      <c r="BX92" s="424">
        <v>0</v>
      </c>
      <c r="BZ92" s="396"/>
    </row>
    <row r="93" spans="1:78">
      <c r="A93" s="445" t="s">
        <v>38</v>
      </c>
      <c r="B93" s="424" t="s">
        <v>39</v>
      </c>
      <c r="C93" s="422">
        <f t="shared" si="4"/>
        <v>2482.0590000000002</v>
      </c>
      <c r="D93" s="421"/>
      <c r="E93" s="421"/>
      <c r="F93" s="421"/>
      <c r="G93" s="421"/>
      <c r="H93" s="421"/>
      <c r="I93" s="421"/>
      <c r="J93" s="421"/>
      <c r="K93" s="421"/>
      <c r="L93" s="423">
        <v>0</v>
      </c>
      <c r="M93" s="422">
        <v>2.7360000000000002</v>
      </c>
      <c r="N93" s="422">
        <v>0</v>
      </c>
      <c r="O93" s="422">
        <v>7.1879999999999997</v>
      </c>
      <c r="P93" s="422">
        <v>0.93</v>
      </c>
      <c r="Q93" s="422">
        <v>2E-3</v>
      </c>
      <c r="R93" s="422">
        <v>0.48799999999999999</v>
      </c>
      <c r="S93" s="422">
        <v>0.29699999999999999</v>
      </c>
      <c r="T93" s="422">
        <v>0</v>
      </c>
      <c r="U93" s="422">
        <v>1.5189999999999999</v>
      </c>
      <c r="V93" s="422">
        <v>1.06</v>
      </c>
      <c r="W93" s="422">
        <v>0</v>
      </c>
      <c r="X93" s="422">
        <v>9.0999999999999998E-2</v>
      </c>
      <c r="Y93" s="422">
        <v>1.4870000000000001</v>
      </c>
      <c r="Z93" s="422">
        <v>6.2E-2</v>
      </c>
      <c r="AA93" s="422">
        <v>0</v>
      </c>
      <c r="AB93" s="422">
        <v>0.47299999999999998</v>
      </c>
      <c r="AC93" s="422">
        <v>4.5259999999999998</v>
      </c>
      <c r="AD93" s="422">
        <v>3.9159999999999999</v>
      </c>
      <c r="AE93" s="422">
        <v>3.8220000000000001</v>
      </c>
      <c r="AF93" s="422">
        <v>9.4469999999999992</v>
      </c>
      <c r="AG93" s="422">
        <v>6.8129999999999997</v>
      </c>
      <c r="AH93" s="422">
        <v>14.292</v>
      </c>
      <c r="AI93" s="422">
        <v>39.667999999999999</v>
      </c>
      <c r="AJ93" s="422">
        <v>2.3980000000000001</v>
      </c>
      <c r="AK93" s="422">
        <v>2.0699999999999998</v>
      </c>
      <c r="AL93" s="422">
        <v>132.43199999999999</v>
      </c>
      <c r="AM93" s="422">
        <v>18.645</v>
      </c>
      <c r="AN93" s="422">
        <v>6.3890000000000002</v>
      </c>
      <c r="AO93" s="422">
        <v>2.343</v>
      </c>
      <c r="AP93" s="422">
        <v>0.78100000000000003</v>
      </c>
      <c r="AQ93" s="422">
        <v>26.2</v>
      </c>
      <c r="AR93" s="422">
        <v>14.680999999999999</v>
      </c>
      <c r="AS93" s="422">
        <v>9.2949999999999999</v>
      </c>
      <c r="AT93" s="422">
        <v>26.736999999999998</v>
      </c>
      <c r="AU93" s="422">
        <v>2.5680000000000001</v>
      </c>
      <c r="AV93" s="422">
        <v>6.851</v>
      </c>
      <c r="AW93" s="422">
        <v>0.13600000000000001</v>
      </c>
      <c r="AX93" s="422">
        <v>13.353</v>
      </c>
      <c r="AY93" s="422">
        <v>0</v>
      </c>
      <c r="AZ93" s="422">
        <v>0.28999999999999998</v>
      </c>
      <c r="BA93" s="422">
        <v>192.32</v>
      </c>
      <c r="BB93" s="422">
        <v>7.6050000000000004</v>
      </c>
      <c r="BC93" s="422">
        <v>91.119</v>
      </c>
      <c r="BD93" s="422">
        <v>0</v>
      </c>
      <c r="BE93" s="422">
        <v>13.742000000000001</v>
      </c>
      <c r="BF93" s="422">
        <v>54.216999999999999</v>
      </c>
      <c r="BG93" s="422">
        <v>0.629</v>
      </c>
      <c r="BH93" s="422">
        <v>0</v>
      </c>
      <c r="BI93" s="422">
        <v>1.7230000000000001</v>
      </c>
      <c r="BJ93" s="422">
        <v>0</v>
      </c>
      <c r="BK93" s="422">
        <v>0</v>
      </c>
      <c r="BL93" s="467">
        <v>0</v>
      </c>
      <c r="BM93" s="468">
        <f t="shared" si="5"/>
        <v>725.34100000000001</v>
      </c>
      <c r="BN93" s="424"/>
      <c r="BO93" s="421">
        <v>-1.079</v>
      </c>
      <c r="BP93" s="469">
        <f t="shared" si="6"/>
        <v>1757.797</v>
      </c>
      <c r="BQ93" s="423">
        <f t="shared" si="7"/>
        <v>1757.797</v>
      </c>
      <c r="BR93" s="470">
        <v>0</v>
      </c>
      <c r="BS93" s="421">
        <v>1757.797</v>
      </c>
      <c r="BT93" s="471">
        <v>0</v>
      </c>
      <c r="BU93" s="471">
        <v>0</v>
      </c>
      <c r="BV93" s="421">
        <v>0</v>
      </c>
      <c r="BW93" s="472">
        <v>0</v>
      </c>
      <c r="BX93" s="424">
        <v>0</v>
      </c>
      <c r="BZ93" s="396"/>
    </row>
    <row r="94" spans="1:78">
      <c r="A94" s="445" t="s">
        <v>40</v>
      </c>
      <c r="B94" s="424" t="s">
        <v>136</v>
      </c>
      <c r="C94" s="422">
        <f t="shared" si="4"/>
        <v>10704.571999999998</v>
      </c>
      <c r="D94" s="421"/>
      <c r="E94" s="421"/>
      <c r="F94" s="421"/>
      <c r="G94" s="421"/>
      <c r="H94" s="421"/>
      <c r="I94" s="421"/>
      <c r="J94" s="421"/>
      <c r="K94" s="421"/>
      <c r="L94" s="423">
        <v>0</v>
      </c>
      <c r="M94" s="422">
        <v>126.745</v>
      </c>
      <c r="N94" s="422">
        <v>0</v>
      </c>
      <c r="O94" s="422">
        <v>232.17</v>
      </c>
      <c r="P94" s="422">
        <v>61.000999999999998</v>
      </c>
      <c r="Q94" s="422">
        <v>0</v>
      </c>
      <c r="R94" s="422">
        <v>5.0350000000000001</v>
      </c>
      <c r="S94" s="422">
        <v>0</v>
      </c>
      <c r="T94" s="422">
        <v>0</v>
      </c>
      <c r="U94" s="422">
        <v>2.4409999999999998</v>
      </c>
      <c r="V94" s="422">
        <v>0</v>
      </c>
      <c r="W94" s="422">
        <v>0</v>
      </c>
      <c r="X94" s="422">
        <v>8.391</v>
      </c>
      <c r="Y94" s="422">
        <v>1.0389999999999999</v>
      </c>
      <c r="Z94" s="422">
        <v>0</v>
      </c>
      <c r="AA94" s="422">
        <v>0.42899999999999999</v>
      </c>
      <c r="AB94" s="422">
        <v>0</v>
      </c>
      <c r="AC94" s="422">
        <v>158.71199999999999</v>
      </c>
      <c r="AD94" s="422">
        <v>93.215000000000003</v>
      </c>
      <c r="AE94" s="422">
        <v>97.113</v>
      </c>
      <c r="AF94" s="422">
        <v>0</v>
      </c>
      <c r="AG94" s="422">
        <v>19.686</v>
      </c>
      <c r="AH94" s="422">
        <v>773.88</v>
      </c>
      <c r="AI94" s="422">
        <v>243.63900000000001</v>
      </c>
      <c r="AJ94" s="422">
        <v>7.68</v>
      </c>
      <c r="AK94" s="422">
        <v>743.40200000000004</v>
      </c>
      <c r="AL94" s="422">
        <v>819.48099999999999</v>
      </c>
      <c r="AM94" s="422">
        <v>1449.682</v>
      </c>
      <c r="AN94" s="422">
        <v>0</v>
      </c>
      <c r="AO94" s="422">
        <v>27.83</v>
      </c>
      <c r="AP94" s="422">
        <v>3.157</v>
      </c>
      <c r="AQ94" s="422">
        <v>1.69</v>
      </c>
      <c r="AR94" s="422">
        <v>325.96100000000001</v>
      </c>
      <c r="AS94" s="422">
        <v>0</v>
      </c>
      <c r="AT94" s="422">
        <v>127.20699999999999</v>
      </c>
      <c r="AU94" s="422">
        <v>0</v>
      </c>
      <c r="AV94" s="422">
        <v>1.7000000000000001E-2</v>
      </c>
      <c r="AW94" s="422">
        <v>0.64600000000000002</v>
      </c>
      <c r="AX94" s="422">
        <v>6.7</v>
      </c>
      <c r="AY94" s="422">
        <v>0</v>
      </c>
      <c r="AZ94" s="422">
        <v>14.868</v>
      </c>
      <c r="BA94" s="422">
        <v>58.573999999999998</v>
      </c>
      <c r="BB94" s="422">
        <v>0</v>
      </c>
      <c r="BC94" s="422">
        <v>116.75700000000001</v>
      </c>
      <c r="BD94" s="422">
        <v>0</v>
      </c>
      <c r="BE94" s="422">
        <v>35.930999999999997</v>
      </c>
      <c r="BF94" s="422">
        <v>102.617</v>
      </c>
      <c r="BG94" s="422">
        <v>0</v>
      </c>
      <c r="BH94" s="422">
        <v>0</v>
      </c>
      <c r="BI94" s="422">
        <v>0</v>
      </c>
      <c r="BJ94" s="422">
        <v>0</v>
      </c>
      <c r="BK94" s="422">
        <v>0</v>
      </c>
      <c r="BL94" s="467">
        <v>0</v>
      </c>
      <c r="BM94" s="468">
        <f t="shared" si="5"/>
        <v>5665.695999999999</v>
      </c>
      <c r="BN94" s="424"/>
      <c r="BO94" s="421">
        <v>4297.9849999999997</v>
      </c>
      <c r="BP94" s="469">
        <f t="shared" si="6"/>
        <v>740.89099999999996</v>
      </c>
      <c r="BQ94" s="423">
        <f t="shared" si="7"/>
        <v>740.89099999999996</v>
      </c>
      <c r="BR94" s="470">
        <v>0</v>
      </c>
      <c r="BS94" s="421">
        <v>740.89099999999996</v>
      </c>
      <c r="BT94" s="471">
        <v>0</v>
      </c>
      <c r="BU94" s="471">
        <v>0</v>
      </c>
      <c r="BV94" s="421">
        <v>0</v>
      </c>
      <c r="BW94" s="472">
        <v>0</v>
      </c>
      <c r="BX94" s="424">
        <v>0</v>
      </c>
      <c r="BZ94" s="396"/>
    </row>
    <row r="95" spans="1:78">
      <c r="A95" s="445" t="s">
        <v>41</v>
      </c>
      <c r="B95" s="424" t="s">
        <v>156</v>
      </c>
      <c r="C95" s="422">
        <f t="shared" si="4"/>
        <v>273.98099999999999</v>
      </c>
      <c r="D95" s="421"/>
      <c r="E95" s="421"/>
      <c r="F95" s="421"/>
      <c r="G95" s="421"/>
      <c r="H95" s="421"/>
      <c r="I95" s="421"/>
      <c r="J95" s="421"/>
      <c r="K95" s="421"/>
      <c r="L95" s="423">
        <v>3.0000000000000001E-3</v>
      </c>
      <c r="M95" s="422">
        <v>0</v>
      </c>
      <c r="N95" s="422">
        <v>0</v>
      </c>
      <c r="O95" s="422">
        <v>0.10100000000000001</v>
      </c>
      <c r="P95" s="422">
        <v>0.08</v>
      </c>
      <c r="Q95" s="422">
        <v>1E-3</v>
      </c>
      <c r="R95" s="422">
        <v>3.0000000000000001E-3</v>
      </c>
      <c r="S95" s="422">
        <v>6.0000000000000001E-3</v>
      </c>
      <c r="T95" s="422">
        <v>0</v>
      </c>
      <c r="U95" s="422">
        <v>0.14199999999999999</v>
      </c>
      <c r="V95" s="422">
        <v>2.8000000000000001E-2</v>
      </c>
      <c r="W95" s="422">
        <v>1.2E-2</v>
      </c>
      <c r="X95" s="422">
        <v>5.5E-2</v>
      </c>
      <c r="Y95" s="422">
        <v>8.0000000000000002E-3</v>
      </c>
      <c r="Z95" s="422">
        <v>3.4000000000000002E-2</v>
      </c>
      <c r="AA95" s="422">
        <v>1E-3</v>
      </c>
      <c r="AB95" s="422">
        <v>6.0000000000000001E-3</v>
      </c>
      <c r="AC95" s="422">
        <v>0.34499999999999997</v>
      </c>
      <c r="AD95" s="422">
        <v>3.0000000000000001E-3</v>
      </c>
      <c r="AE95" s="422">
        <v>1.196</v>
      </c>
      <c r="AF95" s="422">
        <v>0.60599999999999998</v>
      </c>
      <c r="AG95" s="422">
        <v>1.8029999999999999</v>
      </c>
      <c r="AH95" s="422">
        <v>0.79500000000000004</v>
      </c>
      <c r="AI95" s="422">
        <v>0.876</v>
      </c>
      <c r="AJ95" s="422">
        <v>4.0000000000000001E-3</v>
      </c>
      <c r="AK95" s="422">
        <v>0</v>
      </c>
      <c r="AL95" s="422">
        <v>8.1000000000000003E-2</v>
      </c>
      <c r="AM95" s="422">
        <v>6.8000000000000005E-2</v>
      </c>
      <c r="AN95" s="422">
        <v>3.0590000000000002</v>
      </c>
      <c r="AO95" s="422">
        <v>0.152</v>
      </c>
      <c r="AP95" s="422">
        <v>4.9000000000000002E-2</v>
      </c>
      <c r="AQ95" s="422">
        <v>6.8000000000000005E-2</v>
      </c>
      <c r="AR95" s="422">
        <v>0.69499999999999995</v>
      </c>
      <c r="AS95" s="422">
        <v>7.3999999999999996E-2</v>
      </c>
      <c r="AT95" s="422">
        <v>0</v>
      </c>
      <c r="AU95" s="422">
        <v>0.34</v>
      </c>
      <c r="AV95" s="422">
        <v>0.52500000000000002</v>
      </c>
      <c r="AW95" s="422">
        <v>4.4999999999999998E-2</v>
      </c>
      <c r="AX95" s="422">
        <v>7.8E-2</v>
      </c>
      <c r="AY95" s="422">
        <v>0</v>
      </c>
      <c r="AZ95" s="422">
        <v>3.0000000000000001E-3</v>
      </c>
      <c r="BA95" s="422">
        <v>5.8999999999999997E-2</v>
      </c>
      <c r="BB95" s="422">
        <v>0.03</v>
      </c>
      <c r="BC95" s="422">
        <v>84.554000000000002</v>
      </c>
      <c r="BD95" s="422">
        <v>0.878</v>
      </c>
      <c r="BE95" s="422">
        <v>15.387</v>
      </c>
      <c r="BF95" s="422">
        <v>17.798999999999999</v>
      </c>
      <c r="BG95" s="422">
        <v>3.7999999999999999E-2</v>
      </c>
      <c r="BH95" s="422">
        <v>0.54</v>
      </c>
      <c r="BI95" s="422">
        <v>0.156</v>
      </c>
      <c r="BJ95" s="422">
        <v>0</v>
      </c>
      <c r="BK95" s="422">
        <v>0</v>
      </c>
      <c r="BL95" s="467">
        <v>0</v>
      </c>
      <c r="BM95" s="468">
        <f t="shared" si="5"/>
        <v>130.786</v>
      </c>
      <c r="BN95" s="424"/>
      <c r="BO95" s="421">
        <v>46.674999999999997</v>
      </c>
      <c r="BP95" s="469">
        <f t="shared" si="6"/>
        <v>96.52</v>
      </c>
      <c r="BQ95" s="423">
        <f t="shared" si="7"/>
        <v>96.52</v>
      </c>
      <c r="BR95" s="470">
        <v>0</v>
      </c>
      <c r="BS95" s="421">
        <v>96.52</v>
      </c>
      <c r="BT95" s="471">
        <v>0</v>
      </c>
      <c r="BU95" s="471">
        <v>0</v>
      </c>
      <c r="BV95" s="421">
        <v>0</v>
      </c>
      <c r="BW95" s="472">
        <v>0</v>
      </c>
      <c r="BX95" s="424">
        <v>0</v>
      </c>
      <c r="BZ95" s="396"/>
    </row>
    <row r="96" spans="1:78">
      <c r="A96" s="445" t="s">
        <v>42</v>
      </c>
      <c r="B96" s="424" t="s">
        <v>43</v>
      </c>
      <c r="C96" s="422">
        <f t="shared" si="4"/>
        <v>7425.1689999999999</v>
      </c>
      <c r="D96" s="421"/>
      <c r="E96" s="421"/>
      <c r="F96" s="421"/>
      <c r="G96" s="421"/>
      <c r="H96" s="421"/>
      <c r="I96" s="421"/>
      <c r="J96" s="421"/>
      <c r="K96" s="421"/>
      <c r="L96" s="423">
        <v>0.27400000000000002</v>
      </c>
      <c r="M96" s="422">
        <v>1.8460000000000001</v>
      </c>
      <c r="N96" s="422">
        <v>0.11</v>
      </c>
      <c r="O96" s="422">
        <v>1.63</v>
      </c>
      <c r="P96" s="422">
        <v>0.21099999999999999</v>
      </c>
      <c r="Q96" s="422">
        <v>1E-3</v>
      </c>
      <c r="R96" s="422">
        <v>0.73899999999999999</v>
      </c>
      <c r="S96" s="422">
        <v>0</v>
      </c>
      <c r="T96" s="422">
        <v>0</v>
      </c>
      <c r="U96" s="422">
        <v>0.34200000000000003</v>
      </c>
      <c r="V96" s="422">
        <v>0.23899999999999999</v>
      </c>
      <c r="W96" s="422">
        <v>0</v>
      </c>
      <c r="X96" s="422">
        <v>6.5000000000000002E-2</v>
      </c>
      <c r="Y96" s="422">
        <v>0.46700000000000003</v>
      </c>
      <c r="Z96" s="422">
        <v>0</v>
      </c>
      <c r="AA96" s="422">
        <v>0</v>
      </c>
      <c r="AB96" s="422">
        <v>0.215</v>
      </c>
      <c r="AC96" s="422">
        <v>0.34799999999999998</v>
      </c>
      <c r="AD96" s="422">
        <v>0.879</v>
      </c>
      <c r="AE96" s="422">
        <v>3.8610000000000002</v>
      </c>
      <c r="AF96" s="422">
        <v>3.3079999999999998</v>
      </c>
      <c r="AG96" s="422">
        <v>4.5940000000000003</v>
      </c>
      <c r="AH96" s="422">
        <v>4.4279999999999999</v>
      </c>
      <c r="AI96" s="422">
        <v>6.4489999999999998</v>
      </c>
      <c r="AJ96" s="422">
        <v>0.19500000000000001</v>
      </c>
      <c r="AK96" s="422">
        <v>0.69499999999999995</v>
      </c>
      <c r="AL96" s="422">
        <v>0.40500000000000003</v>
      </c>
      <c r="AM96" s="422">
        <v>25.321000000000002</v>
      </c>
      <c r="AN96" s="422">
        <v>0.17699999999999999</v>
      </c>
      <c r="AO96" s="422">
        <v>4.548</v>
      </c>
      <c r="AP96" s="422">
        <v>0.40899999999999997</v>
      </c>
      <c r="AQ96" s="422">
        <v>3.1509999999999998</v>
      </c>
      <c r="AR96" s="422">
        <v>5.3440000000000003</v>
      </c>
      <c r="AS96" s="422">
        <v>4.1619999999999999</v>
      </c>
      <c r="AT96" s="422">
        <v>4.2930000000000001</v>
      </c>
      <c r="AU96" s="422">
        <v>1.022</v>
      </c>
      <c r="AV96" s="422">
        <v>1.3520000000000001</v>
      </c>
      <c r="AW96" s="422">
        <v>1.8009999999999999</v>
      </c>
      <c r="AX96" s="422">
        <v>2.5910000000000002</v>
      </c>
      <c r="AY96" s="422">
        <v>5.1999999999999998E-2</v>
      </c>
      <c r="AZ96" s="422">
        <v>0.23300000000000001</v>
      </c>
      <c r="BA96" s="422">
        <v>371.654</v>
      </c>
      <c r="BB96" s="422">
        <v>1.714</v>
      </c>
      <c r="BC96" s="422">
        <v>56.192</v>
      </c>
      <c r="BD96" s="422">
        <v>1.5389999999999999</v>
      </c>
      <c r="BE96" s="422">
        <v>5.4409999999999998</v>
      </c>
      <c r="BF96" s="422">
        <v>17.63</v>
      </c>
      <c r="BG96" s="422">
        <v>0.10199999999999999</v>
      </c>
      <c r="BH96" s="422">
        <v>0.92400000000000004</v>
      </c>
      <c r="BI96" s="422">
        <v>0.125</v>
      </c>
      <c r="BJ96" s="422">
        <v>0</v>
      </c>
      <c r="BK96" s="422">
        <v>0</v>
      </c>
      <c r="BL96" s="467">
        <v>0</v>
      </c>
      <c r="BM96" s="468">
        <f t="shared" si="5"/>
        <v>541.07799999999997</v>
      </c>
      <c r="BN96" s="424"/>
      <c r="BO96" s="421">
        <v>0</v>
      </c>
      <c r="BP96" s="469">
        <f t="shared" si="6"/>
        <v>6884.0909999999994</v>
      </c>
      <c r="BQ96" s="423">
        <f t="shared" si="7"/>
        <v>6884.0909999999994</v>
      </c>
      <c r="BR96" s="470">
        <v>5.2999999999999999E-2</v>
      </c>
      <c r="BS96" s="421">
        <v>6884.0379999999996</v>
      </c>
      <c r="BT96" s="471">
        <v>0</v>
      </c>
      <c r="BU96" s="471">
        <v>0</v>
      </c>
      <c r="BV96" s="421">
        <v>0</v>
      </c>
      <c r="BW96" s="472">
        <v>0</v>
      </c>
      <c r="BX96" s="424">
        <v>0</v>
      </c>
      <c r="BZ96" s="396"/>
    </row>
    <row r="97" spans="1:78">
      <c r="A97" s="445" t="s">
        <v>44</v>
      </c>
      <c r="B97" s="424" t="s">
        <v>207</v>
      </c>
      <c r="C97" s="422">
        <f t="shared" si="4"/>
        <v>5276.0310000000009</v>
      </c>
      <c r="D97" s="421"/>
      <c r="E97" s="421"/>
      <c r="F97" s="421"/>
      <c r="G97" s="421"/>
      <c r="H97" s="421"/>
      <c r="I97" s="421"/>
      <c r="J97" s="421"/>
      <c r="K97" s="421"/>
      <c r="L97" s="423">
        <v>0.29399999999999998</v>
      </c>
      <c r="M97" s="422">
        <v>18.806999999999999</v>
      </c>
      <c r="N97" s="422">
        <v>0.16200000000000001</v>
      </c>
      <c r="O97" s="422">
        <v>2.802</v>
      </c>
      <c r="P97" s="422">
        <v>0.14899999999999999</v>
      </c>
      <c r="Q97" s="422">
        <v>1E-3</v>
      </c>
      <c r="R97" s="422">
        <v>0.33300000000000002</v>
      </c>
      <c r="S97" s="422">
        <v>9.0999999999999998E-2</v>
      </c>
      <c r="T97" s="422">
        <v>0</v>
      </c>
      <c r="U97" s="422">
        <v>0.41499999999999998</v>
      </c>
      <c r="V97" s="422">
        <v>0.10100000000000001</v>
      </c>
      <c r="W97" s="422">
        <v>0</v>
      </c>
      <c r="X97" s="422">
        <v>9.4E-2</v>
      </c>
      <c r="Y97" s="422">
        <v>0.73499999999999999</v>
      </c>
      <c r="Z97" s="422">
        <v>0.11</v>
      </c>
      <c r="AA97" s="422">
        <v>6.7000000000000004E-2</v>
      </c>
      <c r="AB97" s="422">
        <v>0.39900000000000002</v>
      </c>
      <c r="AC97" s="422">
        <v>0.997</v>
      </c>
      <c r="AD97" s="422">
        <v>0.54200000000000004</v>
      </c>
      <c r="AE97" s="422">
        <v>1.0389999999999999</v>
      </c>
      <c r="AF97" s="422">
        <v>2.3639999999999999</v>
      </c>
      <c r="AG97" s="422">
        <v>15.146000000000001</v>
      </c>
      <c r="AH97" s="422">
        <v>2.742</v>
      </c>
      <c r="AI97" s="422">
        <v>116.959</v>
      </c>
      <c r="AJ97" s="422">
        <v>0.29499999999999998</v>
      </c>
      <c r="AK97" s="422">
        <v>6.08</v>
      </c>
      <c r="AL97" s="422">
        <v>19.417000000000002</v>
      </c>
      <c r="AM97" s="422">
        <v>10.555999999999999</v>
      </c>
      <c r="AN97" s="422">
        <v>9.5000000000000001E-2</v>
      </c>
      <c r="AO97" s="422">
        <v>0.35099999999999998</v>
      </c>
      <c r="AP97" s="422">
        <v>6.4619999999999997</v>
      </c>
      <c r="AQ97" s="422">
        <v>2.246</v>
      </c>
      <c r="AR97" s="422">
        <v>1.7529999999999999</v>
      </c>
      <c r="AS97" s="422">
        <v>1.6739999999999999</v>
      </c>
      <c r="AT97" s="422">
        <v>12.935</v>
      </c>
      <c r="AU97" s="422">
        <v>1.6919999999999999</v>
      </c>
      <c r="AV97" s="422">
        <v>0.55100000000000005</v>
      </c>
      <c r="AW97" s="422">
        <v>3.7999999999999999E-2</v>
      </c>
      <c r="AX97" s="422">
        <v>1.9470000000000001</v>
      </c>
      <c r="AY97" s="422">
        <v>5.7000000000000002E-2</v>
      </c>
      <c r="AZ97" s="422">
        <v>0.153</v>
      </c>
      <c r="BA97" s="422">
        <v>3.7959999999999998</v>
      </c>
      <c r="BB97" s="422">
        <v>0.41599999999999998</v>
      </c>
      <c r="BC97" s="422">
        <v>83.311999999999998</v>
      </c>
      <c r="BD97" s="422">
        <v>1.825</v>
      </c>
      <c r="BE97" s="422">
        <v>8.3670000000000009</v>
      </c>
      <c r="BF97" s="422">
        <v>25.177</v>
      </c>
      <c r="BG97" s="422">
        <v>0.127</v>
      </c>
      <c r="BH97" s="422">
        <v>5.5789999999999997</v>
      </c>
      <c r="BI97" s="422">
        <v>0.49399999999999999</v>
      </c>
      <c r="BJ97" s="422">
        <v>0</v>
      </c>
      <c r="BK97" s="422">
        <v>0</v>
      </c>
      <c r="BL97" s="467">
        <v>0</v>
      </c>
      <c r="BM97" s="468">
        <f t="shared" si="5"/>
        <v>359.74400000000003</v>
      </c>
      <c r="BN97" s="424"/>
      <c r="BO97" s="421">
        <v>2280.9560000000001</v>
      </c>
      <c r="BP97" s="469">
        <f t="shared" si="6"/>
        <v>2635.3310000000001</v>
      </c>
      <c r="BQ97" s="423">
        <f t="shared" si="7"/>
        <v>2635.3310000000001</v>
      </c>
      <c r="BR97" s="470">
        <v>0</v>
      </c>
      <c r="BS97" s="421">
        <v>2635.3310000000001</v>
      </c>
      <c r="BT97" s="471">
        <v>0</v>
      </c>
      <c r="BU97" s="471">
        <v>0</v>
      </c>
      <c r="BV97" s="421">
        <v>0</v>
      </c>
      <c r="BW97" s="472">
        <v>0</v>
      </c>
      <c r="BX97" s="424">
        <v>0</v>
      </c>
      <c r="BZ97" s="396"/>
    </row>
    <row r="98" spans="1:78">
      <c r="A98" s="445" t="s">
        <v>45</v>
      </c>
      <c r="B98" s="424" t="s">
        <v>233</v>
      </c>
      <c r="C98" s="422">
        <f t="shared" si="4"/>
        <v>1645.8610000000003</v>
      </c>
      <c r="D98" s="421"/>
      <c r="E98" s="421"/>
      <c r="F98" s="421"/>
      <c r="G98" s="421"/>
      <c r="H98" s="421"/>
      <c r="I98" s="421"/>
      <c r="J98" s="421"/>
      <c r="K98" s="421"/>
      <c r="L98" s="423">
        <v>0</v>
      </c>
      <c r="M98" s="422">
        <v>1E-3</v>
      </c>
      <c r="N98" s="422">
        <v>0.01</v>
      </c>
      <c r="O98" s="422">
        <v>1.663</v>
      </c>
      <c r="P98" s="422">
        <v>6.8000000000000005E-2</v>
      </c>
      <c r="Q98" s="422">
        <v>1E-3</v>
      </c>
      <c r="R98" s="422">
        <v>0</v>
      </c>
      <c r="S98" s="422">
        <v>0.32500000000000001</v>
      </c>
      <c r="T98" s="422">
        <v>0</v>
      </c>
      <c r="U98" s="422">
        <v>2.8000000000000001E-2</v>
      </c>
      <c r="V98" s="422">
        <v>0.247</v>
      </c>
      <c r="W98" s="422">
        <v>1.9E-2</v>
      </c>
      <c r="X98" s="422">
        <v>4.0000000000000001E-3</v>
      </c>
      <c r="Y98" s="422">
        <v>5.0000000000000001E-3</v>
      </c>
      <c r="Z98" s="422">
        <v>1E-3</v>
      </c>
      <c r="AA98" s="422">
        <v>1.7999999999999999E-2</v>
      </c>
      <c r="AB98" s="422">
        <v>3.3000000000000002E-2</v>
      </c>
      <c r="AC98" s="422">
        <v>0.104</v>
      </c>
      <c r="AD98" s="422">
        <v>1.2999999999999999E-2</v>
      </c>
      <c r="AE98" s="422">
        <v>0.36599999999999999</v>
      </c>
      <c r="AF98" s="422">
        <v>0.313</v>
      </c>
      <c r="AG98" s="422">
        <v>0.17</v>
      </c>
      <c r="AH98" s="422">
        <v>1.927</v>
      </c>
      <c r="AI98" s="422">
        <v>0.47699999999999998</v>
      </c>
      <c r="AJ98" s="422">
        <v>6.0000000000000001E-3</v>
      </c>
      <c r="AK98" s="422">
        <v>0.995</v>
      </c>
      <c r="AL98" s="422">
        <v>5.5789999999999997</v>
      </c>
      <c r="AM98" s="422">
        <v>1.3049999999999999</v>
      </c>
      <c r="AN98" s="422">
        <v>0</v>
      </c>
      <c r="AO98" s="422">
        <v>0.19900000000000001</v>
      </c>
      <c r="AP98" s="422">
        <v>0.21</v>
      </c>
      <c r="AQ98" s="422">
        <v>67.248000000000005</v>
      </c>
      <c r="AR98" s="422">
        <v>354.47</v>
      </c>
      <c r="AS98" s="422">
        <v>1.9E-2</v>
      </c>
      <c r="AT98" s="422">
        <v>52.575000000000003</v>
      </c>
      <c r="AU98" s="422">
        <v>0.18</v>
      </c>
      <c r="AV98" s="422">
        <v>0.13500000000000001</v>
      </c>
      <c r="AW98" s="422">
        <v>1.6E-2</v>
      </c>
      <c r="AX98" s="422">
        <v>1.4159999999999999</v>
      </c>
      <c r="AY98" s="422">
        <v>3.9E-2</v>
      </c>
      <c r="AZ98" s="422">
        <v>0</v>
      </c>
      <c r="BA98" s="422">
        <v>2.5999999999999999E-2</v>
      </c>
      <c r="BB98" s="422">
        <v>0.152</v>
      </c>
      <c r="BC98" s="422">
        <v>4.9950000000000001</v>
      </c>
      <c r="BD98" s="422">
        <v>0</v>
      </c>
      <c r="BE98" s="422">
        <v>40.271999999999998</v>
      </c>
      <c r="BF98" s="422">
        <v>2.0459999999999998</v>
      </c>
      <c r="BG98" s="422">
        <v>0.02</v>
      </c>
      <c r="BH98" s="422">
        <v>1.6339999999999999</v>
      </c>
      <c r="BI98" s="422">
        <v>12.183</v>
      </c>
      <c r="BJ98" s="422">
        <v>0</v>
      </c>
      <c r="BK98" s="422">
        <v>0</v>
      </c>
      <c r="BL98" s="467">
        <v>0</v>
      </c>
      <c r="BM98" s="468">
        <f t="shared" si="5"/>
        <v>551.51300000000015</v>
      </c>
      <c r="BN98" s="424"/>
      <c r="BO98" s="421">
        <v>114.34</v>
      </c>
      <c r="BP98" s="469">
        <f t="shared" si="6"/>
        <v>980.00800000000004</v>
      </c>
      <c r="BQ98" s="423">
        <f t="shared" si="7"/>
        <v>980.00800000000004</v>
      </c>
      <c r="BR98" s="470">
        <v>192.36099999999999</v>
      </c>
      <c r="BS98" s="421">
        <v>787.64700000000005</v>
      </c>
      <c r="BT98" s="471">
        <v>0</v>
      </c>
      <c r="BU98" s="471">
        <v>0</v>
      </c>
      <c r="BV98" s="421">
        <v>0</v>
      </c>
      <c r="BW98" s="472">
        <v>0</v>
      </c>
      <c r="BX98" s="424">
        <v>0</v>
      </c>
      <c r="BZ98" s="396"/>
    </row>
    <row r="99" spans="1:78">
      <c r="A99" s="445" t="s">
        <v>46</v>
      </c>
      <c r="B99" s="424" t="s">
        <v>47</v>
      </c>
      <c r="C99" s="422">
        <f t="shared" si="4"/>
        <v>10173.912999999999</v>
      </c>
      <c r="D99" s="421"/>
      <c r="E99" s="421"/>
      <c r="F99" s="421"/>
      <c r="G99" s="421"/>
      <c r="H99" s="421"/>
      <c r="I99" s="421"/>
      <c r="J99" s="421"/>
      <c r="K99" s="421"/>
      <c r="L99" s="423">
        <v>0.19400000000000001</v>
      </c>
      <c r="M99" s="422">
        <v>84.296999999999997</v>
      </c>
      <c r="N99" s="422">
        <v>0.10100000000000001</v>
      </c>
      <c r="O99" s="422">
        <v>12.426</v>
      </c>
      <c r="P99" s="422">
        <v>6.3579999999999997</v>
      </c>
      <c r="Q99" s="422">
        <v>3.0000000000000001E-3</v>
      </c>
      <c r="R99" s="422">
        <v>0.90600000000000003</v>
      </c>
      <c r="S99" s="422">
        <v>0.35699999999999998</v>
      </c>
      <c r="T99" s="422">
        <v>0</v>
      </c>
      <c r="U99" s="422">
        <v>0.151</v>
      </c>
      <c r="V99" s="422">
        <v>1.3460000000000001</v>
      </c>
      <c r="W99" s="422">
        <v>0.96499999999999997</v>
      </c>
      <c r="X99" s="422">
        <v>0.69599999999999995</v>
      </c>
      <c r="Y99" s="422">
        <v>1.6779999999999999</v>
      </c>
      <c r="Z99" s="422">
        <v>0.33400000000000002</v>
      </c>
      <c r="AA99" s="422">
        <v>0.91</v>
      </c>
      <c r="AB99" s="422">
        <v>0.52800000000000002</v>
      </c>
      <c r="AC99" s="422">
        <v>51.515000000000001</v>
      </c>
      <c r="AD99" s="422">
        <v>4.1870000000000003</v>
      </c>
      <c r="AE99" s="422">
        <v>13.057</v>
      </c>
      <c r="AF99" s="422">
        <v>19.733000000000001</v>
      </c>
      <c r="AG99" s="422">
        <v>31.116</v>
      </c>
      <c r="AH99" s="422">
        <v>29.913</v>
      </c>
      <c r="AI99" s="422">
        <v>157.113</v>
      </c>
      <c r="AJ99" s="422">
        <v>76.436999999999998</v>
      </c>
      <c r="AK99" s="422">
        <v>7.0529999999999999</v>
      </c>
      <c r="AL99" s="422">
        <v>71.338999999999999</v>
      </c>
      <c r="AM99" s="422">
        <v>44.973999999999997</v>
      </c>
      <c r="AN99" s="422">
        <v>3.427</v>
      </c>
      <c r="AO99" s="422">
        <v>8.9209999999999994</v>
      </c>
      <c r="AP99" s="422">
        <v>4.2690000000000001</v>
      </c>
      <c r="AQ99" s="422">
        <v>28.164999999999999</v>
      </c>
      <c r="AR99" s="422">
        <v>1556.597</v>
      </c>
      <c r="AS99" s="422">
        <v>10.038</v>
      </c>
      <c r="AT99" s="422">
        <v>117.395</v>
      </c>
      <c r="AU99" s="422">
        <v>13.601000000000001</v>
      </c>
      <c r="AV99" s="422">
        <v>20.594999999999999</v>
      </c>
      <c r="AW99" s="422">
        <v>0.98599999999999999</v>
      </c>
      <c r="AX99" s="422">
        <v>71.852000000000004</v>
      </c>
      <c r="AY99" s="422">
        <v>0.75700000000000001</v>
      </c>
      <c r="AZ99" s="422">
        <v>0.95299999999999996</v>
      </c>
      <c r="BA99" s="422">
        <v>40.950000000000003</v>
      </c>
      <c r="BB99" s="422">
        <v>7.4029999999999996</v>
      </c>
      <c r="BC99" s="422">
        <v>129.922</v>
      </c>
      <c r="BD99" s="422">
        <v>3.9550000000000001</v>
      </c>
      <c r="BE99" s="422">
        <v>39.459000000000003</v>
      </c>
      <c r="BF99" s="422">
        <v>52.048999999999999</v>
      </c>
      <c r="BG99" s="422">
        <v>0.38700000000000001</v>
      </c>
      <c r="BH99" s="422">
        <v>7.8209999999999997</v>
      </c>
      <c r="BI99" s="422">
        <v>9.1579999999999995</v>
      </c>
      <c r="BJ99" s="422">
        <v>0</v>
      </c>
      <c r="BK99" s="422">
        <v>0</v>
      </c>
      <c r="BL99" s="467">
        <v>0</v>
      </c>
      <c r="BM99" s="468">
        <f t="shared" si="5"/>
        <v>2746.3469999999988</v>
      </c>
      <c r="BN99" s="424"/>
      <c r="BO99" s="421">
        <v>579.22</v>
      </c>
      <c r="BP99" s="469">
        <f t="shared" si="6"/>
        <v>6848.3459999999995</v>
      </c>
      <c r="BQ99" s="423">
        <f t="shared" si="7"/>
        <v>6848.3459999999995</v>
      </c>
      <c r="BR99" s="470">
        <v>0</v>
      </c>
      <c r="BS99" s="421">
        <v>6848.3459999999995</v>
      </c>
      <c r="BT99" s="471">
        <v>0</v>
      </c>
      <c r="BU99" s="471">
        <v>0</v>
      </c>
      <c r="BV99" s="421">
        <v>0</v>
      </c>
      <c r="BW99" s="472">
        <v>0</v>
      </c>
      <c r="BX99" s="424">
        <v>0</v>
      </c>
      <c r="BZ99" s="396"/>
    </row>
    <row r="100" spans="1:78">
      <c r="A100" s="445" t="s">
        <v>48</v>
      </c>
      <c r="B100" s="424" t="s">
        <v>157</v>
      </c>
      <c r="C100" s="422">
        <f t="shared" si="4"/>
        <v>2634.904</v>
      </c>
      <c r="D100" s="421"/>
      <c r="E100" s="421"/>
      <c r="F100" s="421"/>
      <c r="G100" s="421"/>
      <c r="H100" s="421"/>
      <c r="I100" s="421"/>
      <c r="J100" s="421"/>
      <c r="K100" s="421"/>
      <c r="L100" s="423">
        <v>8.0000000000000002E-3</v>
      </c>
      <c r="M100" s="422">
        <v>0</v>
      </c>
      <c r="N100" s="422">
        <v>0.39300000000000002</v>
      </c>
      <c r="O100" s="422">
        <v>2.1110000000000002</v>
      </c>
      <c r="P100" s="422">
        <v>6.3010000000000002</v>
      </c>
      <c r="Q100" s="422">
        <v>2E-3</v>
      </c>
      <c r="R100" s="422">
        <v>0.77800000000000002</v>
      </c>
      <c r="S100" s="422">
        <v>4.1000000000000002E-2</v>
      </c>
      <c r="T100" s="422">
        <v>0</v>
      </c>
      <c r="U100" s="422">
        <v>3.1389999999999998</v>
      </c>
      <c r="V100" s="422">
        <v>4.4279999999999999</v>
      </c>
      <c r="W100" s="422">
        <v>0.252</v>
      </c>
      <c r="X100" s="422">
        <v>0.63600000000000001</v>
      </c>
      <c r="Y100" s="422">
        <v>0.68500000000000005</v>
      </c>
      <c r="Z100" s="422">
        <v>7.0000000000000001E-3</v>
      </c>
      <c r="AA100" s="422">
        <v>0.13400000000000001</v>
      </c>
      <c r="AB100" s="422">
        <v>0.19600000000000001</v>
      </c>
      <c r="AC100" s="422">
        <v>4.7969999999999997</v>
      </c>
      <c r="AD100" s="422">
        <v>10.542</v>
      </c>
      <c r="AE100" s="422">
        <v>12.765000000000001</v>
      </c>
      <c r="AF100" s="422">
        <v>7.6239999999999997</v>
      </c>
      <c r="AG100" s="422">
        <v>16.381</v>
      </c>
      <c r="AH100" s="422">
        <v>27.736000000000001</v>
      </c>
      <c r="AI100" s="422">
        <v>29.175000000000001</v>
      </c>
      <c r="AJ100" s="422">
        <v>2.6709999999999998</v>
      </c>
      <c r="AK100" s="422">
        <v>7.3559999999999999</v>
      </c>
      <c r="AL100" s="422">
        <v>71.716999999999999</v>
      </c>
      <c r="AM100" s="422">
        <v>71.150000000000006</v>
      </c>
      <c r="AN100" s="422">
        <v>1.7010000000000001</v>
      </c>
      <c r="AO100" s="422">
        <v>6.226</v>
      </c>
      <c r="AP100" s="422">
        <v>1.8029999999999999</v>
      </c>
      <c r="AQ100" s="422">
        <v>5.8070000000000004</v>
      </c>
      <c r="AR100" s="422">
        <v>0.48199999999999998</v>
      </c>
      <c r="AS100" s="422">
        <v>67.974999999999994</v>
      </c>
      <c r="AT100" s="422">
        <v>0</v>
      </c>
      <c r="AU100" s="422">
        <v>0</v>
      </c>
      <c r="AV100" s="422">
        <v>13.576000000000001</v>
      </c>
      <c r="AW100" s="422">
        <v>0.752</v>
      </c>
      <c r="AX100" s="422">
        <v>10.58</v>
      </c>
      <c r="AY100" s="422">
        <v>0.64500000000000002</v>
      </c>
      <c r="AZ100" s="422">
        <v>0</v>
      </c>
      <c r="BA100" s="422">
        <v>9.5</v>
      </c>
      <c r="BB100" s="422">
        <v>2.8380000000000001</v>
      </c>
      <c r="BC100" s="422">
        <v>155.012</v>
      </c>
      <c r="BD100" s="422">
        <v>0.57999999999999996</v>
      </c>
      <c r="BE100" s="422">
        <v>13.545</v>
      </c>
      <c r="BF100" s="422">
        <v>20.111999999999998</v>
      </c>
      <c r="BG100" s="422">
        <v>0.34100000000000003</v>
      </c>
      <c r="BH100" s="422">
        <v>0</v>
      </c>
      <c r="BI100" s="422">
        <v>7.6999999999999999E-2</v>
      </c>
      <c r="BJ100" s="422">
        <v>0</v>
      </c>
      <c r="BK100" s="422">
        <v>0</v>
      </c>
      <c r="BL100" s="467">
        <v>0</v>
      </c>
      <c r="BM100" s="468">
        <f t="shared" si="5"/>
        <v>592.577</v>
      </c>
      <c r="BN100" s="424"/>
      <c r="BO100" s="421">
        <v>254.77699999999999</v>
      </c>
      <c r="BP100" s="469">
        <f t="shared" si="6"/>
        <v>0</v>
      </c>
      <c r="BQ100" s="423">
        <f t="shared" si="7"/>
        <v>0</v>
      </c>
      <c r="BR100" s="470">
        <v>0</v>
      </c>
      <c r="BS100" s="421">
        <v>0</v>
      </c>
      <c r="BT100" s="471">
        <v>0</v>
      </c>
      <c r="BU100" s="471">
        <v>0</v>
      </c>
      <c r="BV100" s="421">
        <v>1787.55</v>
      </c>
      <c r="BW100" s="472">
        <v>0</v>
      </c>
      <c r="BX100" s="424">
        <v>0</v>
      </c>
      <c r="BZ100" s="396"/>
    </row>
    <row r="101" spans="1:78">
      <c r="A101" s="445" t="s">
        <v>49</v>
      </c>
      <c r="B101" s="424" t="s">
        <v>234</v>
      </c>
      <c r="C101" s="422">
        <f t="shared" si="4"/>
        <v>16656.565999999999</v>
      </c>
      <c r="D101" s="421"/>
      <c r="E101" s="421"/>
      <c r="F101" s="421"/>
      <c r="G101" s="421"/>
      <c r="H101" s="421"/>
      <c r="I101" s="421"/>
      <c r="J101" s="421"/>
      <c r="K101" s="421"/>
      <c r="L101" s="423">
        <v>0.67300000000000004</v>
      </c>
      <c r="M101" s="422">
        <v>10.644</v>
      </c>
      <c r="N101" s="422">
        <v>3.0430000000000001</v>
      </c>
      <c r="O101" s="422">
        <v>55.087000000000003</v>
      </c>
      <c r="P101" s="422">
        <v>49.689</v>
      </c>
      <c r="Q101" s="422">
        <v>5.2999999999999999E-2</v>
      </c>
      <c r="R101" s="422">
        <v>2.181</v>
      </c>
      <c r="S101" s="422">
        <v>0.93799999999999994</v>
      </c>
      <c r="T101" s="422">
        <v>0</v>
      </c>
      <c r="U101" s="422">
        <v>44.715000000000003</v>
      </c>
      <c r="V101" s="422">
        <v>57.618000000000002</v>
      </c>
      <c r="W101" s="422">
        <v>4.6970000000000001</v>
      </c>
      <c r="X101" s="422">
        <v>7.6120000000000001</v>
      </c>
      <c r="Y101" s="422">
        <v>21.151</v>
      </c>
      <c r="Z101" s="422">
        <v>3.6999999999999998E-2</v>
      </c>
      <c r="AA101" s="422">
        <v>4.1890000000000001</v>
      </c>
      <c r="AB101" s="422">
        <v>1.9690000000000001</v>
      </c>
      <c r="AC101" s="422">
        <v>900.57399999999996</v>
      </c>
      <c r="AD101" s="422">
        <v>102.27</v>
      </c>
      <c r="AE101" s="422">
        <v>337.47300000000001</v>
      </c>
      <c r="AF101" s="422">
        <v>95.26</v>
      </c>
      <c r="AG101" s="422">
        <v>207.69200000000001</v>
      </c>
      <c r="AH101" s="422">
        <v>194.40799999999999</v>
      </c>
      <c r="AI101" s="422">
        <v>441.09100000000001</v>
      </c>
      <c r="AJ101" s="422">
        <v>25.475999999999999</v>
      </c>
      <c r="AK101" s="422">
        <v>289.733</v>
      </c>
      <c r="AL101" s="422">
        <v>13.821</v>
      </c>
      <c r="AM101" s="422">
        <v>380.17</v>
      </c>
      <c r="AN101" s="422">
        <v>8.6950000000000003</v>
      </c>
      <c r="AO101" s="422">
        <v>100.804</v>
      </c>
      <c r="AP101" s="422">
        <v>28.390999999999998</v>
      </c>
      <c r="AQ101" s="422">
        <v>14.041</v>
      </c>
      <c r="AR101" s="422">
        <v>536.42200000000003</v>
      </c>
      <c r="AS101" s="422">
        <v>14.865</v>
      </c>
      <c r="AT101" s="422">
        <v>1319.867</v>
      </c>
      <c r="AU101" s="422">
        <v>49.573999999999998</v>
      </c>
      <c r="AV101" s="422">
        <v>343.262</v>
      </c>
      <c r="AW101" s="422">
        <v>1188.117</v>
      </c>
      <c r="AX101" s="422">
        <v>20.192</v>
      </c>
      <c r="AY101" s="422">
        <v>1.3109999999999999</v>
      </c>
      <c r="AZ101" s="422">
        <v>8.7260000000000009</v>
      </c>
      <c r="BA101" s="422">
        <v>25.422000000000001</v>
      </c>
      <c r="BB101" s="422">
        <v>20.242999999999999</v>
      </c>
      <c r="BC101" s="422">
        <v>1119.2449999999999</v>
      </c>
      <c r="BD101" s="422">
        <v>0</v>
      </c>
      <c r="BE101" s="422">
        <v>74.722999999999999</v>
      </c>
      <c r="BF101" s="422">
        <v>12.988</v>
      </c>
      <c r="BG101" s="422">
        <v>0.88900000000000001</v>
      </c>
      <c r="BH101" s="422">
        <v>4.0359999999999996</v>
      </c>
      <c r="BI101" s="422">
        <v>11.461</v>
      </c>
      <c r="BJ101" s="422">
        <v>0</v>
      </c>
      <c r="BK101" s="422">
        <v>0</v>
      </c>
      <c r="BL101" s="467">
        <v>0</v>
      </c>
      <c r="BM101" s="468">
        <f t="shared" si="5"/>
        <v>8155.5379999999996</v>
      </c>
      <c r="BN101" s="424"/>
      <c r="BO101" s="421">
        <v>3020.7660000000001</v>
      </c>
      <c r="BP101" s="469">
        <f t="shared" si="6"/>
        <v>5480.2619999999997</v>
      </c>
      <c r="BQ101" s="423">
        <f t="shared" si="7"/>
        <v>5070.4489999999996</v>
      </c>
      <c r="BR101" s="470">
        <v>0</v>
      </c>
      <c r="BS101" s="421">
        <v>5070.4489999999996</v>
      </c>
      <c r="BT101" s="471">
        <v>409.81299999999999</v>
      </c>
      <c r="BU101" s="471">
        <v>0</v>
      </c>
      <c r="BV101" s="421">
        <v>0</v>
      </c>
      <c r="BW101" s="472">
        <v>0</v>
      </c>
      <c r="BX101" s="424">
        <v>0</v>
      </c>
      <c r="BZ101" s="396"/>
    </row>
    <row r="102" spans="1:78">
      <c r="A102" s="445" t="s">
        <v>50</v>
      </c>
      <c r="B102" s="424" t="s">
        <v>235</v>
      </c>
      <c r="C102" s="422">
        <f t="shared" si="4"/>
        <v>3335.7249999999995</v>
      </c>
      <c r="D102" s="421"/>
      <c r="E102" s="421"/>
      <c r="F102" s="421"/>
      <c r="G102" s="421"/>
      <c r="H102" s="421"/>
      <c r="I102" s="421"/>
      <c r="J102" s="421"/>
      <c r="K102" s="421"/>
      <c r="L102" s="423">
        <v>0.35599999999999998</v>
      </c>
      <c r="M102" s="422">
        <v>42.701999999999998</v>
      </c>
      <c r="N102" s="422">
        <v>1.0669999999999999</v>
      </c>
      <c r="O102" s="422">
        <v>17.629000000000001</v>
      </c>
      <c r="P102" s="422">
        <v>18.991</v>
      </c>
      <c r="Q102" s="422">
        <v>8.9999999999999993E-3</v>
      </c>
      <c r="R102" s="422">
        <v>1.83</v>
      </c>
      <c r="S102" s="422">
        <v>7.64</v>
      </c>
      <c r="T102" s="422">
        <v>0</v>
      </c>
      <c r="U102" s="422">
        <v>10.265000000000001</v>
      </c>
      <c r="V102" s="422">
        <v>4.3639999999999999</v>
      </c>
      <c r="W102" s="422">
        <v>1.1599999999999999</v>
      </c>
      <c r="X102" s="422">
        <v>2.3450000000000002</v>
      </c>
      <c r="Y102" s="422">
        <v>2.0150000000000001</v>
      </c>
      <c r="Z102" s="422">
        <v>3.5999999999999997E-2</v>
      </c>
      <c r="AA102" s="422">
        <v>1.413</v>
      </c>
      <c r="AB102" s="422">
        <v>0.97699999999999998</v>
      </c>
      <c r="AC102" s="422">
        <v>126.354</v>
      </c>
      <c r="AD102" s="422">
        <v>39.372999999999998</v>
      </c>
      <c r="AE102" s="422">
        <v>97.498000000000005</v>
      </c>
      <c r="AF102" s="422">
        <v>31.696000000000002</v>
      </c>
      <c r="AG102" s="422">
        <v>37.715000000000003</v>
      </c>
      <c r="AH102" s="422">
        <v>231.93600000000001</v>
      </c>
      <c r="AI102" s="422">
        <v>70.242000000000004</v>
      </c>
      <c r="AJ102" s="422">
        <v>107.872</v>
      </c>
      <c r="AK102" s="422">
        <v>107.152</v>
      </c>
      <c r="AL102" s="422">
        <v>54.098999999999997</v>
      </c>
      <c r="AM102" s="422">
        <v>207.995</v>
      </c>
      <c r="AN102" s="422">
        <v>2.1280000000000001</v>
      </c>
      <c r="AO102" s="422">
        <v>38.463000000000001</v>
      </c>
      <c r="AP102" s="422">
        <v>2.2730000000000001</v>
      </c>
      <c r="AQ102" s="422">
        <v>13.391999999999999</v>
      </c>
      <c r="AR102" s="422">
        <v>44.500999999999998</v>
      </c>
      <c r="AS102" s="422">
        <v>22.396000000000001</v>
      </c>
      <c r="AT102" s="422">
        <v>65.540999999999997</v>
      </c>
      <c r="AU102" s="422">
        <v>752.87300000000005</v>
      </c>
      <c r="AV102" s="422">
        <v>3.3940000000000001</v>
      </c>
      <c r="AW102" s="422">
        <v>21.419</v>
      </c>
      <c r="AX102" s="422">
        <v>32.29</v>
      </c>
      <c r="AY102" s="422">
        <v>8.9999999999999993E-3</v>
      </c>
      <c r="AZ102" s="422">
        <v>18.553000000000001</v>
      </c>
      <c r="BA102" s="422">
        <v>48.508000000000003</v>
      </c>
      <c r="BB102" s="422">
        <v>7.6849999999999996</v>
      </c>
      <c r="BC102" s="422">
        <v>0.47199999999999998</v>
      </c>
      <c r="BD102" s="422">
        <v>44.628</v>
      </c>
      <c r="BE102" s="422">
        <v>19.45</v>
      </c>
      <c r="BF102" s="422">
        <v>29.545999999999999</v>
      </c>
      <c r="BG102" s="422">
        <v>0.77100000000000002</v>
      </c>
      <c r="BH102" s="422">
        <v>0</v>
      </c>
      <c r="BI102" s="422">
        <v>7.6319999999999997</v>
      </c>
      <c r="BJ102" s="422">
        <v>0</v>
      </c>
      <c r="BK102" s="422">
        <v>0</v>
      </c>
      <c r="BL102" s="467">
        <v>0</v>
      </c>
      <c r="BM102" s="468">
        <f t="shared" si="5"/>
        <v>2400.6549999999993</v>
      </c>
      <c r="BN102" s="424"/>
      <c r="BO102" s="421">
        <v>0</v>
      </c>
      <c r="BP102" s="469">
        <f t="shared" si="6"/>
        <v>935.07</v>
      </c>
      <c r="BQ102" s="423">
        <f t="shared" si="7"/>
        <v>935.07</v>
      </c>
      <c r="BR102" s="470">
        <v>0</v>
      </c>
      <c r="BS102" s="421">
        <v>935.07</v>
      </c>
      <c r="BT102" s="471">
        <v>0</v>
      </c>
      <c r="BU102" s="471">
        <v>0</v>
      </c>
      <c r="BV102" s="421">
        <v>0</v>
      </c>
      <c r="BW102" s="472">
        <v>0</v>
      </c>
      <c r="BX102" s="424">
        <v>0</v>
      </c>
      <c r="BZ102" s="396"/>
    </row>
    <row r="103" spans="1:78">
      <c r="A103" s="445" t="s">
        <v>51</v>
      </c>
      <c r="B103" s="424" t="s">
        <v>158</v>
      </c>
      <c r="C103" s="422">
        <f t="shared" si="4"/>
        <v>1020.124</v>
      </c>
      <c r="D103" s="421"/>
      <c r="E103" s="421"/>
      <c r="F103" s="421"/>
      <c r="G103" s="421"/>
      <c r="H103" s="421"/>
      <c r="I103" s="421"/>
      <c r="J103" s="421"/>
      <c r="K103" s="421"/>
      <c r="L103" s="423">
        <v>0.36899999999999999</v>
      </c>
      <c r="M103" s="422">
        <v>0</v>
      </c>
      <c r="N103" s="422">
        <v>0.06</v>
      </c>
      <c r="O103" s="422">
        <v>0.32700000000000001</v>
      </c>
      <c r="P103" s="422">
        <v>0</v>
      </c>
      <c r="Q103" s="422">
        <v>2E-3</v>
      </c>
      <c r="R103" s="422">
        <v>0</v>
      </c>
      <c r="S103" s="422">
        <v>2.2050000000000001</v>
      </c>
      <c r="T103" s="422">
        <v>0</v>
      </c>
      <c r="U103" s="422">
        <v>0</v>
      </c>
      <c r="V103" s="422">
        <v>0</v>
      </c>
      <c r="W103" s="422">
        <v>0</v>
      </c>
      <c r="X103" s="422">
        <v>0.32200000000000001</v>
      </c>
      <c r="Y103" s="422">
        <v>5.8999999999999997E-2</v>
      </c>
      <c r="Z103" s="422">
        <v>0</v>
      </c>
      <c r="AA103" s="422">
        <v>0.21199999999999999</v>
      </c>
      <c r="AB103" s="422">
        <v>2.1000000000000001E-2</v>
      </c>
      <c r="AC103" s="422">
        <v>0</v>
      </c>
      <c r="AD103" s="422">
        <v>0</v>
      </c>
      <c r="AE103" s="422">
        <v>0</v>
      </c>
      <c r="AF103" s="422">
        <v>0</v>
      </c>
      <c r="AG103" s="422">
        <v>0</v>
      </c>
      <c r="AH103" s="422">
        <v>0</v>
      </c>
      <c r="AI103" s="422">
        <v>0</v>
      </c>
      <c r="AJ103" s="422">
        <v>0.19500000000000001</v>
      </c>
      <c r="AK103" s="422">
        <v>0</v>
      </c>
      <c r="AL103" s="422">
        <v>3.54</v>
      </c>
      <c r="AM103" s="422">
        <v>5.157</v>
      </c>
      <c r="AN103" s="422">
        <v>0</v>
      </c>
      <c r="AO103" s="422">
        <v>0</v>
      </c>
      <c r="AP103" s="422">
        <v>0</v>
      </c>
      <c r="AQ103" s="422">
        <v>2.202</v>
      </c>
      <c r="AR103" s="422">
        <v>2.5609999999999999</v>
      </c>
      <c r="AS103" s="422">
        <v>0.39700000000000002</v>
      </c>
      <c r="AT103" s="422">
        <v>271.02600000000001</v>
      </c>
      <c r="AU103" s="422">
        <v>34.031999999999996</v>
      </c>
      <c r="AV103" s="422">
        <v>-6.7380000000000004</v>
      </c>
      <c r="AW103" s="422">
        <v>0</v>
      </c>
      <c r="AX103" s="422">
        <v>2.8889999999999998</v>
      </c>
      <c r="AY103" s="422">
        <v>0</v>
      </c>
      <c r="AZ103" s="422">
        <v>0</v>
      </c>
      <c r="BA103" s="422">
        <v>1.0249999999999999</v>
      </c>
      <c r="BB103" s="422">
        <v>0</v>
      </c>
      <c r="BC103" s="422">
        <v>143.19399999999999</v>
      </c>
      <c r="BD103" s="422">
        <v>7.8970000000000002</v>
      </c>
      <c r="BE103" s="422">
        <v>141.27799999999999</v>
      </c>
      <c r="BF103" s="422">
        <v>292.42899999999997</v>
      </c>
      <c r="BG103" s="422">
        <v>2.9000000000000001E-2</v>
      </c>
      <c r="BH103" s="422">
        <v>0</v>
      </c>
      <c r="BI103" s="422">
        <v>1.623</v>
      </c>
      <c r="BJ103" s="422">
        <v>0</v>
      </c>
      <c r="BK103" s="422">
        <v>0</v>
      </c>
      <c r="BL103" s="467">
        <v>0</v>
      </c>
      <c r="BM103" s="468">
        <f t="shared" si="5"/>
        <v>906.31299999999999</v>
      </c>
      <c r="BN103" s="424"/>
      <c r="BO103" s="421">
        <v>0</v>
      </c>
      <c r="BP103" s="469">
        <f t="shared" si="6"/>
        <v>113.81100000000001</v>
      </c>
      <c r="BQ103" s="423">
        <f t="shared" si="7"/>
        <v>113.81100000000001</v>
      </c>
      <c r="BR103" s="470">
        <v>0</v>
      </c>
      <c r="BS103" s="421">
        <v>113.81100000000001</v>
      </c>
      <c r="BT103" s="471">
        <v>0</v>
      </c>
      <c r="BU103" s="471">
        <v>0</v>
      </c>
      <c r="BV103" s="421">
        <v>0</v>
      </c>
      <c r="BW103" s="472">
        <v>0</v>
      </c>
      <c r="BX103" s="424">
        <v>0</v>
      </c>
      <c r="BZ103" s="396"/>
    </row>
    <row r="104" spans="1:78">
      <c r="A104" s="445" t="s">
        <v>52</v>
      </c>
      <c r="B104" s="424" t="s">
        <v>145</v>
      </c>
      <c r="C104" s="422">
        <f t="shared" si="4"/>
        <v>19853.223000000002</v>
      </c>
      <c r="D104" s="421"/>
      <c r="E104" s="421"/>
      <c r="F104" s="421"/>
      <c r="G104" s="421"/>
      <c r="H104" s="421"/>
      <c r="I104" s="421"/>
      <c r="J104" s="421"/>
      <c r="K104" s="421"/>
      <c r="L104" s="423">
        <v>0</v>
      </c>
      <c r="M104" s="422">
        <v>7.0000000000000007E-2</v>
      </c>
      <c r="N104" s="422">
        <v>1.0629999999999999</v>
      </c>
      <c r="O104" s="422">
        <v>20.846</v>
      </c>
      <c r="P104" s="422">
        <v>19.14</v>
      </c>
      <c r="Q104" s="422">
        <v>3.0000000000000001E-3</v>
      </c>
      <c r="R104" s="422">
        <v>3.391</v>
      </c>
      <c r="S104" s="422">
        <v>0.80200000000000005</v>
      </c>
      <c r="T104" s="422">
        <v>0</v>
      </c>
      <c r="U104" s="422">
        <v>6.9829999999999997</v>
      </c>
      <c r="V104" s="422">
        <v>0</v>
      </c>
      <c r="W104" s="422">
        <v>0</v>
      </c>
      <c r="X104" s="422">
        <v>1.5820000000000001</v>
      </c>
      <c r="Y104" s="422">
        <v>3.173</v>
      </c>
      <c r="Z104" s="422">
        <v>0.39</v>
      </c>
      <c r="AA104" s="422">
        <v>0.59499999999999997</v>
      </c>
      <c r="AB104" s="422">
        <v>0.28299999999999997</v>
      </c>
      <c r="AC104" s="422">
        <v>21.173999999999999</v>
      </c>
      <c r="AD104" s="422">
        <v>4.5579999999999998</v>
      </c>
      <c r="AE104" s="422">
        <v>58.341999999999999</v>
      </c>
      <c r="AF104" s="422">
        <v>67.191999999999993</v>
      </c>
      <c r="AG104" s="422">
        <v>113.898</v>
      </c>
      <c r="AH104" s="422">
        <v>41.433999999999997</v>
      </c>
      <c r="AI104" s="422">
        <v>231.72200000000001</v>
      </c>
      <c r="AJ104" s="422">
        <v>32.808</v>
      </c>
      <c r="AK104" s="422">
        <v>18.43</v>
      </c>
      <c r="AL104" s="422">
        <v>6.5540000000000003</v>
      </c>
      <c r="AM104" s="422">
        <v>66.027000000000001</v>
      </c>
      <c r="AN104" s="422">
        <v>0.74399999999999999</v>
      </c>
      <c r="AO104" s="422">
        <v>67.325999999999993</v>
      </c>
      <c r="AP104" s="422">
        <v>27.114999999999998</v>
      </c>
      <c r="AQ104" s="422">
        <v>15.37</v>
      </c>
      <c r="AR104" s="422">
        <v>61.930999999999997</v>
      </c>
      <c r="AS104" s="422">
        <v>11.473000000000001</v>
      </c>
      <c r="AT104" s="422">
        <v>159.96799999999999</v>
      </c>
      <c r="AU104" s="422">
        <v>6.2229999999999999</v>
      </c>
      <c r="AV104" s="422">
        <v>3.8130000000000002</v>
      </c>
      <c r="AW104" s="422">
        <v>76.816000000000003</v>
      </c>
      <c r="AX104" s="422">
        <v>13.366</v>
      </c>
      <c r="AY104" s="422">
        <v>2.423</v>
      </c>
      <c r="AZ104" s="422">
        <v>2.7109999999999999</v>
      </c>
      <c r="BA104" s="422">
        <v>30.55</v>
      </c>
      <c r="BB104" s="422">
        <v>8.1630000000000003</v>
      </c>
      <c r="BC104" s="422">
        <v>107.988</v>
      </c>
      <c r="BD104" s="422">
        <v>0.93300000000000005</v>
      </c>
      <c r="BE104" s="422">
        <v>87.706999999999994</v>
      </c>
      <c r="BF104" s="422">
        <v>80.228999999999999</v>
      </c>
      <c r="BG104" s="422">
        <v>5.8159999999999998</v>
      </c>
      <c r="BH104" s="422">
        <v>12.227</v>
      </c>
      <c r="BI104" s="422">
        <v>57.527000000000001</v>
      </c>
      <c r="BJ104" s="422">
        <v>0</v>
      </c>
      <c r="BK104" s="422">
        <v>0</v>
      </c>
      <c r="BL104" s="467">
        <v>0</v>
      </c>
      <c r="BM104" s="468">
        <f t="shared" si="5"/>
        <v>1560.8790000000001</v>
      </c>
      <c r="BN104" s="424"/>
      <c r="BO104" s="421">
        <v>0</v>
      </c>
      <c r="BP104" s="469">
        <f t="shared" si="6"/>
        <v>18292.344000000001</v>
      </c>
      <c r="BQ104" s="423">
        <f t="shared" si="7"/>
        <v>18292.344000000001</v>
      </c>
      <c r="BR104" s="470">
        <v>15065.518</v>
      </c>
      <c r="BS104" s="421">
        <v>3226.826</v>
      </c>
      <c r="BT104" s="471">
        <v>0</v>
      </c>
      <c r="BU104" s="471">
        <v>0</v>
      </c>
      <c r="BV104" s="421">
        <v>0</v>
      </c>
      <c r="BW104" s="472">
        <v>0</v>
      </c>
      <c r="BX104" s="424">
        <v>0</v>
      </c>
      <c r="BZ104" s="396"/>
    </row>
    <row r="105" spans="1:78">
      <c r="A105" s="445" t="s">
        <v>53</v>
      </c>
      <c r="B105" s="424" t="s">
        <v>236</v>
      </c>
      <c r="C105" s="422">
        <f t="shared" si="4"/>
        <v>8249.6789999999983</v>
      </c>
      <c r="D105" s="421"/>
      <c r="E105" s="421"/>
      <c r="F105" s="421"/>
      <c r="G105" s="421"/>
      <c r="H105" s="421"/>
      <c r="I105" s="421"/>
      <c r="J105" s="421"/>
      <c r="K105" s="421"/>
      <c r="L105" s="423">
        <v>0.999</v>
      </c>
      <c r="M105" s="422">
        <v>6.3319999999999999</v>
      </c>
      <c r="N105" s="422">
        <v>4.6740000000000004</v>
      </c>
      <c r="O105" s="422">
        <v>24.597000000000001</v>
      </c>
      <c r="P105" s="422">
        <v>15.452</v>
      </c>
      <c r="Q105" s="422">
        <v>7.0000000000000001E-3</v>
      </c>
      <c r="R105" s="422">
        <v>2.9990000000000001</v>
      </c>
      <c r="S105" s="422">
        <v>0.89500000000000002</v>
      </c>
      <c r="T105" s="422">
        <v>0</v>
      </c>
      <c r="U105" s="422">
        <v>10.933</v>
      </c>
      <c r="V105" s="422">
        <v>1.544</v>
      </c>
      <c r="W105" s="422">
        <v>2.355</v>
      </c>
      <c r="X105" s="422">
        <v>2.319</v>
      </c>
      <c r="Y105" s="422">
        <v>1.482</v>
      </c>
      <c r="Z105" s="422">
        <v>9.6000000000000002E-2</v>
      </c>
      <c r="AA105" s="422">
        <v>1.653</v>
      </c>
      <c r="AB105" s="422">
        <v>1.3440000000000001</v>
      </c>
      <c r="AC105" s="422">
        <v>72.88</v>
      </c>
      <c r="AD105" s="422">
        <v>69.641000000000005</v>
      </c>
      <c r="AE105" s="422">
        <v>49.366999999999997</v>
      </c>
      <c r="AF105" s="422">
        <v>46.518999999999998</v>
      </c>
      <c r="AG105" s="422">
        <v>99.317999999999998</v>
      </c>
      <c r="AH105" s="422">
        <v>124.146</v>
      </c>
      <c r="AI105" s="422">
        <v>22.675999999999998</v>
      </c>
      <c r="AJ105" s="422">
        <v>12.334</v>
      </c>
      <c r="AK105" s="422">
        <v>131.41800000000001</v>
      </c>
      <c r="AL105" s="422">
        <v>30.669</v>
      </c>
      <c r="AM105" s="422">
        <v>154.035</v>
      </c>
      <c r="AN105" s="422">
        <v>7.1130000000000004</v>
      </c>
      <c r="AO105" s="422">
        <v>24.859000000000002</v>
      </c>
      <c r="AP105" s="422">
        <v>4.5209999999999999</v>
      </c>
      <c r="AQ105" s="422">
        <v>89.334000000000003</v>
      </c>
      <c r="AR105" s="422">
        <v>376.77499999999998</v>
      </c>
      <c r="AS105" s="422">
        <v>45.396000000000001</v>
      </c>
      <c r="AT105" s="422">
        <v>88.286000000000001</v>
      </c>
      <c r="AU105" s="422">
        <v>46.523000000000003</v>
      </c>
      <c r="AV105" s="422">
        <v>29.875</v>
      </c>
      <c r="AW105" s="422">
        <v>6.181</v>
      </c>
      <c r="AX105" s="422">
        <v>159.821</v>
      </c>
      <c r="AY105" s="422">
        <v>1.018</v>
      </c>
      <c r="AZ105" s="422">
        <v>1.796</v>
      </c>
      <c r="BA105" s="422">
        <v>86.6</v>
      </c>
      <c r="BB105" s="422">
        <v>10.74</v>
      </c>
      <c r="BC105" s="422">
        <v>897.63699999999994</v>
      </c>
      <c r="BD105" s="422">
        <v>23.757000000000001</v>
      </c>
      <c r="BE105" s="422">
        <v>304.52100000000002</v>
      </c>
      <c r="BF105" s="422">
        <v>364.78800000000001</v>
      </c>
      <c r="BG105" s="422">
        <v>1.1200000000000001</v>
      </c>
      <c r="BH105" s="422">
        <v>1.873</v>
      </c>
      <c r="BI105" s="422">
        <v>5.5110000000000001</v>
      </c>
      <c r="BJ105" s="422">
        <v>0</v>
      </c>
      <c r="BK105" s="422">
        <v>0</v>
      </c>
      <c r="BL105" s="467">
        <v>0</v>
      </c>
      <c r="BM105" s="468">
        <f t="shared" si="5"/>
        <v>3468.7289999999998</v>
      </c>
      <c r="BN105" s="424"/>
      <c r="BO105" s="421">
        <v>3253.509</v>
      </c>
      <c r="BP105" s="469">
        <f t="shared" si="6"/>
        <v>782.27099999999996</v>
      </c>
      <c r="BQ105" s="423">
        <f t="shared" si="7"/>
        <v>782.27099999999996</v>
      </c>
      <c r="BR105" s="470">
        <v>0</v>
      </c>
      <c r="BS105" s="421">
        <v>782.27099999999996</v>
      </c>
      <c r="BT105" s="471">
        <v>0</v>
      </c>
      <c r="BU105" s="471">
        <v>0</v>
      </c>
      <c r="BV105" s="421">
        <v>745.17</v>
      </c>
      <c r="BW105" s="472">
        <v>0</v>
      </c>
      <c r="BX105" s="424">
        <v>0</v>
      </c>
      <c r="BZ105" s="396"/>
    </row>
    <row r="106" spans="1:78">
      <c r="A106" s="445" t="s">
        <v>54</v>
      </c>
      <c r="B106" s="424" t="s">
        <v>159</v>
      </c>
      <c r="C106" s="422">
        <f t="shared" si="4"/>
        <v>36.010999999999996</v>
      </c>
      <c r="D106" s="421"/>
      <c r="E106" s="421"/>
      <c r="F106" s="421"/>
      <c r="G106" s="421"/>
      <c r="H106" s="421"/>
      <c r="I106" s="421"/>
      <c r="J106" s="421"/>
      <c r="K106" s="421"/>
      <c r="L106" s="423">
        <v>29.748999999999999</v>
      </c>
      <c r="M106" s="422">
        <v>0</v>
      </c>
      <c r="N106" s="422">
        <v>0</v>
      </c>
      <c r="O106" s="422">
        <v>0</v>
      </c>
      <c r="P106" s="422">
        <v>0</v>
      </c>
      <c r="Q106" s="422">
        <v>0</v>
      </c>
      <c r="R106" s="422">
        <v>0</v>
      </c>
      <c r="S106" s="422">
        <v>0</v>
      </c>
      <c r="T106" s="422">
        <v>0</v>
      </c>
      <c r="U106" s="422">
        <v>0</v>
      </c>
      <c r="V106" s="422">
        <v>0</v>
      </c>
      <c r="W106" s="422">
        <v>0</v>
      </c>
      <c r="X106" s="422">
        <v>1.82</v>
      </c>
      <c r="Y106" s="422">
        <v>0</v>
      </c>
      <c r="Z106" s="422">
        <v>0</v>
      </c>
      <c r="AA106" s="422">
        <v>0</v>
      </c>
      <c r="AB106" s="422">
        <v>0</v>
      </c>
      <c r="AC106" s="422">
        <v>0</v>
      </c>
      <c r="AD106" s="422">
        <v>0</v>
      </c>
      <c r="AE106" s="422">
        <v>0</v>
      </c>
      <c r="AF106" s="422">
        <v>0</v>
      </c>
      <c r="AG106" s="422">
        <v>0</v>
      </c>
      <c r="AH106" s="422">
        <v>0</v>
      </c>
      <c r="AI106" s="422">
        <v>0</v>
      </c>
      <c r="AJ106" s="422">
        <v>0</v>
      </c>
      <c r="AK106" s="422">
        <v>0</v>
      </c>
      <c r="AL106" s="422">
        <v>0</v>
      </c>
      <c r="AM106" s="422">
        <v>0</v>
      </c>
      <c r="AN106" s="422">
        <v>0</v>
      </c>
      <c r="AO106" s="422">
        <v>0</v>
      </c>
      <c r="AP106" s="422">
        <v>0</v>
      </c>
      <c r="AQ106" s="422">
        <v>0</v>
      </c>
      <c r="AR106" s="422">
        <v>0</v>
      </c>
      <c r="AS106" s="422">
        <v>0</v>
      </c>
      <c r="AT106" s="422">
        <v>0</v>
      </c>
      <c r="AU106" s="422">
        <v>0</v>
      </c>
      <c r="AV106" s="422">
        <v>0</v>
      </c>
      <c r="AW106" s="422">
        <v>0</v>
      </c>
      <c r="AX106" s="422">
        <v>0</v>
      </c>
      <c r="AY106" s="422">
        <v>0</v>
      </c>
      <c r="AZ106" s="422"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v>0</v>
      </c>
      <c r="BL106" s="467">
        <v>0</v>
      </c>
      <c r="BM106" s="468">
        <f t="shared" si="5"/>
        <v>31.568999999999999</v>
      </c>
      <c r="BN106" s="424"/>
      <c r="BO106" s="421">
        <v>0</v>
      </c>
      <c r="BP106" s="469">
        <f t="shared" si="6"/>
        <v>4.4420000000000002</v>
      </c>
      <c r="BQ106" s="423">
        <f t="shared" si="7"/>
        <v>4.4420000000000002</v>
      </c>
      <c r="BR106" s="470">
        <v>0</v>
      </c>
      <c r="BS106" s="421">
        <v>4.4420000000000002</v>
      </c>
      <c r="BT106" s="471">
        <v>0</v>
      </c>
      <c r="BU106" s="471">
        <v>0</v>
      </c>
      <c r="BV106" s="421">
        <v>0</v>
      </c>
      <c r="BW106" s="472">
        <v>0</v>
      </c>
      <c r="BX106" s="424">
        <v>0</v>
      </c>
      <c r="BZ106" s="396"/>
    </row>
    <row r="107" spans="1:78">
      <c r="A107" s="445" t="s">
        <v>55</v>
      </c>
      <c r="B107" s="424" t="s">
        <v>160</v>
      </c>
      <c r="C107" s="422">
        <f t="shared" si="4"/>
        <v>891.88599999999997</v>
      </c>
      <c r="D107" s="421"/>
      <c r="E107" s="421"/>
      <c r="F107" s="421"/>
      <c r="G107" s="421"/>
      <c r="H107" s="421"/>
      <c r="I107" s="421"/>
      <c r="J107" s="421"/>
      <c r="K107" s="421"/>
      <c r="L107" s="423">
        <v>5.8000000000000003E-2</v>
      </c>
      <c r="M107" s="422">
        <v>30.082000000000001</v>
      </c>
      <c r="N107" s="422">
        <v>0.624</v>
      </c>
      <c r="O107" s="422">
        <v>0.55100000000000005</v>
      </c>
      <c r="P107" s="422">
        <v>0.93100000000000005</v>
      </c>
      <c r="Q107" s="422">
        <v>8.0000000000000002E-3</v>
      </c>
      <c r="R107" s="422">
        <v>1E-3</v>
      </c>
      <c r="S107" s="422">
        <v>1.7000000000000001E-2</v>
      </c>
      <c r="T107" s="422">
        <v>0</v>
      </c>
      <c r="U107" s="422">
        <v>4.8000000000000001E-2</v>
      </c>
      <c r="V107" s="422">
        <v>0</v>
      </c>
      <c r="W107" s="422">
        <v>4.0000000000000001E-3</v>
      </c>
      <c r="X107" s="422">
        <v>9.6000000000000002E-2</v>
      </c>
      <c r="Y107" s="422">
        <v>7.9000000000000001E-2</v>
      </c>
      <c r="Z107" s="422">
        <v>5.8999999999999997E-2</v>
      </c>
      <c r="AA107" s="422">
        <v>1E-3</v>
      </c>
      <c r="AB107" s="422">
        <v>2.1999999999999999E-2</v>
      </c>
      <c r="AC107" s="422">
        <v>2.4910000000000001</v>
      </c>
      <c r="AD107" s="422">
        <v>2.6669999999999998</v>
      </c>
      <c r="AE107" s="422">
        <v>13.1</v>
      </c>
      <c r="AF107" s="422">
        <v>3.786</v>
      </c>
      <c r="AG107" s="422">
        <v>0.54300000000000004</v>
      </c>
      <c r="AH107" s="422">
        <v>3.8679999999999999</v>
      </c>
      <c r="AI107" s="422">
        <v>19.442</v>
      </c>
      <c r="AJ107" s="422">
        <v>30.956</v>
      </c>
      <c r="AK107" s="422">
        <v>2.629</v>
      </c>
      <c r="AL107" s="422">
        <v>41.457999999999998</v>
      </c>
      <c r="AM107" s="422">
        <v>1.054</v>
      </c>
      <c r="AN107" s="422">
        <v>0</v>
      </c>
      <c r="AO107" s="422">
        <v>2.1389999999999998</v>
      </c>
      <c r="AP107" s="422">
        <v>0.20599999999999999</v>
      </c>
      <c r="AQ107" s="422">
        <v>0.72</v>
      </c>
      <c r="AR107" s="422">
        <v>1.8640000000000001</v>
      </c>
      <c r="AS107" s="422">
        <v>0.13400000000000001</v>
      </c>
      <c r="AT107" s="422">
        <v>0</v>
      </c>
      <c r="AU107" s="422">
        <v>5.7000000000000002E-2</v>
      </c>
      <c r="AV107" s="422">
        <v>1E-3</v>
      </c>
      <c r="AW107" s="422">
        <v>1.03</v>
      </c>
      <c r="AX107" s="422">
        <v>1.8320000000000001</v>
      </c>
      <c r="AY107" s="422">
        <v>0</v>
      </c>
      <c r="AZ107" s="422">
        <v>0.24099999999999999</v>
      </c>
      <c r="BA107" s="422">
        <v>1.2649999999999999</v>
      </c>
      <c r="BB107" s="422">
        <v>0.95799999999999996</v>
      </c>
      <c r="BC107" s="422">
        <v>15.291</v>
      </c>
      <c r="BD107" s="422">
        <v>0.60499999999999998</v>
      </c>
      <c r="BE107" s="422">
        <v>1.2669999999999999</v>
      </c>
      <c r="BF107" s="422">
        <v>1.994</v>
      </c>
      <c r="BG107" s="422">
        <v>0.56000000000000005</v>
      </c>
      <c r="BH107" s="422">
        <v>0.16500000000000001</v>
      </c>
      <c r="BI107" s="422">
        <v>0.34</v>
      </c>
      <c r="BJ107" s="422">
        <v>0</v>
      </c>
      <c r="BK107" s="422">
        <v>0</v>
      </c>
      <c r="BL107" s="467">
        <v>0</v>
      </c>
      <c r="BM107" s="468">
        <f t="shared" si="5"/>
        <v>185.24399999999997</v>
      </c>
      <c r="BN107" s="424"/>
      <c r="BO107" s="421">
        <v>3.4159999999999999</v>
      </c>
      <c r="BP107" s="469">
        <f t="shared" si="6"/>
        <v>604.58299999999997</v>
      </c>
      <c r="BQ107" s="423">
        <f t="shared" si="7"/>
        <v>604.58299999999997</v>
      </c>
      <c r="BR107" s="470">
        <v>0</v>
      </c>
      <c r="BS107" s="421">
        <v>604.58299999999997</v>
      </c>
      <c r="BT107" s="471">
        <v>0</v>
      </c>
      <c r="BU107" s="471">
        <v>0</v>
      </c>
      <c r="BV107" s="421">
        <v>98.643000000000001</v>
      </c>
      <c r="BW107" s="472">
        <v>0</v>
      </c>
      <c r="BX107" s="424">
        <v>0</v>
      </c>
      <c r="BZ107" s="396"/>
    </row>
    <row r="108" spans="1:78">
      <c r="A108" s="445" t="s">
        <v>56</v>
      </c>
      <c r="B108" s="424" t="s">
        <v>161</v>
      </c>
      <c r="C108" s="422">
        <f t="shared" si="4"/>
        <v>3814.3900000000003</v>
      </c>
      <c r="D108" s="421"/>
      <c r="E108" s="421"/>
      <c r="F108" s="421"/>
      <c r="G108" s="421"/>
      <c r="H108" s="421"/>
      <c r="I108" s="421"/>
      <c r="J108" s="421"/>
      <c r="K108" s="421"/>
      <c r="L108" s="423">
        <v>0</v>
      </c>
      <c r="M108" s="422">
        <v>0</v>
      </c>
      <c r="N108" s="422">
        <v>0</v>
      </c>
      <c r="O108" s="422">
        <v>0</v>
      </c>
      <c r="P108" s="422">
        <v>0</v>
      </c>
      <c r="Q108" s="422">
        <v>0</v>
      </c>
      <c r="R108" s="422">
        <v>0</v>
      </c>
      <c r="S108" s="422">
        <v>0</v>
      </c>
      <c r="T108" s="422">
        <v>0</v>
      </c>
      <c r="U108" s="422">
        <v>0</v>
      </c>
      <c r="V108" s="422">
        <v>0</v>
      </c>
      <c r="W108" s="422">
        <v>0</v>
      </c>
      <c r="X108" s="422">
        <v>0</v>
      </c>
      <c r="Y108" s="422">
        <v>0</v>
      </c>
      <c r="Z108" s="422">
        <v>0</v>
      </c>
      <c r="AA108" s="422">
        <v>0</v>
      </c>
      <c r="AB108" s="422">
        <v>0</v>
      </c>
      <c r="AC108" s="422">
        <v>0</v>
      </c>
      <c r="AD108" s="422">
        <v>0</v>
      </c>
      <c r="AE108" s="422">
        <v>0</v>
      </c>
      <c r="AF108" s="422">
        <v>3.6429999999999998</v>
      </c>
      <c r="AG108" s="422">
        <v>4.1769999999999996</v>
      </c>
      <c r="AH108" s="422">
        <v>22.73</v>
      </c>
      <c r="AI108" s="422">
        <v>28.872</v>
      </c>
      <c r="AJ108" s="422">
        <v>0</v>
      </c>
      <c r="AK108" s="422">
        <v>0</v>
      </c>
      <c r="AL108" s="422">
        <v>19.773</v>
      </c>
      <c r="AM108" s="422">
        <v>0</v>
      </c>
      <c r="AN108" s="422">
        <v>0</v>
      </c>
      <c r="AO108" s="422">
        <v>115.009</v>
      </c>
      <c r="AP108" s="422">
        <v>0</v>
      </c>
      <c r="AQ108" s="422">
        <v>1.167</v>
      </c>
      <c r="AR108" s="422">
        <v>0</v>
      </c>
      <c r="AS108" s="422">
        <v>0</v>
      </c>
      <c r="AT108" s="422">
        <v>0</v>
      </c>
      <c r="AU108" s="422">
        <v>0</v>
      </c>
      <c r="AV108" s="422">
        <v>0</v>
      </c>
      <c r="AW108" s="422">
        <v>0</v>
      </c>
      <c r="AX108" s="422">
        <v>0</v>
      </c>
      <c r="AY108" s="422">
        <v>0</v>
      </c>
      <c r="AZ108" s="422">
        <v>0</v>
      </c>
      <c r="BA108" s="422">
        <v>1016.425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v>0</v>
      </c>
      <c r="BL108" s="467">
        <v>0</v>
      </c>
      <c r="BM108" s="468">
        <f t="shared" si="5"/>
        <v>1211.796</v>
      </c>
      <c r="BN108" s="424"/>
      <c r="BO108" s="421">
        <v>0</v>
      </c>
      <c r="BP108" s="469">
        <f t="shared" si="6"/>
        <v>2602.5940000000001</v>
      </c>
      <c r="BQ108" s="423">
        <f t="shared" si="7"/>
        <v>2602.5940000000001</v>
      </c>
      <c r="BR108" s="470">
        <v>0</v>
      </c>
      <c r="BS108" s="421">
        <v>2602.5940000000001</v>
      </c>
      <c r="BT108" s="471">
        <v>0</v>
      </c>
      <c r="BU108" s="471">
        <v>0</v>
      </c>
      <c r="BV108" s="421">
        <v>0</v>
      </c>
      <c r="BW108" s="472">
        <v>0</v>
      </c>
      <c r="BX108" s="424">
        <v>0</v>
      </c>
      <c r="BZ108" s="396"/>
    </row>
    <row r="109" spans="1:78">
      <c r="A109" s="445" t="s">
        <v>57</v>
      </c>
      <c r="B109" s="424" t="s">
        <v>237</v>
      </c>
      <c r="C109" s="422">
        <f t="shared" si="4"/>
        <v>2921.4570000000003</v>
      </c>
      <c r="D109" s="421"/>
      <c r="E109" s="421"/>
      <c r="F109" s="421"/>
      <c r="G109" s="421"/>
      <c r="H109" s="421"/>
      <c r="I109" s="421"/>
      <c r="J109" s="421"/>
      <c r="K109" s="421"/>
      <c r="L109" s="423">
        <v>0.27900000000000003</v>
      </c>
      <c r="M109" s="422">
        <v>1.9E-2</v>
      </c>
      <c r="N109" s="422">
        <v>0</v>
      </c>
      <c r="O109" s="422">
        <v>15.949</v>
      </c>
      <c r="P109" s="422">
        <v>21.177</v>
      </c>
      <c r="Q109" s="422">
        <v>1.4E-2</v>
      </c>
      <c r="R109" s="422">
        <v>1.3819999999999999</v>
      </c>
      <c r="S109" s="422">
        <v>0.161</v>
      </c>
      <c r="T109" s="422">
        <v>0</v>
      </c>
      <c r="U109" s="422">
        <v>16.352</v>
      </c>
      <c r="V109" s="422">
        <v>11.638</v>
      </c>
      <c r="W109" s="422">
        <v>0.254</v>
      </c>
      <c r="X109" s="422">
        <v>5.3239999999999998</v>
      </c>
      <c r="Y109" s="422">
        <v>5.7160000000000002</v>
      </c>
      <c r="Z109" s="422">
        <v>0.1</v>
      </c>
      <c r="AA109" s="422">
        <v>0.497</v>
      </c>
      <c r="AB109" s="422">
        <v>0.67300000000000004</v>
      </c>
      <c r="AC109" s="422">
        <v>173.13300000000001</v>
      </c>
      <c r="AD109" s="422">
        <v>16.273</v>
      </c>
      <c r="AE109" s="422">
        <v>308.76799999999997</v>
      </c>
      <c r="AF109" s="422">
        <v>22.747</v>
      </c>
      <c r="AG109" s="422">
        <v>19.777000000000001</v>
      </c>
      <c r="AH109" s="422">
        <v>78.334999999999994</v>
      </c>
      <c r="AI109" s="422">
        <v>64.617000000000004</v>
      </c>
      <c r="AJ109" s="422">
        <v>4.5259999999999998</v>
      </c>
      <c r="AK109" s="422">
        <v>53.091000000000001</v>
      </c>
      <c r="AL109" s="422">
        <v>4.3319999999999999</v>
      </c>
      <c r="AM109" s="422">
        <v>389.31</v>
      </c>
      <c r="AN109" s="422">
        <v>8.2200000000000006</v>
      </c>
      <c r="AO109" s="422">
        <v>87.555999999999997</v>
      </c>
      <c r="AP109" s="422">
        <v>16.161000000000001</v>
      </c>
      <c r="AQ109" s="422">
        <v>20.207000000000001</v>
      </c>
      <c r="AR109" s="422">
        <v>202.74100000000001</v>
      </c>
      <c r="AS109" s="422">
        <v>22.548999999999999</v>
      </c>
      <c r="AT109" s="422">
        <v>155.05699999999999</v>
      </c>
      <c r="AU109" s="422">
        <v>31.539000000000001</v>
      </c>
      <c r="AV109" s="422">
        <v>14.132</v>
      </c>
      <c r="AW109" s="422">
        <v>44.89</v>
      </c>
      <c r="AX109" s="422">
        <v>50.079000000000001</v>
      </c>
      <c r="AY109" s="422">
        <v>0</v>
      </c>
      <c r="AZ109" s="422">
        <v>42.777000000000001</v>
      </c>
      <c r="BA109" s="422">
        <v>25.949000000000002</v>
      </c>
      <c r="BB109" s="422">
        <v>8</v>
      </c>
      <c r="BC109" s="422">
        <v>286.52600000000001</v>
      </c>
      <c r="BD109" s="422">
        <v>39.777000000000001</v>
      </c>
      <c r="BE109" s="422">
        <v>160.25200000000001</v>
      </c>
      <c r="BF109" s="422">
        <v>103.831</v>
      </c>
      <c r="BG109" s="422">
        <v>6.5469999999999997</v>
      </c>
      <c r="BH109" s="422">
        <v>20.538</v>
      </c>
      <c r="BI109" s="422">
        <v>7.4359999999999999</v>
      </c>
      <c r="BJ109" s="422">
        <v>0</v>
      </c>
      <c r="BK109" s="422">
        <v>0</v>
      </c>
      <c r="BL109" s="467">
        <v>0</v>
      </c>
      <c r="BM109" s="468">
        <f t="shared" si="5"/>
        <v>2569.2080000000005</v>
      </c>
      <c r="BN109" s="424"/>
      <c r="BO109" s="421">
        <v>0</v>
      </c>
      <c r="BP109" s="469">
        <f t="shared" si="6"/>
        <v>352.24900000000002</v>
      </c>
      <c r="BQ109" s="423">
        <f t="shared" si="7"/>
        <v>352.24900000000002</v>
      </c>
      <c r="BR109" s="470">
        <v>0</v>
      </c>
      <c r="BS109" s="421">
        <v>352.24900000000002</v>
      </c>
      <c r="BT109" s="471">
        <v>0</v>
      </c>
      <c r="BU109" s="471">
        <v>0</v>
      </c>
      <c r="BV109" s="421">
        <v>0</v>
      </c>
      <c r="BW109" s="472">
        <v>0</v>
      </c>
      <c r="BX109" s="424">
        <v>0</v>
      </c>
      <c r="BZ109" s="396"/>
    </row>
    <row r="110" spans="1:78">
      <c r="A110" s="445" t="s">
        <v>58</v>
      </c>
      <c r="B110" s="424" t="s">
        <v>59</v>
      </c>
      <c r="C110" s="422">
        <f t="shared" si="4"/>
        <v>30154.508999999998</v>
      </c>
      <c r="D110" s="421"/>
      <c r="E110" s="421"/>
      <c r="F110" s="421"/>
      <c r="G110" s="421"/>
      <c r="H110" s="421"/>
      <c r="I110" s="421"/>
      <c r="J110" s="421"/>
      <c r="K110" s="421"/>
      <c r="L110" s="423">
        <v>0</v>
      </c>
      <c r="M110" s="422">
        <v>0</v>
      </c>
      <c r="N110" s="422">
        <v>0</v>
      </c>
      <c r="O110" s="422">
        <v>0</v>
      </c>
      <c r="P110" s="422">
        <v>0</v>
      </c>
      <c r="Q110" s="422">
        <v>0</v>
      </c>
      <c r="R110" s="422">
        <v>0</v>
      </c>
      <c r="S110" s="422">
        <v>0</v>
      </c>
      <c r="T110" s="422">
        <v>0</v>
      </c>
      <c r="U110" s="422">
        <v>0</v>
      </c>
      <c r="V110" s="422">
        <v>0</v>
      </c>
      <c r="W110" s="422">
        <v>0</v>
      </c>
      <c r="X110" s="422">
        <v>0</v>
      </c>
      <c r="Y110" s="422">
        <v>0</v>
      </c>
      <c r="Z110" s="422">
        <v>0</v>
      </c>
      <c r="AA110" s="422">
        <v>0</v>
      </c>
      <c r="AB110" s="422">
        <v>0</v>
      </c>
      <c r="AC110" s="422">
        <v>0</v>
      </c>
      <c r="AD110" s="422">
        <v>0</v>
      </c>
      <c r="AE110" s="422">
        <v>0</v>
      </c>
      <c r="AF110" s="422">
        <v>0</v>
      </c>
      <c r="AG110" s="422">
        <v>0</v>
      </c>
      <c r="AH110" s="422">
        <v>0</v>
      </c>
      <c r="AI110" s="422">
        <v>0</v>
      </c>
      <c r="AJ110" s="422">
        <v>0</v>
      </c>
      <c r="AK110" s="422">
        <v>0</v>
      </c>
      <c r="AL110" s="422">
        <v>0</v>
      </c>
      <c r="AM110" s="422">
        <v>0</v>
      </c>
      <c r="AN110" s="422">
        <v>0</v>
      </c>
      <c r="AO110" s="422">
        <v>0</v>
      </c>
      <c r="AP110" s="422">
        <v>0</v>
      </c>
      <c r="AQ110" s="422">
        <v>0</v>
      </c>
      <c r="AR110" s="422">
        <v>0</v>
      </c>
      <c r="AS110" s="422">
        <v>0</v>
      </c>
      <c r="AT110" s="422">
        <v>0</v>
      </c>
      <c r="AU110" s="422">
        <v>0</v>
      </c>
      <c r="AV110" s="422">
        <v>0</v>
      </c>
      <c r="AW110" s="422">
        <v>0</v>
      </c>
      <c r="AX110" s="422">
        <v>0</v>
      </c>
      <c r="AY110" s="422">
        <v>0</v>
      </c>
      <c r="AZ110" s="422"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v>0</v>
      </c>
      <c r="BL110" s="467">
        <v>0</v>
      </c>
      <c r="BM110" s="468">
        <f t="shared" si="5"/>
        <v>0</v>
      </c>
      <c r="BN110" s="424"/>
      <c r="BO110" s="421">
        <v>0</v>
      </c>
      <c r="BP110" s="469">
        <f t="shared" si="6"/>
        <v>30154.508999999998</v>
      </c>
      <c r="BQ110" s="423">
        <f t="shared" si="7"/>
        <v>2952.355</v>
      </c>
      <c r="BR110" s="470">
        <v>2952.355</v>
      </c>
      <c r="BS110" s="421">
        <v>0</v>
      </c>
      <c r="BT110" s="471">
        <v>27202.153999999999</v>
      </c>
      <c r="BU110" s="471">
        <v>0</v>
      </c>
      <c r="BV110" s="421">
        <v>0</v>
      </c>
      <c r="BW110" s="472">
        <v>0</v>
      </c>
      <c r="BX110" s="424">
        <v>0</v>
      </c>
      <c r="BZ110" s="396"/>
    </row>
    <row r="111" spans="1:78">
      <c r="A111" s="445" t="s">
        <v>60</v>
      </c>
      <c r="B111" s="424" t="s">
        <v>168</v>
      </c>
      <c r="C111" s="422">
        <f t="shared" si="4"/>
        <v>704.12300000000005</v>
      </c>
      <c r="D111" s="421"/>
      <c r="E111" s="421"/>
      <c r="F111" s="421"/>
      <c r="G111" s="421"/>
      <c r="H111" s="421"/>
      <c r="I111" s="421"/>
      <c r="J111" s="421"/>
      <c r="K111" s="421"/>
      <c r="L111" s="423">
        <v>0</v>
      </c>
      <c r="M111" s="422">
        <v>0</v>
      </c>
      <c r="N111" s="422">
        <v>0</v>
      </c>
      <c r="O111" s="422">
        <v>0</v>
      </c>
      <c r="P111" s="422">
        <v>0</v>
      </c>
      <c r="Q111" s="422">
        <v>0</v>
      </c>
      <c r="R111" s="422">
        <v>0</v>
      </c>
      <c r="S111" s="422">
        <v>0</v>
      </c>
      <c r="T111" s="422">
        <v>0</v>
      </c>
      <c r="U111" s="422">
        <v>0</v>
      </c>
      <c r="V111" s="422">
        <v>0</v>
      </c>
      <c r="W111" s="422">
        <v>0</v>
      </c>
      <c r="X111" s="422">
        <v>0</v>
      </c>
      <c r="Y111" s="422">
        <v>0</v>
      </c>
      <c r="Z111" s="422">
        <v>0</v>
      </c>
      <c r="AA111" s="422">
        <v>0</v>
      </c>
      <c r="AB111" s="422">
        <v>0</v>
      </c>
      <c r="AC111" s="422">
        <v>0</v>
      </c>
      <c r="AD111" s="422">
        <v>0</v>
      </c>
      <c r="AE111" s="422">
        <v>0</v>
      </c>
      <c r="AF111" s="422">
        <v>0</v>
      </c>
      <c r="AG111" s="422">
        <v>0</v>
      </c>
      <c r="AH111" s="422">
        <v>0</v>
      </c>
      <c r="AI111" s="422">
        <v>0</v>
      </c>
      <c r="AJ111" s="422">
        <v>0</v>
      </c>
      <c r="AK111" s="422">
        <v>0</v>
      </c>
      <c r="AL111" s="422">
        <v>0</v>
      </c>
      <c r="AM111" s="422">
        <v>0</v>
      </c>
      <c r="AN111" s="422">
        <v>0</v>
      </c>
      <c r="AO111" s="422">
        <v>0</v>
      </c>
      <c r="AP111" s="422">
        <v>0</v>
      </c>
      <c r="AQ111" s="422">
        <v>0</v>
      </c>
      <c r="AR111" s="422">
        <v>0</v>
      </c>
      <c r="AS111" s="422">
        <v>0</v>
      </c>
      <c r="AT111" s="422">
        <v>0</v>
      </c>
      <c r="AU111" s="422">
        <v>0</v>
      </c>
      <c r="AV111" s="422">
        <v>0</v>
      </c>
      <c r="AW111" s="422">
        <v>0</v>
      </c>
      <c r="AX111" s="422">
        <v>0</v>
      </c>
      <c r="AY111" s="422">
        <v>0</v>
      </c>
      <c r="AZ111" s="422"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v>0</v>
      </c>
      <c r="BL111" s="467">
        <v>0</v>
      </c>
      <c r="BM111" s="468">
        <f t="shared" si="5"/>
        <v>0</v>
      </c>
      <c r="BN111" s="424"/>
      <c r="BO111" s="421">
        <v>0</v>
      </c>
      <c r="BP111" s="469">
        <f t="shared" si="6"/>
        <v>704.12300000000005</v>
      </c>
      <c r="BQ111" s="423">
        <f t="shared" si="7"/>
        <v>0</v>
      </c>
      <c r="BR111" s="470">
        <v>0</v>
      </c>
      <c r="BS111" s="421">
        <v>0</v>
      </c>
      <c r="BT111" s="471">
        <v>704.12300000000005</v>
      </c>
      <c r="BU111" s="471">
        <v>0</v>
      </c>
      <c r="BV111" s="421">
        <v>0</v>
      </c>
      <c r="BW111" s="472">
        <v>0</v>
      </c>
      <c r="BX111" s="424">
        <v>0</v>
      </c>
      <c r="BZ111" s="396"/>
    </row>
    <row r="112" spans="1:78">
      <c r="A112" s="445" t="s">
        <v>61</v>
      </c>
      <c r="B112" s="424" t="s">
        <v>69</v>
      </c>
      <c r="C112" s="422">
        <f t="shared" si="4"/>
        <v>13633.662999999999</v>
      </c>
      <c r="D112" s="421"/>
      <c r="E112" s="421"/>
      <c r="F112" s="421"/>
      <c r="G112" s="421"/>
      <c r="H112" s="421"/>
      <c r="I112" s="421"/>
      <c r="J112" s="421"/>
      <c r="K112" s="421"/>
      <c r="L112" s="423">
        <v>0</v>
      </c>
      <c r="M112" s="422">
        <v>0</v>
      </c>
      <c r="N112" s="422">
        <v>0</v>
      </c>
      <c r="O112" s="422">
        <v>0</v>
      </c>
      <c r="P112" s="422">
        <v>0</v>
      </c>
      <c r="Q112" s="422">
        <v>0</v>
      </c>
      <c r="R112" s="422">
        <v>0</v>
      </c>
      <c r="S112" s="422">
        <v>0</v>
      </c>
      <c r="T112" s="422">
        <v>0</v>
      </c>
      <c r="U112" s="422">
        <v>0</v>
      </c>
      <c r="V112" s="422">
        <v>0</v>
      </c>
      <c r="W112" s="422">
        <v>0</v>
      </c>
      <c r="X112" s="422">
        <v>0</v>
      </c>
      <c r="Y112" s="422">
        <v>0</v>
      </c>
      <c r="Z112" s="422">
        <v>0</v>
      </c>
      <c r="AA112" s="422">
        <v>0</v>
      </c>
      <c r="AB112" s="422">
        <v>0</v>
      </c>
      <c r="AC112" s="422">
        <v>0</v>
      </c>
      <c r="AD112" s="422">
        <v>0</v>
      </c>
      <c r="AE112" s="422">
        <v>0</v>
      </c>
      <c r="AF112" s="422">
        <v>0</v>
      </c>
      <c r="AG112" s="422">
        <v>0</v>
      </c>
      <c r="AH112" s="422">
        <v>0</v>
      </c>
      <c r="AI112" s="422">
        <v>0</v>
      </c>
      <c r="AJ112" s="422">
        <v>0</v>
      </c>
      <c r="AK112" s="422">
        <v>0</v>
      </c>
      <c r="AL112" s="422">
        <v>0</v>
      </c>
      <c r="AM112" s="422">
        <v>0</v>
      </c>
      <c r="AN112" s="422">
        <v>0</v>
      </c>
      <c r="AO112" s="422">
        <v>0</v>
      </c>
      <c r="AP112" s="422">
        <v>0</v>
      </c>
      <c r="AQ112" s="422">
        <v>0</v>
      </c>
      <c r="AR112" s="422">
        <v>0</v>
      </c>
      <c r="AS112" s="422">
        <v>0</v>
      </c>
      <c r="AT112" s="422">
        <v>0</v>
      </c>
      <c r="AU112" s="422">
        <v>6.9850000000000003</v>
      </c>
      <c r="AV112" s="422">
        <v>0</v>
      </c>
      <c r="AW112" s="422">
        <v>0</v>
      </c>
      <c r="AX112" s="422">
        <v>5.0810000000000004</v>
      </c>
      <c r="AY112" s="422">
        <v>0</v>
      </c>
      <c r="AZ112" s="422">
        <v>0</v>
      </c>
      <c r="BA112" s="422">
        <v>0</v>
      </c>
      <c r="BB112" s="422">
        <v>0</v>
      </c>
      <c r="BC112" s="422">
        <v>94.129000000000005</v>
      </c>
      <c r="BD112" s="422">
        <v>2.9830000000000001</v>
      </c>
      <c r="BE112" s="422">
        <v>12.089</v>
      </c>
      <c r="BF112" s="422">
        <v>17.827999999999999</v>
      </c>
      <c r="BG112" s="422">
        <v>0</v>
      </c>
      <c r="BH112" s="422">
        <v>0</v>
      </c>
      <c r="BI112" s="422">
        <v>9.9000000000000005E-2</v>
      </c>
      <c r="BJ112" s="422">
        <v>0</v>
      </c>
      <c r="BK112" s="422">
        <v>0</v>
      </c>
      <c r="BL112" s="467">
        <v>0</v>
      </c>
      <c r="BM112" s="468">
        <f t="shared" si="5"/>
        <v>139.19399999999999</v>
      </c>
      <c r="BN112" s="424"/>
      <c r="BO112" s="421">
        <v>0</v>
      </c>
      <c r="BP112" s="469">
        <f t="shared" si="6"/>
        <v>13494.468999999999</v>
      </c>
      <c r="BQ112" s="423">
        <f t="shared" si="7"/>
        <v>1394.3159999999998</v>
      </c>
      <c r="BR112" s="470">
        <v>0.98499999999999999</v>
      </c>
      <c r="BS112" s="421">
        <v>1393.3309999999999</v>
      </c>
      <c r="BT112" s="471">
        <v>12070.147000000001</v>
      </c>
      <c r="BU112" s="471">
        <v>30.006</v>
      </c>
      <c r="BV112" s="421">
        <v>0</v>
      </c>
      <c r="BW112" s="472">
        <v>0</v>
      </c>
      <c r="BX112" s="424">
        <v>0</v>
      </c>
      <c r="BZ112" s="396"/>
    </row>
    <row r="113" spans="1:79">
      <c r="A113" s="445" t="s">
        <v>62</v>
      </c>
      <c r="B113" s="424" t="s">
        <v>148</v>
      </c>
      <c r="C113" s="422">
        <f t="shared" si="4"/>
        <v>12252.097999999998</v>
      </c>
      <c r="D113" s="421"/>
      <c r="E113" s="421"/>
      <c r="F113" s="421"/>
      <c r="G113" s="421"/>
      <c r="H113" s="421"/>
      <c r="I113" s="421"/>
      <c r="J113" s="421"/>
      <c r="K113" s="421"/>
      <c r="L113" s="423">
        <v>0</v>
      </c>
      <c r="M113" s="422">
        <v>0</v>
      </c>
      <c r="N113" s="422">
        <v>0</v>
      </c>
      <c r="O113" s="422">
        <v>0</v>
      </c>
      <c r="P113" s="422">
        <v>0</v>
      </c>
      <c r="Q113" s="422">
        <v>0</v>
      </c>
      <c r="R113" s="422">
        <v>0.755</v>
      </c>
      <c r="S113" s="422">
        <v>0</v>
      </c>
      <c r="T113" s="422">
        <v>0</v>
      </c>
      <c r="U113" s="422">
        <v>0</v>
      </c>
      <c r="V113" s="422">
        <v>0</v>
      </c>
      <c r="W113" s="422">
        <v>0</v>
      </c>
      <c r="X113" s="422">
        <v>0</v>
      </c>
      <c r="Y113" s="422">
        <v>0.04</v>
      </c>
      <c r="Z113" s="422">
        <v>0</v>
      </c>
      <c r="AA113" s="422">
        <v>0</v>
      </c>
      <c r="AB113" s="422">
        <v>0</v>
      </c>
      <c r="AC113" s="422">
        <v>0</v>
      </c>
      <c r="AD113" s="422">
        <v>0</v>
      </c>
      <c r="AE113" s="422">
        <v>0</v>
      </c>
      <c r="AF113" s="422">
        <v>0</v>
      </c>
      <c r="AG113" s="422">
        <v>0</v>
      </c>
      <c r="AH113" s="422">
        <v>0</v>
      </c>
      <c r="AI113" s="422">
        <v>0</v>
      </c>
      <c r="AJ113" s="422">
        <v>0</v>
      </c>
      <c r="AK113" s="422">
        <v>0</v>
      </c>
      <c r="AL113" s="422">
        <v>0</v>
      </c>
      <c r="AM113" s="422">
        <v>0</v>
      </c>
      <c r="AN113" s="422">
        <v>0</v>
      </c>
      <c r="AO113" s="422">
        <v>0.40400000000000003</v>
      </c>
      <c r="AP113" s="422">
        <v>0.78100000000000003</v>
      </c>
      <c r="AQ113" s="422">
        <v>0.97099999999999997</v>
      </c>
      <c r="AR113" s="422">
        <v>0</v>
      </c>
      <c r="AS113" s="422">
        <v>0</v>
      </c>
      <c r="AT113" s="422">
        <v>0</v>
      </c>
      <c r="AU113" s="422">
        <v>0</v>
      </c>
      <c r="AV113" s="422">
        <v>0</v>
      </c>
      <c r="AW113" s="422">
        <v>0</v>
      </c>
      <c r="AX113" s="422">
        <v>6.0000000000000001E-3</v>
      </c>
      <c r="AY113" s="422">
        <v>0</v>
      </c>
      <c r="AZ113" s="422">
        <v>0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467.68200000000002</v>
      </c>
      <c r="BG113" s="422">
        <v>0</v>
      </c>
      <c r="BH113" s="422">
        <v>0</v>
      </c>
      <c r="BI113" s="422">
        <v>0</v>
      </c>
      <c r="BJ113" s="422">
        <v>0</v>
      </c>
      <c r="BK113" s="422">
        <v>0</v>
      </c>
      <c r="BL113" s="467">
        <v>0</v>
      </c>
      <c r="BM113" s="468">
        <f t="shared" si="5"/>
        <v>470.63900000000001</v>
      </c>
      <c r="BN113" s="424"/>
      <c r="BO113" s="421">
        <v>0</v>
      </c>
      <c r="BP113" s="469">
        <f t="shared" si="6"/>
        <v>11781.458999999999</v>
      </c>
      <c r="BQ113" s="423">
        <f t="shared" si="7"/>
        <v>2239.3229999999999</v>
      </c>
      <c r="BR113" s="470">
        <v>586.73400000000004</v>
      </c>
      <c r="BS113" s="421">
        <v>1652.5889999999999</v>
      </c>
      <c r="BT113" s="471">
        <v>9530.6759999999995</v>
      </c>
      <c r="BU113" s="471">
        <v>11.46</v>
      </c>
      <c r="BV113" s="421">
        <v>0</v>
      </c>
      <c r="BW113" s="472">
        <v>0</v>
      </c>
      <c r="BX113" s="424">
        <v>0</v>
      </c>
      <c r="BZ113" s="396"/>
    </row>
    <row r="114" spans="1:79">
      <c r="A114" s="445" t="s">
        <v>63</v>
      </c>
      <c r="B114" s="424" t="s">
        <v>238</v>
      </c>
      <c r="C114" s="422">
        <f t="shared" si="4"/>
        <v>1804.3980000000001</v>
      </c>
      <c r="D114" s="421"/>
      <c r="E114" s="421"/>
      <c r="F114" s="421"/>
      <c r="G114" s="421"/>
      <c r="H114" s="421"/>
      <c r="I114" s="421"/>
      <c r="J114" s="421"/>
      <c r="K114" s="421"/>
      <c r="L114" s="423">
        <v>0</v>
      </c>
      <c r="M114" s="422">
        <v>0</v>
      </c>
      <c r="N114" s="422">
        <v>0</v>
      </c>
      <c r="O114" s="422">
        <v>0</v>
      </c>
      <c r="P114" s="422">
        <v>0</v>
      </c>
      <c r="Q114" s="422">
        <v>0</v>
      </c>
      <c r="R114" s="422">
        <v>0</v>
      </c>
      <c r="S114" s="422">
        <v>0</v>
      </c>
      <c r="T114" s="422">
        <v>0</v>
      </c>
      <c r="U114" s="422">
        <v>0</v>
      </c>
      <c r="V114" s="422">
        <v>0</v>
      </c>
      <c r="W114" s="422">
        <v>0</v>
      </c>
      <c r="X114" s="422">
        <v>0</v>
      </c>
      <c r="Y114" s="422">
        <v>0</v>
      </c>
      <c r="Z114" s="422">
        <v>0</v>
      </c>
      <c r="AA114" s="422">
        <v>0</v>
      </c>
      <c r="AB114" s="422">
        <v>0</v>
      </c>
      <c r="AC114" s="422">
        <v>0</v>
      </c>
      <c r="AD114" s="422">
        <v>0</v>
      </c>
      <c r="AE114" s="422">
        <v>0</v>
      </c>
      <c r="AF114" s="422">
        <v>0</v>
      </c>
      <c r="AG114" s="422">
        <v>0</v>
      </c>
      <c r="AH114" s="422">
        <v>0</v>
      </c>
      <c r="AI114" s="422">
        <v>0</v>
      </c>
      <c r="AJ114" s="422">
        <v>0</v>
      </c>
      <c r="AK114" s="422">
        <v>0</v>
      </c>
      <c r="AL114" s="422">
        <v>0</v>
      </c>
      <c r="AM114" s="422">
        <v>0</v>
      </c>
      <c r="AN114" s="422">
        <v>0</v>
      </c>
      <c r="AO114" s="422">
        <v>10.554</v>
      </c>
      <c r="AP114" s="422">
        <v>1.45</v>
      </c>
      <c r="AQ114" s="422">
        <v>0</v>
      </c>
      <c r="AR114" s="422">
        <v>0</v>
      </c>
      <c r="AS114" s="422">
        <v>0</v>
      </c>
      <c r="AT114" s="422">
        <v>0</v>
      </c>
      <c r="AU114" s="422">
        <v>0</v>
      </c>
      <c r="AV114" s="422">
        <v>0</v>
      </c>
      <c r="AW114" s="422">
        <v>0</v>
      </c>
      <c r="AX114" s="422">
        <v>0</v>
      </c>
      <c r="AY114" s="422">
        <v>0</v>
      </c>
      <c r="AZ114" s="422">
        <v>0</v>
      </c>
      <c r="BA114" s="422">
        <v>0</v>
      </c>
      <c r="BB114" s="422">
        <v>0</v>
      </c>
      <c r="BC114" s="422">
        <v>28.591000000000001</v>
      </c>
      <c r="BD114" s="422">
        <v>0</v>
      </c>
      <c r="BE114" s="422">
        <v>18.591999999999999</v>
      </c>
      <c r="BF114" s="422">
        <v>0.105</v>
      </c>
      <c r="BG114" s="422">
        <v>2.0129999999999999</v>
      </c>
      <c r="BH114" s="422">
        <v>0</v>
      </c>
      <c r="BI114" s="422">
        <v>0.157</v>
      </c>
      <c r="BJ114" s="422">
        <v>0</v>
      </c>
      <c r="BK114" s="422">
        <v>0</v>
      </c>
      <c r="BL114" s="467">
        <v>0</v>
      </c>
      <c r="BM114" s="468">
        <f t="shared" si="5"/>
        <v>61.461999999999989</v>
      </c>
      <c r="BN114" s="424"/>
      <c r="BO114" s="421">
        <v>0</v>
      </c>
      <c r="BP114" s="469">
        <f t="shared" si="6"/>
        <v>1742.9360000000001</v>
      </c>
      <c r="BQ114" s="423">
        <f t="shared" si="7"/>
        <v>1580.662</v>
      </c>
      <c r="BR114" s="470">
        <v>0</v>
      </c>
      <c r="BS114" s="421">
        <v>1580.662</v>
      </c>
      <c r="BT114" s="471">
        <v>0</v>
      </c>
      <c r="BU114" s="471">
        <v>162.274</v>
      </c>
      <c r="BV114" s="421">
        <v>0</v>
      </c>
      <c r="BW114" s="472">
        <v>0</v>
      </c>
      <c r="BX114" s="424">
        <v>0</v>
      </c>
      <c r="BZ114" s="396"/>
    </row>
    <row r="115" spans="1:79">
      <c r="A115" s="445" t="s">
        <v>64</v>
      </c>
      <c r="B115" s="424" t="s">
        <v>162</v>
      </c>
      <c r="C115" s="422">
        <f t="shared" si="4"/>
        <v>891.94999999999993</v>
      </c>
      <c r="D115" s="421"/>
      <c r="E115" s="421"/>
      <c r="F115" s="421"/>
      <c r="G115" s="421"/>
      <c r="H115" s="421"/>
      <c r="I115" s="421"/>
      <c r="J115" s="421"/>
      <c r="K115" s="421"/>
      <c r="L115" s="423">
        <v>0</v>
      </c>
      <c r="M115" s="422">
        <v>0</v>
      </c>
      <c r="N115" s="422">
        <v>0</v>
      </c>
      <c r="O115" s="422">
        <v>0</v>
      </c>
      <c r="P115" s="422">
        <v>0</v>
      </c>
      <c r="Q115" s="422">
        <v>0</v>
      </c>
      <c r="R115" s="422">
        <v>0</v>
      </c>
      <c r="S115" s="422">
        <v>0</v>
      </c>
      <c r="T115" s="422">
        <v>0</v>
      </c>
      <c r="U115" s="422">
        <v>0</v>
      </c>
      <c r="V115" s="422">
        <v>0</v>
      </c>
      <c r="W115" s="422">
        <v>0</v>
      </c>
      <c r="X115" s="422">
        <v>0.33700000000000002</v>
      </c>
      <c r="Y115" s="422">
        <v>0</v>
      </c>
      <c r="Z115" s="422">
        <v>0</v>
      </c>
      <c r="AA115" s="422">
        <v>0</v>
      </c>
      <c r="AB115" s="422">
        <v>0</v>
      </c>
      <c r="AC115" s="422">
        <v>0</v>
      </c>
      <c r="AD115" s="422">
        <v>0</v>
      </c>
      <c r="AE115" s="422">
        <v>0</v>
      </c>
      <c r="AF115" s="422">
        <v>0</v>
      </c>
      <c r="AG115" s="422">
        <v>0</v>
      </c>
      <c r="AH115" s="422">
        <v>0</v>
      </c>
      <c r="AI115" s="422">
        <v>0</v>
      </c>
      <c r="AJ115" s="422">
        <v>0</v>
      </c>
      <c r="AK115" s="422">
        <v>0</v>
      </c>
      <c r="AL115" s="422">
        <v>0</v>
      </c>
      <c r="AM115" s="422">
        <v>0</v>
      </c>
      <c r="AN115" s="422">
        <v>0</v>
      </c>
      <c r="AO115" s="422">
        <v>0</v>
      </c>
      <c r="AP115" s="422">
        <v>0</v>
      </c>
      <c r="AQ115" s="422">
        <v>0</v>
      </c>
      <c r="AR115" s="422">
        <v>0</v>
      </c>
      <c r="AS115" s="422">
        <v>0</v>
      </c>
      <c r="AT115" s="422">
        <v>0</v>
      </c>
      <c r="AU115" s="422">
        <v>1.3540000000000001</v>
      </c>
      <c r="AV115" s="422">
        <v>0.12</v>
      </c>
      <c r="AW115" s="422">
        <v>0</v>
      </c>
      <c r="AX115" s="422">
        <v>12.108000000000001</v>
      </c>
      <c r="AY115" s="422">
        <v>0</v>
      </c>
      <c r="AZ115" s="422">
        <v>0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v>0</v>
      </c>
      <c r="BL115" s="467">
        <v>0</v>
      </c>
      <c r="BM115" s="468">
        <f t="shared" si="5"/>
        <v>13.919</v>
      </c>
      <c r="BN115" s="424"/>
      <c r="BO115" s="421">
        <v>0</v>
      </c>
      <c r="BP115" s="469">
        <f t="shared" si="6"/>
        <v>878.03099999999995</v>
      </c>
      <c r="BQ115" s="423">
        <f t="shared" si="7"/>
        <v>254.21799999999999</v>
      </c>
      <c r="BR115" s="470">
        <v>0</v>
      </c>
      <c r="BS115" s="421">
        <v>254.21799999999999</v>
      </c>
      <c r="BT115" s="471">
        <v>0</v>
      </c>
      <c r="BU115" s="471">
        <v>623.81299999999999</v>
      </c>
      <c r="BV115" s="421">
        <v>0</v>
      </c>
      <c r="BW115" s="472">
        <v>0</v>
      </c>
      <c r="BX115" s="424">
        <v>0</v>
      </c>
      <c r="BZ115" s="396"/>
    </row>
    <row r="116" spans="1:79">
      <c r="A116" s="445" t="s">
        <v>65</v>
      </c>
      <c r="B116" s="424" t="s">
        <v>164</v>
      </c>
      <c r="C116" s="422">
        <f t="shared" si="4"/>
        <v>2012.1570000000002</v>
      </c>
      <c r="D116" s="421"/>
      <c r="E116" s="421"/>
      <c r="F116" s="421"/>
      <c r="G116" s="421"/>
      <c r="H116" s="421"/>
      <c r="I116" s="421"/>
      <c r="J116" s="421"/>
      <c r="K116" s="421"/>
      <c r="L116" s="423">
        <v>0.81899999999999995</v>
      </c>
      <c r="M116" s="422">
        <v>0</v>
      </c>
      <c r="N116" s="422">
        <v>8.92</v>
      </c>
      <c r="O116" s="422">
        <v>12.125999999999999</v>
      </c>
      <c r="P116" s="422">
        <v>15.055</v>
      </c>
      <c r="Q116" s="422">
        <v>4.0000000000000001E-3</v>
      </c>
      <c r="R116" s="422">
        <v>0.72</v>
      </c>
      <c r="S116" s="422">
        <v>0.58299999999999996</v>
      </c>
      <c r="T116" s="422">
        <v>0</v>
      </c>
      <c r="U116" s="422">
        <v>1.3280000000000001</v>
      </c>
      <c r="V116" s="422">
        <v>0.02</v>
      </c>
      <c r="W116" s="422">
        <v>0.34200000000000003</v>
      </c>
      <c r="X116" s="422">
        <v>0.25900000000000001</v>
      </c>
      <c r="Y116" s="422">
        <v>0.36699999999999999</v>
      </c>
      <c r="Z116" s="422">
        <v>0.80800000000000005</v>
      </c>
      <c r="AA116" s="422">
        <v>2.536</v>
      </c>
      <c r="AB116" s="422">
        <v>1.38</v>
      </c>
      <c r="AC116" s="422">
        <v>6.4139999999999997</v>
      </c>
      <c r="AD116" s="422">
        <v>14.47</v>
      </c>
      <c r="AE116" s="422">
        <v>6.125</v>
      </c>
      <c r="AF116" s="422">
        <v>3.4860000000000002</v>
      </c>
      <c r="AG116" s="422">
        <v>12.641</v>
      </c>
      <c r="AH116" s="422">
        <v>6.1180000000000003</v>
      </c>
      <c r="AI116" s="422">
        <v>6.2060000000000004</v>
      </c>
      <c r="AJ116" s="422">
        <v>24.259</v>
      </c>
      <c r="AK116" s="422">
        <v>11.385</v>
      </c>
      <c r="AL116" s="422">
        <v>7.492</v>
      </c>
      <c r="AM116" s="422">
        <v>34.335000000000001</v>
      </c>
      <c r="AN116" s="422">
        <v>2.8090000000000002</v>
      </c>
      <c r="AO116" s="422">
        <v>12.026999999999999</v>
      </c>
      <c r="AP116" s="422">
        <v>6.133</v>
      </c>
      <c r="AQ116" s="422">
        <v>7.6719999999999997</v>
      </c>
      <c r="AR116" s="422">
        <v>26.515000000000001</v>
      </c>
      <c r="AS116" s="422">
        <v>4.7489999999999997</v>
      </c>
      <c r="AT116" s="422">
        <v>31.754999999999999</v>
      </c>
      <c r="AU116" s="422">
        <v>2.016</v>
      </c>
      <c r="AV116" s="422">
        <v>25.696999999999999</v>
      </c>
      <c r="AW116" s="422">
        <v>2.5840000000000001</v>
      </c>
      <c r="AX116" s="422">
        <v>7.952</v>
      </c>
      <c r="AY116" s="422">
        <v>3.1560000000000001</v>
      </c>
      <c r="AZ116" s="422">
        <v>2.65</v>
      </c>
      <c r="BA116" s="422">
        <v>4.4569999999999999</v>
      </c>
      <c r="BB116" s="422">
        <v>15.989000000000001</v>
      </c>
      <c r="BC116" s="422">
        <v>0.61899999999999999</v>
      </c>
      <c r="BD116" s="422">
        <v>9.1319999999999997</v>
      </c>
      <c r="BE116" s="422">
        <v>7.274</v>
      </c>
      <c r="BF116" s="422">
        <v>49.335999999999999</v>
      </c>
      <c r="BG116" s="422">
        <v>0.60499999999999998</v>
      </c>
      <c r="BH116" s="422">
        <v>12.611000000000001</v>
      </c>
      <c r="BI116" s="422">
        <v>21.581</v>
      </c>
      <c r="BJ116" s="422">
        <v>0</v>
      </c>
      <c r="BK116" s="422">
        <v>0</v>
      </c>
      <c r="BL116" s="467">
        <v>0</v>
      </c>
      <c r="BM116" s="468">
        <f t="shared" si="5"/>
        <v>435.51700000000005</v>
      </c>
      <c r="BN116" s="424"/>
      <c r="BO116" s="421">
        <v>0</v>
      </c>
      <c r="BP116" s="469">
        <f t="shared" si="6"/>
        <v>1576.64</v>
      </c>
      <c r="BQ116" s="423">
        <f t="shared" si="7"/>
        <v>1576.64</v>
      </c>
      <c r="BR116" s="470">
        <v>0</v>
      </c>
      <c r="BS116" s="421">
        <v>1576.64</v>
      </c>
      <c r="BT116" s="471">
        <v>0</v>
      </c>
      <c r="BU116" s="471">
        <v>0</v>
      </c>
      <c r="BV116" s="421">
        <v>0</v>
      </c>
      <c r="BW116" s="472">
        <v>0</v>
      </c>
      <c r="BX116" s="424">
        <v>0</v>
      </c>
      <c r="BZ116" s="396"/>
    </row>
    <row r="117" spans="1:79">
      <c r="A117" s="445" t="s">
        <v>66</v>
      </c>
      <c r="B117" s="424" t="s">
        <v>239</v>
      </c>
      <c r="C117" s="422">
        <f t="shared" si="4"/>
        <v>1060.922</v>
      </c>
      <c r="D117" s="421"/>
      <c r="E117" s="421"/>
      <c r="F117" s="421"/>
      <c r="G117" s="421"/>
      <c r="H117" s="421"/>
      <c r="I117" s="421"/>
      <c r="J117" s="421"/>
      <c r="K117" s="421"/>
      <c r="L117" s="423">
        <v>0</v>
      </c>
      <c r="M117" s="422">
        <v>0</v>
      </c>
      <c r="N117" s="422">
        <v>0</v>
      </c>
      <c r="O117" s="422">
        <v>0</v>
      </c>
      <c r="P117" s="422">
        <v>0</v>
      </c>
      <c r="Q117" s="422">
        <v>0</v>
      </c>
      <c r="R117" s="422">
        <v>0</v>
      </c>
      <c r="S117" s="422">
        <v>0</v>
      </c>
      <c r="T117" s="422">
        <v>0</v>
      </c>
      <c r="U117" s="422">
        <v>0</v>
      </c>
      <c r="V117" s="422">
        <v>0</v>
      </c>
      <c r="W117" s="422">
        <v>0</v>
      </c>
      <c r="X117" s="422">
        <v>0</v>
      </c>
      <c r="Y117" s="422">
        <v>0</v>
      </c>
      <c r="Z117" s="422">
        <v>0</v>
      </c>
      <c r="AA117" s="422">
        <v>0</v>
      </c>
      <c r="AB117" s="422">
        <v>0</v>
      </c>
      <c r="AC117" s="422">
        <v>0</v>
      </c>
      <c r="AD117" s="422">
        <v>0</v>
      </c>
      <c r="AE117" s="422">
        <v>0</v>
      </c>
      <c r="AF117" s="422">
        <v>0</v>
      </c>
      <c r="AG117" s="422">
        <v>0</v>
      </c>
      <c r="AH117" s="422">
        <v>0</v>
      </c>
      <c r="AI117" s="422">
        <v>0</v>
      </c>
      <c r="AJ117" s="422">
        <v>0</v>
      </c>
      <c r="AK117" s="422">
        <v>0</v>
      </c>
      <c r="AL117" s="422">
        <v>0</v>
      </c>
      <c r="AM117" s="422">
        <v>0</v>
      </c>
      <c r="AN117" s="422">
        <v>0</v>
      </c>
      <c r="AO117" s="422">
        <v>0</v>
      </c>
      <c r="AP117" s="422">
        <v>0</v>
      </c>
      <c r="AQ117" s="422">
        <v>0</v>
      </c>
      <c r="AR117" s="422">
        <v>0</v>
      </c>
      <c r="AS117" s="422">
        <v>0</v>
      </c>
      <c r="AT117" s="422">
        <v>0</v>
      </c>
      <c r="AU117" s="422">
        <v>0</v>
      </c>
      <c r="AV117" s="422">
        <v>0</v>
      </c>
      <c r="AW117" s="422">
        <v>0</v>
      </c>
      <c r="AX117" s="422">
        <v>0</v>
      </c>
      <c r="AY117" s="422">
        <v>0</v>
      </c>
      <c r="AZ117" s="422"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v>0</v>
      </c>
      <c r="BL117" s="467">
        <v>0</v>
      </c>
      <c r="BM117" s="468">
        <f t="shared" si="5"/>
        <v>0</v>
      </c>
      <c r="BN117" s="424"/>
      <c r="BO117" s="421">
        <v>0</v>
      </c>
      <c r="BP117" s="469">
        <f t="shared" si="6"/>
        <v>1060.922</v>
      </c>
      <c r="BQ117" s="423">
        <f t="shared" si="7"/>
        <v>1060.922</v>
      </c>
      <c r="BR117" s="470">
        <v>1060.922</v>
      </c>
      <c r="BS117" s="421">
        <v>0</v>
      </c>
      <c r="BT117" s="471">
        <v>0</v>
      </c>
      <c r="BU117" s="471">
        <v>0</v>
      </c>
      <c r="BV117" s="421">
        <v>0</v>
      </c>
      <c r="BW117" s="472">
        <v>0</v>
      </c>
      <c r="BX117" s="424">
        <v>0</v>
      </c>
      <c r="BZ117" s="396"/>
    </row>
    <row r="118" spans="1:79">
      <c r="A118" s="445" t="s">
        <v>70</v>
      </c>
      <c r="B118" s="424" t="s">
        <v>240</v>
      </c>
      <c r="C118" s="422">
        <f t="shared" si="4"/>
        <v>6927.1330000000016</v>
      </c>
      <c r="D118" s="421"/>
      <c r="E118" s="421"/>
      <c r="F118" s="421"/>
      <c r="G118" s="421"/>
      <c r="H118" s="421"/>
      <c r="I118" s="421"/>
      <c r="J118" s="421"/>
      <c r="K118" s="421"/>
      <c r="L118" s="423">
        <v>0</v>
      </c>
      <c r="M118" s="422">
        <v>0</v>
      </c>
      <c r="N118" s="422">
        <v>0</v>
      </c>
      <c r="O118" s="422">
        <v>0</v>
      </c>
      <c r="P118" s="422">
        <v>0</v>
      </c>
      <c r="Q118" s="422">
        <v>0</v>
      </c>
      <c r="R118" s="422">
        <v>0</v>
      </c>
      <c r="S118" s="422">
        <v>0</v>
      </c>
      <c r="T118" s="422">
        <v>0</v>
      </c>
      <c r="U118" s="422">
        <v>0</v>
      </c>
      <c r="V118" s="422">
        <v>0</v>
      </c>
      <c r="W118" s="422">
        <v>0</v>
      </c>
      <c r="X118" s="422">
        <v>0</v>
      </c>
      <c r="Y118" s="422">
        <v>0</v>
      </c>
      <c r="Z118" s="422">
        <v>0</v>
      </c>
      <c r="AA118" s="422">
        <v>0</v>
      </c>
      <c r="AB118" s="422">
        <v>0</v>
      </c>
      <c r="AC118" s="422">
        <v>0</v>
      </c>
      <c r="AD118" s="422">
        <v>0</v>
      </c>
      <c r="AE118" s="422">
        <v>0</v>
      </c>
      <c r="AF118" s="422">
        <v>0</v>
      </c>
      <c r="AG118" s="422">
        <v>0</v>
      </c>
      <c r="AH118" s="422">
        <v>0</v>
      </c>
      <c r="AI118" s="422">
        <v>0</v>
      </c>
      <c r="AJ118" s="422">
        <v>0</v>
      </c>
      <c r="AK118" s="422">
        <v>0</v>
      </c>
      <c r="AL118" s="422">
        <v>0</v>
      </c>
      <c r="AM118" s="422">
        <v>0</v>
      </c>
      <c r="AN118" s="422">
        <v>0</v>
      </c>
      <c r="AO118" s="422">
        <v>0</v>
      </c>
      <c r="AP118" s="422">
        <v>0</v>
      </c>
      <c r="AQ118" s="422">
        <v>0</v>
      </c>
      <c r="AR118" s="422">
        <v>0</v>
      </c>
      <c r="AS118" s="422">
        <v>0</v>
      </c>
      <c r="AT118" s="422">
        <v>0</v>
      </c>
      <c r="AU118" s="422">
        <v>0</v>
      </c>
      <c r="AV118" s="422">
        <v>0</v>
      </c>
      <c r="AW118" s="422">
        <v>0</v>
      </c>
      <c r="AX118" s="422">
        <v>0</v>
      </c>
      <c r="AY118" s="422">
        <v>0</v>
      </c>
      <c r="AZ118" s="422">
        <v>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v>0</v>
      </c>
      <c r="BL118" s="467">
        <v>0</v>
      </c>
      <c r="BM118" s="468">
        <f t="shared" si="5"/>
        <v>0</v>
      </c>
      <c r="BN118" s="424"/>
      <c r="BO118" s="421">
        <v>16494.434000000001</v>
      </c>
      <c r="BP118" s="469">
        <f t="shared" si="6"/>
        <v>-9567.3009999999995</v>
      </c>
      <c r="BQ118" s="423">
        <f t="shared" si="7"/>
        <v>-9567.3009999999995</v>
      </c>
      <c r="BR118" s="470">
        <v>0</v>
      </c>
      <c r="BS118" s="421">
        <v>-9567.3009999999995</v>
      </c>
      <c r="BT118" s="471">
        <v>0</v>
      </c>
      <c r="BU118" s="471">
        <v>0</v>
      </c>
      <c r="BV118" s="421">
        <v>0</v>
      </c>
      <c r="BW118" s="472">
        <v>0</v>
      </c>
      <c r="BX118" s="424">
        <v>0</v>
      </c>
      <c r="BZ118" s="396"/>
    </row>
    <row r="119" spans="1:79" ht="13.5" thickBot="1">
      <c r="A119" s="458" t="s">
        <v>71</v>
      </c>
      <c r="B119" s="424" t="s">
        <v>126</v>
      </c>
      <c r="C119" s="422">
        <f t="shared" si="4"/>
        <v>0</v>
      </c>
      <c r="D119" s="421"/>
      <c r="E119" s="421"/>
      <c r="F119" s="421"/>
      <c r="G119" s="421"/>
      <c r="H119" s="421"/>
      <c r="I119" s="421"/>
      <c r="J119" s="421"/>
      <c r="K119" s="421"/>
      <c r="L119" s="423">
        <v>0</v>
      </c>
      <c r="M119" s="422">
        <v>0</v>
      </c>
      <c r="N119" s="422">
        <v>0</v>
      </c>
      <c r="O119" s="422">
        <v>0</v>
      </c>
      <c r="P119" s="422">
        <v>0</v>
      </c>
      <c r="Q119" s="422">
        <v>0</v>
      </c>
      <c r="R119" s="422">
        <v>0</v>
      </c>
      <c r="S119" s="422">
        <v>0</v>
      </c>
      <c r="T119" s="422">
        <v>0</v>
      </c>
      <c r="U119" s="422">
        <v>0</v>
      </c>
      <c r="V119" s="422">
        <v>0</v>
      </c>
      <c r="W119" s="422">
        <v>0</v>
      </c>
      <c r="X119" s="422">
        <v>0</v>
      </c>
      <c r="Y119" s="422">
        <v>0</v>
      </c>
      <c r="Z119" s="422">
        <v>0</v>
      </c>
      <c r="AA119" s="422">
        <v>0</v>
      </c>
      <c r="AB119" s="422">
        <v>0</v>
      </c>
      <c r="AC119" s="422">
        <v>0</v>
      </c>
      <c r="AD119" s="422">
        <v>0</v>
      </c>
      <c r="AE119" s="422">
        <v>0</v>
      </c>
      <c r="AF119" s="422">
        <v>0</v>
      </c>
      <c r="AG119" s="422">
        <v>0</v>
      </c>
      <c r="AH119" s="422">
        <v>0</v>
      </c>
      <c r="AI119" s="422">
        <v>0</v>
      </c>
      <c r="AJ119" s="422">
        <v>0</v>
      </c>
      <c r="AK119" s="422">
        <v>0</v>
      </c>
      <c r="AL119" s="422">
        <v>0</v>
      </c>
      <c r="AM119" s="422">
        <v>0</v>
      </c>
      <c r="AN119" s="422">
        <v>0</v>
      </c>
      <c r="AO119" s="422">
        <v>0</v>
      </c>
      <c r="AP119" s="422">
        <v>0</v>
      </c>
      <c r="AQ119" s="422">
        <v>0</v>
      </c>
      <c r="AR119" s="422">
        <v>0</v>
      </c>
      <c r="AS119" s="422">
        <v>0</v>
      </c>
      <c r="AT119" s="422">
        <v>0</v>
      </c>
      <c r="AU119" s="422">
        <v>0</v>
      </c>
      <c r="AV119" s="422">
        <v>0</v>
      </c>
      <c r="AW119" s="422">
        <v>0</v>
      </c>
      <c r="AX119" s="422">
        <v>0</v>
      </c>
      <c r="AY119" s="422">
        <v>0</v>
      </c>
      <c r="AZ119" s="422"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v>0</v>
      </c>
      <c r="BL119" s="422">
        <v>0</v>
      </c>
      <c r="BM119" s="468">
        <f t="shared" si="5"/>
        <v>0</v>
      </c>
      <c r="BN119" s="424"/>
      <c r="BO119" s="421">
        <v>0</v>
      </c>
      <c r="BP119" s="469">
        <f t="shared" si="6"/>
        <v>0</v>
      </c>
      <c r="BQ119" s="423">
        <f t="shared" si="7"/>
        <v>0</v>
      </c>
      <c r="BR119" s="470">
        <v>0</v>
      </c>
      <c r="BS119" s="421">
        <v>0</v>
      </c>
      <c r="BT119" s="471">
        <v>0</v>
      </c>
      <c r="BU119" s="471">
        <v>0</v>
      </c>
      <c r="BV119" s="421">
        <v>0</v>
      </c>
      <c r="BW119" s="472">
        <v>0</v>
      </c>
      <c r="BX119" s="424">
        <v>0</v>
      </c>
      <c r="BZ119" s="396"/>
    </row>
    <row r="120" spans="1:79" ht="14.25" thickTop="1" thickBot="1">
      <c r="B120" s="473" t="s">
        <v>75</v>
      </c>
      <c r="C120" s="432">
        <f>SUM(C67:C119)</f>
        <v>405462.30099999998</v>
      </c>
      <c r="D120" s="432">
        <f t="shared" ref="D120:BR120" si="8">SUM(D67:D119)</f>
        <v>0</v>
      </c>
      <c r="E120" s="432">
        <f t="shared" si="8"/>
        <v>0</v>
      </c>
      <c r="F120" s="432">
        <f t="shared" si="8"/>
        <v>0</v>
      </c>
      <c r="G120" s="432">
        <f t="shared" si="8"/>
        <v>0</v>
      </c>
      <c r="H120" s="432">
        <f t="shared" si="8"/>
        <v>0</v>
      </c>
      <c r="I120" s="432">
        <f t="shared" si="8"/>
        <v>0</v>
      </c>
      <c r="J120" s="432">
        <f t="shared" si="8"/>
        <v>0</v>
      </c>
      <c r="K120" s="474">
        <f t="shared" si="8"/>
        <v>0</v>
      </c>
      <c r="L120" s="432">
        <f t="shared" si="8"/>
        <v>4630.7190000000001</v>
      </c>
      <c r="M120" s="432">
        <f t="shared" si="8"/>
        <v>2189.2609999999995</v>
      </c>
      <c r="N120" s="432">
        <f t="shared" si="8"/>
        <v>315.04199999999997</v>
      </c>
      <c r="O120" s="432">
        <f t="shared" si="8"/>
        <v>8166.5990000000002</v>
      </c>
      <c r="P120" s="432">
        <f t="shared" si="8"/>
        <v>2606.2689999999998</v>
      </c>
      <c r="Q120" s="432">
        <f t="shared" si="8"/>
        <v>239.85399999999998</v>
      </c>
      <c r="R120" s="432">
        <f t="shared" si="8"/>
        <v>635.553</v>
      </c>
      <c r="S120" s="432">
        <f t="shared" si="8"/>
        <v>640.1350000000001</v>
      </c>
      <c r="T120" s="432">
        <f t="shared" si="8"/>
        <v>0</v>
      </c>
      <c r="U120" s="432">
        <f t="shared" si="8"/>
        <v>846.96099999999979</v>
      </c>
      <c r="V120" s="432">
        <f t="shared" si="8"/>
        <v>533.5060000000002</v>
      </c>
      <c r="W120" s="432">
        <f t="shared" si="8"/>
        <v>403.58300000000014</v>
      </c>
      <c r="X120" s="432">
        <f t="shared" si="8"/>
        <v>668.04700000000014</v>
      </c>
      <c r="Y120" s="432">
        <f t="shared" si="8"/>
        <v>903.7589999999999</v>
      </c>
      <c r="Z120" s="432">
        <f t="shared" si="8"/>
        <v>371.95100000000008</v>
      </c>
      <c r="AA120" s="432">
        <f t="shared" si="8"/>
        <v>428.42099999999994</v>
      </c>
      <c r="AB120" s="432">
        <f t="shared" si="8"/>
        <v>223.78899999999993</v>
      </c>
      <c r="AC120" s="432">
        <f t="shared" si="8"/>
        <v>6635.3019999999997</v>
      </c>
      <c r="AD120" s="432">
        <f t="shared" si="8"/>
        <v>1788.2679999999993</v>
      </c>
      <c r="AE120" s="432">
        <f t="shared" si="8"/>
        <v>16072.539000000001</v>
      </c>
      <c r="AF120" s="432">
        <f t="shared" si="8"/>
        <v>855.67599999999993</v>
      </c>
      <c r="AG120" s="432">
        <f t="shared" si="8"/>
        <v>1093.3879999999999</v>
      </c>
      <c r="AH120" s="432">
        <f t="shared" si="8"/>
        <v>4592.3069999999998</v>
      </c>
      <c r="AI120" s="432">
        <f t="shared" si="8"/>
        <v>4168.5660000000007</v>
      </c>
      <c r="AJ120" s="432">
        <f t="shared" si="8"/>
        <v>6809.6239999999989</v>
      </c>
      <c r="AK120" s="432">
        <f t="shared" si="8"/>
        <v>2402.64</v>
      </c>
      <c r="AL120" s="432">
        <f t="shared" si="8"/>
        <v>1869.3519999999999</v>
      </c>
      <c r="AM120" s="432">
        <f t="shared" si="8"/>
        <v>3788.7230000000004</v>
      </c>
      <c r="AN120" s="432">
        <f t="shared" si="8"/>
        <v>82.509</v>
      </c>
      <c r="AO120" s="432">
        <f t="shared" si="8"/>
        <v>5001.1379999999981</v>
      </c>
      <c r="AP120" s="432">
        <f t="shared" si="8"/>
        <v>2533.8420000000006</v>
      </c>
      <c r="AQ120" s="432">
        <f t="shared" si="8"/>
        <v>490.78000000000009</v>
      </c>
      <c r="AR120" s="432">
        <f t="shared" si="8"/>
        <v>4428.6710000000003</v>
      </c>
      <c r="AS120" s="432">
        <f t="shared" si="8"/>
        <v>657.80899999999997</v>
      </c>
      <c r="AT120" s="432">
        <f t="shared" si="8"/>
        <v>3577.1319999999996</v>
      </c>
      <c r="AU120" s="432">
        <f t="shared" si="8"/>
        <v>1018.9690000000001</v>
      </c>
      <c r="AV120" s="432">
        <f t="shared" si="8"/>
        <v>499.84699999999998</v>
      </c>
      <c r="AW120" s="432">
        <f t="shared" si="8"/>
        <v>2233.3959999999993</v>
      </c>
      <c r="AX120" s="432">
        <f t="shared" si="8"/>
        <v>1676.1869999999997</v>
      </c>
      <c r="AY120" s="432">
        <f t="shared" si="8"/>
        <v>21.905999999999999</v>
      </c>
      <c r="AZ120" s="432">
        <f t="shared" si="8"/>
        <v>199.51700000000002</v>
      </c>
      <c r="BA120" s="432">
        <f t="shared" si="8"/>
        <v>2507.8559999999998</v>
      </c>
      <c r="BB120" s="432">
        <f t="shared" si="8"/>
        <v>581.00099999999998</v>
      </c>
      <c r="BC120" s="432">
        <f t="shared" si="8"/>
        <v>7787.5659999999989</v>
      </c>
      <c r="BD120" s="432">
        <f t="shared" si="8"/>
        <v>199.82100000000003</v>
      </c>
      <c r="BE120" s="432">
        <f t="shared" si="8"/>
        <v>2181.1170000000002</v>
      </c>
      <c r="BF120" s="432">
        <f t="shared" si="8"/>
        <v>6606.0190000000021</v>
      </c>
      <c r="BG120" s="432">
        <f t="shared" si="8"/>
        <v>904.61599999999987</v>
      </c>
      <c r="BH120" s="432">
        <f t="shared" si="8"/>
        <v>359.483</v>
      </c>
      <c r="BI120" s="432">
        <f t="shared" si="8"/>
        <v>585.57300000000021</v>
      </c>
      <c r="BJ120" s="432">
        <f t="shared" si="8"/>
        <v>0</v>
      </c>
      <c r="BK120" s="432">
        <f t="shared" si="8"/>
        <v>0</v>
      </c>
      <c r="BL120" s="432">
        <f t="shared" si="8"/>
        <v>0</v>
      </c>
      <c r="BM120" s="432">
        <f t="shared" si="8"/>
        <v>118014.58900000001</v>
      </c>
      <c r="BN120" s="473">
        <f t="shared" si="8"/>
        <v>0</v>
      </c>
      <c r="BO120" s="474">
        <f t="shared" si="8"/>
        <v>43321.097000000009</v>
      </c>
      <c r="BP120" s="474">
        <f t="shared" si="8"/>
        <v>191821.40100000007</v>
      </c>
      <c r="BQ120" s="432">
        <f t="shared" si="8"/>
        <v>141076.93500000008</v>
      </c>
      <c r="BR120" s="432">
        <f t="shared" si="8"/>
        <v>21308.398000000001</v>
      </c>
      <c r="BS120" s="475">
        <f t="shared" ref="BS120:BX120" si="9">SUM(BS67:BS119)</f>
        <v>119768.53699999995</v>
      </c>
      <c r="BT120" s="475">
        <f t="shared" si="9"/>
        <v>49916.912999999993</v>
      </c>
      <c r="BU120" s="475">
        <f t="shared" si="9"/>
        <v>827.553</v>
      </c>
      <c r="BV120" s="432">
        <f t="shared" si="9"/>
        <v>49626.656999999992</v>
      </c>
      <c r="BW120" s="432">
        <f t="shared" si="9"/>
        <v>2678.5569999999998</v>
      </c>
      <c r="BX120" s="476">
        <f t="shared" si="9"/>
        <v>0</v>
      </c>
      <c r="BZ120" s="396"/>
    </row>
    <row r="121" spans="1:79" ht="13.5" thickTop="1">
      <c r="B121" s="477" t="s">
        <v>102</v>
      </c>
      <c r="C121" s="478"/>
      <c r="D121" s="479"/>
      <c r="E121" s="479"/>
      <c r="F121" s="479">
        <f>F61</f>
        <v>13263.953999999994</v>
      </c>
      <c r="G121" s="479">
        <f>G61</f>
        <v>-97.334000000000003</v>
      </c>
      <c r="H121" s="479">
        <f>H61</f>
        <v>1423.7329999999999</v>
      </c>
      <c r="I121" s="479">
        <f>I61</f>
        <v>0</v>
      </c>
      <c r="J121" s="479">
        <f>J61</f>
        <v>10272.953999999996</v>
      </c>
      <c r="K121" s="479"/>
      <c r="L121" s="478">
        <v>7143.8810000000003</v>
      </c>
      <c r="M121" s="480">
        <v>2998.5610000000001</v>
      </c>
      <c r="N121" s="480">
        <v>613.24900000000002</v>
      </c>
      <c r="O121" s="480">
        <v>4190.0919999999996</v>
      </c>
      <c r="P121" s="480">
        <v>1759.6020000000001</v>
      </c>
      <c r="Q121" s="480">
        <v>463.53100000000001</v>
      </c>
      <c r="R121" s="480">
        <v>469.75599999999997</v>
      </c>
      <c r="S121" s="480">
        <v>412.71800000000002</v>
      </c>
      <c r="T121" s="480">
        <v>0</v>
      </c>
      <c r="U121" s="480">
        <v>531.79999999999995</v>
      </c>
      <c r="V121" s="480">
        <v>355.67</v>
      </c>
      <c r="W121" s="480">
        <v>125.354</v>
      </c>
      <c r="X121" s="480">
        <v>264.98</v>
      </c>
      <c r="Y121" s="480">
        <v>386.47899999999998</v>
      </c>
      <c r="Z121" s="480">
        <v>311.78300000000002</v>
      </c>
      <c r="AA121" s="480">
        <v>626.38099999999997</v>
      </c>
      <c r="AB121" s="480">
        <v>549.51400000000001</v>
      </c>
      <c r="AC121" s="480">
        <v>3832.6309999999999</v>
      </c>
      <c r="AD121" s="480">
        <v>608.66700000000003</v>
      </c>
      <c r="AE121" s="480">
        <v>9925.8029999999999</v>
      </c>
      <c r="AF121" s="480">
        <v>2628.183</v>
      </c>
      <c r="AG121" s="480">
        <v>1515.4280000000001</v>
      </c>
      <c r="AH121" s="480">
        <v>3628.5149999999999</v>
      </c>
      <c r="AI121" s="480">
        <v>11554.887000000001</v>
      </c>
      <c r="AJ121" s="480">
        <v>12015.261</v>
      </c>
      <c r="AK121" s="480">
        <v>1847.136</v>
      </c>
      <c r="AL121" s="480">
        <v>-1123.6990000000001</v>
      </c>
      <c r="AM121" s="480">
        <v>5898.0990000000002</v>
      </c>
      <c r="AN121" s="480">
        <v>215.82400000000001</v>
      </c>
      <c r="AO121" s="480">
        <v>1906.8579999999999</v>
      </c>
      <c r="AP121" s="480">
        <v>1819.932</v>
      </c>
      <c r="AQ121" s="480">
        <v>625.76300000000003</v>
      </c>
      <c r="AR121" s="480">
        <v>4471.2969999999996</v>
      </c>
      <c r="AS121" s="480">
        <v>527.43299999999999</v>
      </c>
      <c r="AT121" s="480">
        <v>11841.624</v>
      </c>
      <c r="AU121" s="480">
        <v>1006.6</v>
      </c>
      <c r="AV121" s="480">
        <v>486.06299999999999</v>
      </c>
      <c r="AW121" s="480">
        <v>17502.096000000001</v>
      </c>
      <c r="AX121" s="480">
        <v>2533.768</v>
      </c>
      <c r="AY121" s="480">
        <v>10.5</v>
      </c>
      <c r="AZ121" s="480">
        <v>249.12200000000001</v>
      </c>
      <c r="BA121" s="480">
        <v>1027.605</v>
      </c>
      <c r="BB121" s="480">
        <v>2102.4789999999998</v>
      </c>
      <c r="BC121" s="480">
        <v>22768.274000000001</v>
      </c>
      <c r="BD121" s="480">
        <v>508.76499999999999</v>
      </c>
      <c r="BE121" s="480">
        <v>11391.065000000001</v>
      </c>
      <c r="BF121" s="480">
        <v>5697.4229999999998</v>
      </c>
      <c r="BG121" s="480">
        <v>922.89200000000005</v>
      </c>
      <c r="BH121" s="480">
        <v>529.62599999999998</v>
      </c>
      <c r="BI121" s="480">
        <v>1117.8030000000001</v>
      </c>
      <c r="BJ121" s="480">
        <v>1060.922</v>
      </c>
      <c r="BK121" s="480">
        <v>0</v>
      </c>
      <c r="BL121" s="480">
        <v>0</v>
      </c>
      <c r="BM121" s="481">
        <f>SUM(L121:BL121)</f>
        <v>163857.99600000001</v>
      </c>
      <c r="BN121" s="481">
        <f>SUM(C121:BL121)</f>
        <v>188721.30300000004</v>
      </c>
      <c r="BZ121" s="396"/>
    </row>
    <row r="122" spans="1:79" ht="13.5" thickBot="1">
      <c r="B122" s="477" t="s">
        <v>9</v>
      </c>
      <c r="C122" s="423"/>
      <c r="D122" s="421"/>
      <c r="E122" s="421"/>
      <c r="F122" s="421"/>
      <c r="G122" s="421"/>
      <c r="H122" s="421"/>
      <c r="I122" s="421"/>
      <c r="J122" s="421"/>
      <c r="K122" s="421"/>
      <c r="L122" s="423">
        <v>992.34500000000003</v>
      </c>
      <c r="M122" s="422">
        <v>480.53</v>
      </c>
      <c r="N122" s="422">
        <v>100.657</v>
      </c>
      <c r="O122" s="422">
        <v>1420.482</v>
      </c>
      <c r="P122" s="422">
        <v>550.06100000000004</v>
      </c>
      <c r="Q122" s="422">
        <v>56.72</v>
      </c>
      <c r="R122" s="422">
        <v>219.13200000000001</v>
      </c>
      <c r="S122" s="422">
        <v>126.807</v>
      </c>
      <c r="T122" s="422">
        <v>0</v>
      </c>
      <c r="U122" s="422">
        <v>193.71100000000001</v>
      </c>
      <c r="V122" s="422">
        <v>205.50399999999999</v>
      </c>
      <c r="W122" s="422">
        <v>44.351999999999997</v>
      </c>
      <c r="X122" s="422">
        <v>198.71199999999999</v>
      </c>
      <c r="Y122" s="422">
        <v>241.53</v>
      </c>
      <c r="Z122" s="422">
        <v>79.290000000000006</v>
      </c>
      <c r="AA122" s="422">
        <v>238.15899999999999</v>
      </c>
      <c r="AB122" s="422">
        <v>407.35399999999998</v>
      </c>
      <c r="AC122" s="422">
        <v>1143.068</v>
      </c>
      <c r="AD122" s="422">
        <v>540.21</v>
      </c>
      <c r="AE122" s="422">
        <v>4609.9269999999997</v>
      </c>
      <c r="AF122" s="422">
        <v>640.88199999999995</v>
      </c>
      <c r="AG122" s="422">
        <v>736.20899999999995</v>
      </c>
      <c r="AH122" s="422">
        <v>1496.5239999999999</v>
      </c>
      <c r="AI122" s="422">
        <v>3575.76</v>
      </c>
      <c r="AJ122" s="422">
        <v>1394.646</v>
      </c>
      <c r="AK122" s="422">
        <v>1174.4079999999999</v>
      </c>
      <c r="AL122" s="422">
        <v>823.49599999999998</v>
      </c>
      <c r="AM122" s="422">
        <v>4442.9089999999997</v>
      </c>
      <c r="AN122" s="422">
        <v>248.19800000000001</v>
      </c>
      <c r="AO122" s="422">
        <v>2393.5619999999999</v>
      </c>
      <c r="AP122" s="422">
        <v>988.846</v>
      </c>
      <c r="AQ122" s="422">
        <v>417.3</v>
      </c>
      <c r="AR122" s="422">
        <v>1660.232</v>
      </c>
      <c r="AS122" s="422">
        <v>576.61199999999997</v>
      </c>
      <c r="AT122" s="422">
        <v>3992.63</v>
      </c>
      <c r="AU122" s="422">
        <v>404.11099999999999</v>
      </c>
      <c r="AV122" s="422">
        <v>197.33199999999999</v>
      </c>
      <c r="AW122" s="422">
        <v>598.29300000000001</v>
      </c>
      <c r="AX122" s="422">
        <v>1388.0229999999999</v>
      </c>
      <c r="AY122" s="422">
        <v>9.4459999999999997</v>
      </c>
      <c r="AZ122" s="422">
        <v>111.72799999999999</v>
      </c>
      <c r="BA122" s="422">
        <v>326.846</v>
      </c>
      <c r="BB122" s="422">
        <v>1670.277</v>
      </c>
      <c r="BC122" s="422">
        <v>19172.409</v>
      </c>
      <c r="BD122" s="422">
        <v>431.596</v>
      </c>
      <c r="BE122" s="422">
        <v>8165.3490000000002</v>
      </c>
      <c r="BF122" s="422">
        <v>3396.0050000000001</v>
      </c>
      <c r="BG122" s="422">
        <v>263.75200000000001</v>
      </c>
      <c r="BH122" s="422">
        <v>529.62599999999998</v>
      </c>
      <c r="BI122" s="422">
        <v>174.685</v>
      </c>
      <c r="BJ122" s="422">
        <v>1060.922</v>
      </c>
      <c r="BK122" s="422">
        <v>0</v>
      </c>
      <c r="BL122" s="422">
        <v>0</v>
      </c>
      <c r="BM122" s="424">
        <f t="shared" ref="BM122:BM129" si="10">SUM(L122:BL122)</f>
        <v>74311.165000000008</v>
      </c>
      <c r="BN122" s="424">
        <f t="shared" ref="BN122:BN129" si="11">SUM(C122:BL122)</f>
        <v>74311.165000000008</v>
      </c>
      <c r="BZ122" s="396"/>
    </row>
    <row r="123" spans="1:79" ht="13.5" thickTop="1">
      <c r="B123" s="477" t="s">
        <v>101</v>
      </c>
      <c r="C123" s="423"/>
      <c r="D123" s="421"/>
      <c r="E123" s="421"/>
      <c r="F123" s="421"/>
      <c r="G123" s="421"/>
      <c r="H123" s="421"/>
      <c r="I123" s="421"/>
      <c r="J123" s="421"/>
      <c r="K123" s="421"/>
      <c r="L123" s="423">
        <v>979.57299999999998</v>
      </c>
      <c r="M123" s="422">
        <v>443.19299999999998</v>
      </c>
      <c r="N123" s="422">
        <v>96.063999999999993</v>
      </c>
      <c r="O123" s="422">
        <v>1251.9480000000001</v>
      </c>
      <c r="P123" s="422">
        <v>494.565</v>
      </c>
      <c r="Q123" s="422">
        <v>50.005000000000003</v>
      </c>
      <c r="R123" s="422">
        <v>197.38300000000001</v>
      </c>
      <c r="S123" s="422">
        <v>117.379</v>
      </c>
      <c r="T123" s="422">
        <v>0</v>
      </c>
      <c r="U123" s="422">
        <v>172.16399999999999</v>
      </c>
      <c r="V123" s="422">
        <v>182.16300000000001</v>
      </c>
      <c r="W123" s="422">
        <v>39.908999999999999</v>
      </c>
      <c r="X123" s="422">
        <v>176.66200000000001</v>
      </c>
      <c r="Y123" s="422">
        <v>218.63499999999999</v>
      </c>
      <c r="Z123" s="422">
        <v>73.227000000000004</v>
      </c>
      <c r="AA123" s="422">
        <v>219.102</v>
      </c>
      <c r="AB123" s="422">
        <v>361.34</v>
      </c>
      <c r="AC123" s="422">
        <v>987.53700000000003</v>
      </c>
      <c r="AD123" s="422">
        <v>475.23</v>
      </c>
      <c r="AE123" s="422">
        <v>4291.0450000000001</v>
      </c>
      <c r="AF123" s="422">
        <v>595.22900000000004</v>
      </c>
      <c r="AG123" s="422">
        <v>661.11300000000006</v>
      </c>
      <c r="AH123" s="422">
        <v>1350.415</v>
      </c>
      <c r="AI123" s="422">
        <v>3243.25</v>
      </c>
      <c r="AJ123" s="422">
        <v>1236.0530000000001</v>
      </c>
      <c r="AK123" s="422">
        <v>1042.8389999999999</v>
      </c>
      <c r="AL123" s="422">
        <v>726.82299999999998</v>
      </c>
      <c r="AM123" s="422">
        <v>4030.232</v>
      </c>
      <c r="AN123" s="422">
        <v>223.06200000000001</v>
      </c>
      <c r="AO123" s="422">
        <v>2182.4899999999998</v>
      </c>
      <c r="AP123" s="422">
        <v>949.52800000000002</v>
      </c>
      <c r="AQ123" s="422">
        <v>370.31599999999997</v>
      </c>
      <c r="AR123" s="422">
        <v>1469.9639999999999</v>
      </c>
      <c r="AS123" s="422">
        <v>507.13400000000001</v>
      </c>
      <c r="AT123" s="422">
        <v>3337.1260000000002</v>
      </c>
      <c r="AU123" s="422">
        <v>350.16</v>
      </c>
      <c r="AV123" s="422">
        <v>179.38399999999999</v>
      </c>
      <c r="AW123" s="422">
        <v>555.75199999999995</v>
      </c>
      <c r="AX123" s="422">
        <v>1233.885</v>
      </c>
      <c r="AY123" s="422">
        <v>8.8949999999999996</v>
      </c>
      <c r="AZ123" s="422">
        <v>101.527</v>
      </c>
      <c r="BA123" s="422">
        <v>303.44900000000001</v>
      </c>
      <c r="BB123" s="422">
        <v>1472.779</v>
      </c>
      <c r="BC123" s="422">
        <v>12004.746999999999</v>
      </c>
      <c r="BD123" s="422">
        <v>369.834</v>
      </c>
      <c r="BE123" s="422">
        <v>8077.9489999999996</v>
      </c>
      <c r="BF123" s="422">
        <v>3263.2220000000002</v>
      </c>
      <c r="BG123" s="422">
        <v>228.18</v>
      </c>
      <c r="BH123" s="422">
        <v>459.66300000000001</v>
      </c>
      <c r="BI123" s="422">
        <v>168.12700000000001</v>
      </c>
      <c r="BJ123" s="422">
        <v>996.39599999999996</v>
      </c>
      <c r="BK123" s="422">
        <v>0</v>
      </c>
      <c r="BL123" s="422">
        <v>0</v>
      </c>
      <c r="BM123" s="424">
        <f t="shared" si="10"/>
        <v>62526.647000000004</v>
      </c>
      <c r="BN123" s="424">
        <f t="shared" si="11"/>
        <v>62526.647000000004</v>
      </c>
      <c r="BP123" s="523" t="s">
        <v>105</v>
      </c>
      <c r="BQ123" s="483"/>
      <c r="BR123" s="483"/>
      <c r="BS123" s="483"/>
      <c r="BT123" s="484">
        <f>BM121</f>
        <v>163857.99600000001</v>
      </c>
      <c r="BV123" s="523" t="s">
        <v>110</v>
      </c>
      <c r="BW123" s="483"/>
      <c r="BX123" s="483"/>
      <c r="BY123" s="483"/>
      <c r="BZ123" s="484">
        <f>BP120</f>
        <v>191821.40100000007</v>
      </c>
    </row>
    <row r="124" spans="1:79">
      <c r="B124" s="477" t="s">
        <v>241</v>
      </c>
      <c r="C124" s="423"/>
      <c r="D124" s="421"/>
      <c r="E124" s="421"/>
      <c r="F124" s="421"/>
      <c r="G124" s="421"/>
      <c r="H124" s="421"/>
      <c r="I124" s="421"/>
      <c r="J124" s="421"/>
      <c r="K124" s="421"/>
      <c r="L124" s="423">
        <v>11.663</v>
      </c>
      <c r="M124" s="422">
        <v>33.691000000000003</v>
      </c>
      <c r="N124" s="422">
        <v>4.2809999999999997</v>
      </c>
      <c r="O124" s="422">
        <v>150.75800000000001</v>
      </c>
      <c r="P124" s="422">
        <v>53.442</v>
      </c>
      <c r="Q124" s="422">
        <v>6.5170000000000003</v>
      </c>
      <c r="R124" s="422">
        <v>18.440999999999999</v>
      </c>
      <c r="S124" s="422">
        <v>8.7799999999999994</v>
      </c>
      <c r="T124" s="422">
        <v>0</v>
      </c>
      <c r="U124" s="422">
        <v>20.398</v>
      </c>
      <c r="V124" s="422">
        <v>21.632000000000001</v>
      </c>
      <c r="W124" s="422">
        <v>3.9039999999999999</v>
      </c>
      <c r="X124" s="422">
        <v>20.478999999999999</v>
      </c>
      <c r="Y124" s="422">
        <v>20.736999999999998</v>
      </c>
      <c r="Z124" s="422">
        <v>5.5170000000000003</v>
      </c>
      <c r="AA124" s="422">
        <v>18.349</v>
      </c>
      <c r="AB124" s="422">
        <v>42.932000000000002</v>
      </c>
      <c r="AC124" s="422">
        <v>150.535</v>
      </c>
      <c r="AD124" s="422">
        <v>62.058</v>
      </c>
      <c r="AE124" s="422">
        <v>294.45299999999997</v>
      </c>
      <c r="AF124" s="422">
        <v>43.438000000000002</v>
      </c>
      <c r="AG124" s="422">
        <v>71.016000000000005</v>
      </c>
      <c r="AH124" s="422">
        <v>138.98599999999999</v>
      </c>
      <c r="AI124" s="422">
        <v>316.30599999999998</v>
      </c>
      <c r="AJ124" s="422">
        <v>122.304</v>
      </c>
      <c r="AK124" s="422">
        <v>120.93600000000001</v>
      </c>
      <c r="AL124" s="422">
        <v>76.438000000000002</v>
      </c>
      <c r="AM124" s="422">
        <v>400.28699999999998</v>
      </c>
      <c r="AN124" s="422">
        <v>24.648</v>
      </c>
      <c r="AO124" s="422">
        <v>204.10900000000001</v>
      </c>
      <c r="AP124" s="422">
        <v>37.125</v>
      </c>
      <c r="AQ124" s="422">
        <v>46.073999999999998</v>
      </c>
      <c r="AR124" s="422">
        <v>187.40199999999999</v>
      </c>
      <c r="AS124" s="422">
        <v>69.010000000000005</v>
      </c>
      <c r="AT124" s="422">
        <v>647.40200000000004</v>
      </c>
      <c r="AU124" s="422">
        <v>46.47</v>
      </c>
      <c r="AV124" s="422">
        <v>17.948</v>
      </c>
      <c r="AW124" s="422">
        <v>41.445</v>
      </c>
      <c r="AX124" s="422">
        <v>150.62899999999999</v>
      </c>
      <c r="AY124" s="422">
        <v>0.55100000000000005</v>
      </c>
      <c r="AZ124" s="422">
        <v>9.6289999999999996</v>
      </c>
      <c r="BA124" s="422">
        <v>21.26</v>
      </c>
      <c r="BB124" s="422">
        <v>178.43899999999999</v>
      </c>
      <c r="BC124" s="422">
        <v>1693.5450000000001</v>
      </c>
      <c r="BD124" s="422">
        <v>61.762</v>
      </c>
      <c r="BE124" s="422">
        <v>79.271000000000001</v>
      </c>
      <c r="BF124" s="422">
        <v>120.32899999999999</v>
      </c>
      <c r="BG124" s="422">
        <v>33.784999999999997</v>
      </c>
      <c r="BH124" s="422">
        <v>69.911000000000001</v>
      </c>
      <c r="BI124" s="422">
        <v>5.9980000000000002</v>
      </c>
      <c r="BJ124" s="422">
        <v>46.798000000000002</v>
      </c>
      <c r="BK124" s="422">
        <v>0</v>
      </c>
      <c r="BL124" s="422">
        <v>0</v>
      </c>
      <c r="BM124" s="424">
        <f t="shared" si="10"/>
        <v>6031.8179999999984</v>
      </c>
      <c r="BN124" s="424">
        <f t="shared" si="11"/>
        <v>6031.8179999999984</v>
      </c>
      <c r="BP124" s="524" t="s">
        <v>109</v>
      </c>
      <c r="BT124" s="469">
        <f>J121</f>
        <v>10272.953999999996</v>
      </c>
      <c r="BV124" s="524" t="s">
        <v>76</v>
      </c>
      <c r="BZ124" s="469">
        <f>BV120</f>
        <v>49626.656999999992</v>
      </c>
    </row>
    <row r="125" spans="1:79" s="436" customFormat="1" ht="11.25" customHeight="1">
      <c r="B125" s="477" t="s">
        <v>242</v>
      </c>
      <c r="C125" s="485"/>
      <c r="D125" s="486"/>
      <c r="E125" s="486"/>
      <c r="F125" s="486"/>
      <c r="G125" s="486"/>
      <c r="H125" s="486"/>
      <c r="I125" s="486"/>
      <c r="J125" s="486"/>
      <c r="K125" s="486"/>
      <c r="L125" s="485">
        <v>1.109</v>
      </c>
      <c r="M125" s="487">
        <v>3.6459999999999999</v>
      </c>
      <c r="N125" s="487">
        <v>0.312</v>
      </c>
      <c r="O125" s="487">
        <v>17.776</v>
      </c>
      <c r="P125" s="487">
        <v>2.0539999999999998</v>
      </c>
      <c r="Q125" s="487">
        <v>0.19800000000000001</v>
      </c>
      <c r="R125" s="487">
        <v>3.3079999999999998</v>
      </c>
      <c r="S125" s="487">
        <v>0.64800000000000002</v>
      </c>
      <c r="T125" s="487">
        <v>0</v>
      </c>
      <c r="U125" s="487">
        <v>1.149</v>
      </c>
      <c r="V125" s="487">
        <v>1.7090000000000001</v>
      </c>
      <c r="W125" s="487">
        <v>0.53900000000000003</v>
      </c>
      <c r="X125" s="487">
        <v>1.571</v>
      </c>
      <c r="Y125" s="487">
        <v>2.1579999999999999</v>
      </c>
      <c r="Z125" s="487">
        <v>0.54600000000000004</v>
      </c>
      <c r="AA125" s="487">
        <v>0.70799999999999996</v>
      </c>
      <c r="AB125" s="487">
        <v>3.0819999999999999</v>
      </c>
      <c r="AC125" s="487">
        <v>4.9960000000000004</v>
      </c>
      <c r="AD125" s="487">
        <v>2.9220000000000002</v>
      </c>
      <c r="AE125" s="487">
        <v>24.428999999999998</v>
      </c>
      <c r="AF125" s="487">
        <v>2.2149999999999999</v>
      </c>
      <c r="AG125" s="487">
        <v>4.08</v>
      </c>
      <c r="AH125" s="487">
        <v>7.1230000000000002</v>
      </c>
      <c r="AI125" s="487">
        <v>16.204000000000001</v>
      </c>
      <c r="AJ125" s="487">
        <v>36.289000000000001</v>
      </c>
      <c r="AK125" s="487">
        <v>10.632999999999999</v>
      </c>
      <c r="AL125" s="487">
        <v>20.234999999999999</v>
      </c>
      <c r="AM125" s="487">
        <v>12.39</v>
      </c>
      <c r="AN125" s="487">
        <v>0.48799999999999999</v>
      </c>
      <c r="AO125" s="487">
        <v>6.9630000000000001</v>
      </c>
      <c r="AP125" s="487">
        <v>2.1930000000000001</v>
      </c>
      <c r="AQ125" s="487">
        <v>0.91</v>
      </c>
      <c r="AR125" s="487">
        <v>2.8660000000000001</v>
      </c>
      <c r="AS125" s="487">
        <v>0.46800000000000003</v>
      </c>
      <c r="AT125" s="487">
        <v>8.1020000000000003</v>
      </c>
      <c r="AU125" s="487">
        <v>7.4809999999999999</v>
      </c>
      <c r="AV125" s="487">
        <v>0</v>
      </c>
      <c r="AW125" s="487">
        <v>1.0960000000000001</v>
      </c>
      <c r="AX125" s="487">
        <v>3.5089999999999999</v>
      </c>
      <c r="AY125" s="487">
        <v>0</v>
      </c>
      <c r="AZ125" s="487">
        <v>0.57199999999999995</v>
      </c>
      <c r="BA125" s="487">
        <v>2.137</v>
      </c>
      <c r="BB125" s="487">
        <v>19.059000000000001</v>
      </c>
      <c r="BC125" s="487">
        <v>5474.1170000000002</v>
      </c>
      <c r="BD125" s="487">
        <v>0</v>
      </c>
      <c r="BE125" s="487">
        <v>8.1289999999999996</v>
      </c>
      <c r="BF125" s="487">
        <v>12.454000000000001</v>
      </c>
      <c r="BG125" s="487">
        <v>1.7869999999999999</v>
      </c>
      <c r="BH125" s="487">
        <v>5.1999999999999998E-2</v>
      </c>
      <c r="BI125" s="487">
        <v>0.56000000000000005</v>
      </c>
      <c r="BJ125" s="487">
        <v>17.728000000000002</v>
      </c>
      <c r="BK125" s="487">
        <v>0</v>
      </c>
      <c r="BL125" s="487">
        <v>0</v>
      </c>
      <c r="BM125" s="424">
        <f t="shared" si="10"/>
        <v>5752.7</v>
      </c>
      <c r="BN125" s="424">
        <f t="shared" si="11"/>
        <v>5752.7</v>
      </c>
      <c r="BO125" s="396"/>
      <c r="BP125" s="524" t="s">
        <v>106</v>
      </c>
      <c r="BT125" s="488">
        <f>I121</f>
        <v>0</v>
      </c>
      <c r="BV125" s="524" t="s">
        <v>111</v>
      </c>
      <c r="BW125" s="396"/>
      <c r="BX125" s="396"/>
      <c r="BY125" s="396"/>
      <c r="BZ125" s="469">
        <f>BW120</f>
        <v>2678.5569999999998</v>
      </c>
      <c r="CA125" s="438"/>
    </row>
    <row r="126" spans="1:79">
      <c r="B126" s="477" t="s">
        <v>103</v>
      </c>
      <c r="C126" s="423"/>
      <c r="D126" s="421"/>
      <c r="E126" s="421"/>
      <c r="F126" s="421"/>
      <c r="G126" s="421"/>
      <c r="H126" s="421"/>
      <c r="I126" s="421"/>
      <c r="J126" s="421"/>
      <c r="K126" s="421"/>
      <c r="L126" s="423">
        <v>0.96299999999999997</v>
      </c>
      <c r="M126" s="422">
        <v>0</v>
      </c>
      <c r="N126" s="422">
        <v>1.0449999999999999</v>
      </c>
      <c r="O126" s="422">
        <v>9.7159999999999993</v>
      </c>
      <c r="P126" s="422">
        <v>3.3159999999999998</v>
      </c>
      <c r="Q126" s="422">
        <v>95.009</v>
      </c>
      <c r="R126" s="422">
        <v>0.76700000000000002</v>
      </c>
      <c r="S126" s="422">
        <v>0</v>
      </c>
      <c r="T126" s="422">
        <v>0</v>
      </c>
      <c r="U126" s="422">
        <v>2.6579999999999999</v>
      </c>
      <c r="V126" s="422">
        <v>17.414999999999999</v>
      </c>
      <c r="W126" s="422">
        <v>0.378</v>
      </c>
      <c r="X126" s="422">
        <v>0.157</v>
      </c>
      <c r="Y126" s="422">
        <v>2.9350000000000001</v>
      </c>
      <c r="Z126" s="422">
        <v>0.11899999999999999</v>
      </c>
      <c r="AA126" s="422">
        <v>2.516</v>
      </c>
      <c r="AB126" s="422">
        <v>1.081</v>
      </c>
      <c r="AC126" s="422">
        <v>21.488</v>
      </c>
      <c r="AD126" s="422">
        <v>6.1109999999999998</v>
      </c>
      <c r="AE126" s="422">
        <v>41.087000000000003</v>
      </c>
      <c r="AF126" s="422">
        <v>6.3780000000000001</v>
      </c>
      <c r="AG126" s="422">
        <v>14.18</v>
      </c>
      <c r="AH126" s="422">
        <v>46.777000000000001</v>
      </c>
      <c r="AI126" s="422">
        <v>59.253999999999998</v>
      </c>
      <c r="AJ126" s="422">
        <v>1.885</v>
      </c>
      <c r="AK126" s="422">
        <v>2.8010000000000002</v>
      </c>
      <c r="AL126" s="422">
        <v>0</v>
      </c>
      <c r="AM126" s="422">
        <v>13.601000000000001</v>
      </c>
      <c r="AN126" s="422">
        <v>4.0000000000000001E-3</v>
      </c>
      <c r="AO126" s="422">
        <v>60.008000000000003</v>
      </c>
      <c r="AP126" s="422">
        <v>1.3759999999999999</v>
      </c>
      <c r="AQ126" s="422">
        <v>0.314</v>
      </c>
      <c r="AR126" s="422">
        <v>3.1669999999999998</v>
      </c>
      <c r="AS126" s="422">
        <v>9.2999999999999999E-2</v>
      </c>
      <c r="AT126" s="422">
        <v>20.021000000000001</v>
      </c>
      <c r="AU126" s="422">
        <v>8.5449999999999999</v>
      </c>
      <c r="AV126" s="422">
        <v>0.13200000000000001</v>
      </c>
      <c r="AW126" s="422">
        <v>54.432000000000002</v>
      </c>
      <c r="AX126" s="422">
        <v>13.228</v>
      </c>
      <c r="AY126" s="422">
        <v>0.157</v>
      </c>
      <c r="AZ126" s="422">
        <v>3.28</v>
      </c>
      <c r="BA126" s="422">
        <v>12.013999999999999</v>
      </c>
      <c r="BB126" s="422">
        <v>1.7430000000000001</v>
      </c>
      <c r="BC126" s="422">
        <v>0</v>
      </c>
      <c r="BD126" s="422">
        <v>0</v>
      </c>
      <c r="BE126" s="422">
        <v>1.6020000000000001</v>
      </c>
      <c r="BF126" s="422">
        <v>6.4909999999999997</v>
      </c>
      <c r="BG126" s="422">
        <v>10.1</v>
      </c>
      <c r="BH126" s="422">
        <v>0</v>
      </c>
      <c r="BI126" s="422">
        <v>1.0740000000000001</v>
      </c>
      <c r="BJ126" s="422">
        <v>0</v>
      </c>
      <c r="BK126" s="422">
        <v>0</v>
      </c>
      <c r="BL126" s="422">
        <v>0</v>
      </c>
      <c r="BM126" s="424">
        <f t="shared" si="10"/>
        <v>549.41800000000001</v>
      </c>
      <c r="BN126" s="424">
        <f t="shared" si="11"/>
        <v>549.41800000000001</v>
      </c>
      <c r="BP126" s="524" t="s">
        <v>107</v>
      </c>
      <c r="BT126" s="469">
        <f>H121+F121</f>
        <v>14687.686999999994</v>
      </c>
      <c r="BV126" s="524" t="s">
        <v>112</v>
      </c>
      <c r="BZ126" s="469">
        <f>BX120</f>
        <v>0</v>
      </c>
      <c r="CA126" s="398"/>
    </row>
    <row r="127" spans="1:79">
      <c r="B127" s="477" t="s">
        <v>170</v>
      </c>
      <c r="C127" s="423"/>
      <c r="D127" s="421"/>
      <c r="E127" s="421"/>
      <c r="F127" s="421"/>
      <c r="G127" s="421"/>
      <c r="H127" s="421"/>
      <c r="I127" s="421"/>
      <c r="J127" s="421"/>
      <c r="K127" s="421"/>
      <c r="L127" s="423">
        <v>0</v>
      </c>
      <c r="M127" s="422">
        <v>0</v>
      </c>
      <c r="N127" s="422">
        <v>0</v>
      </c>
      <c r="O127" s="422">
        <v>0</v>
      </c>
      <c r="P127" s="422">
        <v>0</v>
      </c>
      <c r="Q127" s="422">
        <v>0</v>
      </c>
      <c r="R127" s="422">
        <v>0</v>
      </c>
      <c r="S127" s="422">
        <v>0</v>
      </c>
      <c r="T127" s="422">
        <v>0</v>
      </c>
      <c r="U127" s="422">
        <v>0</v>
      </c>
      <c r="V127" s="422">
        <v>0</v>
      </c>
      <c r="W127" s="422">
        <v>0</v>
      </c>
      <c r="X127" s="422">
        <v>0</v>
      </c>
      <c r="Y127" s="422">
        <v>0</v>
      </c>
      <c r="Z127" s="422">
        <v>0</v>
      </c>
      <c r="AA127" s="422">
        <v>0</v>
      </c>
      <c r="AB127" s="422">
        <v>0</v>
      </c>
      <c r="AC127" s="422">
        <v>0</v>
      </c>
      <c r="AD127" s="422">
        <v>0</v>
      </c>
      <c r="AE127" s="422">
        <v>0</v>
      </c>
      <c r="AF127" s="422">
        <v>0</v>
      </c>
      <c r="AG127" s="422">
        <v>0</v>
      </c>
      <c r="AH127" s="422">
        <v>0</v>
      </c>
      <c r="AI127" s="422">
        <v>0</v>
      </c>
      <c r="AJ127" s="422">
        <v>0</v>
      </c>
      <c r="AK127" s="422">
        <v>-650.70699999999999</v>
      </c>
      <c r="AL127" s="422">
        <v>0</v>
      </c>
      <c r="AM127" s="422">
        <v>0</v>
      </c>
      <c r="AN127" s="422">
        <v>0</v>
      </c>
      <c r="AO127" s="422">
        <v>0</v>
      </c>
      <c r="AP127" s="422">
        <v>0</v>
      </c>
      <c r="AQ127" s="422">
        <v>-74.423000000000002</v>
      </c>
      <c r="AR127" s="422">
        <v>0</v>
      </c>
      <c r="AS127" s="422">
        <v>-74.102000000000004</v>
      </c>
      <c r="AT127" s="422">
        <v>0</v>
      </c>
      <c r="AU127" s="422">
        <v>0</v>
      </c>
      <c r="AV127" s="422">
        <v>0</v>
      </c>
      <c r="AW127" s="422">
        <v>0</v>
      </c>
      <c r="AX127" s="422">
        <v>-13.035</v>
      </c>
      <c r="AY127" s="422">
        <v>0</v>
      </c>
      <c r="AZ127" s="422">
        <v>0</v>
      </c>
      <c r="BA127" s="422">
        <v>0</v>
      </c>
      <c r="BB127" s="422">
        <v>0</v>
      </c>
      <c r="BC127" s="422">
        <v>0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v>0</v>
      </c>
      <c r="BL127" s="422">
        <v>0</v>
      </c>
      <c r="BM127" s="424">
        <f t="shared" si="10"/>
        <v>-812.26699999999994</v>
      </c>
      <c r="BN127" s="424">
        <f t="shared" si="11"/>
        <v>-812.26699999999994</v>
      </c>
      <c r="BP127" s="524" t="s">
        <v>108</v>
      </c>
      <c r="BT127" s="469">
        <f>G121</f>
        <v>-97.334000000000003</v>
      </c>
      <c r="BV127" s="524" t="s">
        <v>209</v>
      </c>
      <c r="BZ127" s="469">
        <f>BO120</f>
        <v>43321.097000000009</v>
      </c>
      <c r="CA127" s="398"/>
    </row>
    <row r="128" spans="1:79" ht="13.5" thickBot="1">
      <c r="B128" s="477" t="s">
        <v>104</v>
      </c>
      <c r="C128" s="489"/>
      <c r="D128" s="490"/>
      <c r="E128" s="490"/>
      <c r="F128" s="490"/>
      <c r="G128" s="490"/>
      <c r="H128" s="490"/>
      <c r="I128" s="490"/>
      <c r="J128" s="490"/>
      <c r="K128" s="490"/>
      <c r="L128" s="489">
        <v>6150.5730000000003</v>
      </c>
      <c r="M128" s="491">
        <v>2518.0309999999999</v>
      </c>
      <c r="N128" s="491">
        <v>511.54700000000003</v>
      </c>
      <c r="O128" s="491">
        <v>2759.8939999999998</v>
      </c>
      <c r="P128" s="491">
        <v>1206.2249999999999</v>
      </c>
      <c r="Q128" s="491">
        <v>311.80200000000002</v>
      </c>
      <c r="R128" s="491">
        <v>249.857</v>
      </c>
      <c r="S128" s="491">
        <v>285.911</v>
      </c>
      <c r="T128" s="491">
        <v>0</v>
      </c>
      <c r="U128" s="491">
        <v>335.43099999999998</v>
      </c>
      <c r="V128" s="491">
        <v>132.751</v>
      </c>
      <c r="W128" s="491">
        <v>80.623999999999995</v>
      </c>
      <c r="X128" s="491">
        <v>66.111000000000004</v>
      </c>
      <c r="Y128" s="491">
        <v>142.01400000000001</v>
      </c>
      <c r="Z128" s="491">
        <v>232.374</v>
      </c>
      <c r="AA128" s="491">
        <v>385.70600000000002</v>
      </c>
      <c r="AB128" s="491">
        <v>141.07900000000001</v>
      </c>
      <c r="AC128" s="491">
        <v>2668.0749999999998</v>
      </c>
      <c r="AD128" s="491">
        <v>62.345999999999997</v>
      </c>
      <c r="AE128" s="491">
        <v>5274.7889999999998</v>
      </c>
      <c r="AF128" s="491">
        <v>1980.923</v>
      </c>
      <c r="AG128" s="491">
        <v>765.03899999999999</v>
      </c>
      <c r="AH128" s="491">
        <v>2085.2139999999999</v>
      </c>
      <c r="AI128" s="491">
        <v>7919.8729999999996</v>
      </c>
      <c r="AJ128" s="491">
        <v>10618.73</v>
      </c>
      <c r="AK128" s="491">
        <v>1320.634</v>
      </c>
      <c r="AL128" s="491">
        <v>-1947.1949999999999</v>
      </c>
      <c r="AM128" s="491">
        <v>1441.5889999999999</v>
      </c>
      <c r="AN128" s="491">
        <v>-32.378</v>
      </c>
      <c r="AO128" s="491">
        <v>-546.71199999999999</v>
      </c>
      <c r="AP128" s="491">
        <v>829.71</v>
      </c>
      <c r="AQ128" s="491">
        <v>282.572</v>
      </c>
      <c r="AR128" s="491">
        <v>2807.8980000000001</v>
      </c>
      <c r="AS128" s="491">
        <v>24.83</v>
      </c>
      <c r="AT128" s="491">
        <v>7828.973</v>
      </c>
      <c r="AU128" s="491">
        <v>593.94399999999996</v>
      </c>
      <c r="AV128" s="491">
        <v>288.59899999999999</v>
      </c>
      <c r="AW128" s="491">
        <v>16849.370999999999</v>
      </c>
      <c r="AX128" s="491">
        <v>1145.5519999999999</v>
      </c>
      <c r="AY128" s="491">
        <v>0.89700000000000002</v>
      </c>
      <c r="AZ128" s="491">
        <v>134.114</v>
      </c>
      <c r="BA128" s="491">
        <v>688.745</v>
      </c>
      <c r="BB128" s="491">
        <v>430.459</v>
      </c>
      <c r="BC128" s="491">
        <v>3595.8649999999998</v>
      </c>
      <c r="BD128" s="491">
        <v>77.168999999999997</v>
      </c>
      <c r="BE128" s="491">
        <v>3224.114</v>
      </c>
      <c r="BF128" s="491">
        <v>2294.9270000000001</v>
      </c>
      <c r="BG128" s="491">
        <v>649.04</v>
      </c>
      <c r="BH128" s="491">
        <v>0</v>
      </c>
      <c r="BI128" s="491">
        <v>942.04399999999998</v>
      </c>
      <c r="BJ128" s="491">
        <v>0</v>
      </c>
      <c r="BK128" s="491">
        <v>0</v>
      </c>
      <c r="BL128" s="491">
        <v>0</v>
      </c>
      <c r="BM128" s="492">
        <f t="shared" si="10"/>
        <v>89809.679999999978</v>
      </c>
      <c r="BN128" s="492">
        <f t="shared" si="11"/>
        <v>89809.679999999978</v>
      </c>
      <c r="BP128" s="445"/>
      <c r="BT128" s="469"/>
      <c r="BV128" s="524" t="s">
        <v>210</v>
      </c>
      <c r="BZ128" s="469">
        <f>BO61</f>
        <v>98726.409</v>
      </c>
      <c r="CA128" s="398"/>
    </row>
    <row r="129" spans="2:79" ht="14.25" thickTop="1" thickBot="1">
      <c r="B129" s="493" t="s">
        <v>243</v>
      </c>
      <c r="C129" s="494"/>
      <c r="D129" s="494"/>
      <c r="E129" s="494"/>
      <c r="F129" s="494"/>
      <c r="G129" s="494"/>
      <c r="H129" s="494"/>
      <c r="I129" s="494"/>
      <c r="J129" s="494"/>
      <c r="K129" s="494"/>
      <c r="L129" s="495">
        <v>21284</v>
      </c>
      <c r="M129" s="496">
        <v>4633</v>
      </c>
      <c r="N129" s="496">
        <v>1461</v>
      </c>
      <c r="O129" s="496">
        <v>7939</v>
      </c>
      <c r="P129" s="496">
        <v>619</v>
      </c>
      <c r="Q129" s="496">
        <v>38</v>
      </c>
      <c r="R129" s="496">
        <v>1808</v>
      </c>
      <c r="S129" s="496">
        <v>1301</v>
      </c>
      <c r="T129" s="496">
        <v>0</v>
      </c>
      <c r="U129" s="496">
        <v>236</v>
      </c>
      <c r="V129" s="496">
        <v>64</v>
      </c>
      <c r="W129" s="496">
        <v>111</v>
      </c>
      <c r="X129" s="496">
        <v>489</v>
      </c>
      <c r="Y129" s="496">
        <v>1716</v>
      </c>
      <c r="Z129" s="496">
        <v>1731</v>
      </c>
      <c r="AA129" s="496">
        <v>486</v>
      </c>
      <c r="AB129" s="496">
        <v>589</v>
      </c>
      <c r="AC129" s="496">
        <v>929</v>
      </c>
      <c r="AD129" s="496">
        <v>767</v>
      </c>
      <c r="AE129" s="496">
        <v>23130</v>
      </c>
      <c r="AF129" s="496">
        <v>3628</v>
      </c>
      <c r="AG129" s="496">
        <v>1521</v>
      </c>
      <c r="AH129" s="496">
        <v>1657</v>
      </c>
      <c r="AI129" s="496">
        <v>25230</v>
      </c>
      <c r="AJ129" s="496">
        <v>6496</v>
      </c>
      <c r="AK129" s="496">
        <v>558</v>
      </c>
      <c r="AL129" s="496">
        <v>363</v>
      </c>
      <c r="AM129" s="496">
        <v>3613</v>
      </c>
      <c r="AN129" s="496">
        <v>252</v>
      </c>
      <c r="AO129" s="496">
        <v>7558</v>
      </c>
      <c r="AP129" s="496">
        <v>6949</v>
      </c>
      <c r="AQ129" s="496">
        <v>513</v>
      </c>
      <c r="AR129" s="496">
        <v>1490</v>
      </c>
      <c r="AS129" s="496">
        <v>584</v>
      </c>
      <c r="AT129" s="496">
        <v>1648</v>
      </c>
      <c r="AU129" s="496">
        <v>201</v>
      </c>
      <c r="AV129" s="496">
        <v>112</v>
      </c>
      <c r="AW129" s="496">
        <v>798</v>
      </c>
      <c r="AX129" s="496">
        <v>1929</v>
      </c>
      <c r="AY129" s="496">
        <v>20</v>
      </c>
      <c r="AZ129" s="496">
        <v>314</v>
      </c>
      <c r="BA129" s="496">
        <v>863</v>
      </c>
      <c r="BB129" s="496">
        <v>5272</v>
      </c>
      <c r="BC129" s="496">
        <v>20186</v>
      </c>
      <c r="BD129" s="496">
        <v>234</v>
      </c>
      <c r="BE129" s="496">
        <v>13447</v>
      </c>
      <c r="BF129" s="496">
        <v>4993</v>
      </c>
      <c r="BG129" s="496">
        <v>1129</v>
      </c>
      <c r="BH129" s="496">
        <v>1505</v>
      </c>
      <c r="BI129" s="496">
        <v>3988</v>
      </c>
      <c r="BJ129" s="496">
        <v>11945</v>
      </c>
      <c r="BK129" s="496">
        <v>0</v>
      </c>
      <c r="BL129" s="496">
        <v>0</v>
      </c>
      <c r="BM129" s="476">
        <f t="shared" si="10"/>
        <v>198327</v>
      </c>
      <c r="BN129" s="497">
        <f t="shared" si="11"/>
        <v>198327</v>
      </c>
      <c r="BP129" s="498" t="s">
        <v>77</v>
      </c>
      <c r="BQ129" s="400"/>
      <c r="BR129" s="400"/>
      <c r="BS129" s="400"/>
      <c r="BT129" s="497">
        <f>BT123+BT124+BT125+BT126+BT127</f>
        <v>188721.30300000001</v>
      </c>
      <c r="BV129" s="498" t="s">
        <v>77</v>
      </c>
      <c r="BW129" s="400"/>
      <c r="BX129" s="400"/>
      <c r="BY129" s="400"/>
      <c r="BZ129" s="497">
        <f>BZ123+BZ124+BZ125+BZ126+BZ127-BZ128</f>
        <v>188721.30300000007</v>
      </c>
      <c r="CA129" s="398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0"/>
  <sheetViews>
    <sheetView showGridLines="0" zoomScale="110" zoomScaleNormal="110" workbookViewId="0">
      <selection activeCell="A60" sqref="A60:J60"/>
    </sheetView>
  </sheetViews>
  <sheetFormatPr defaultColWidth="9.140625" defaultRowHeight="14.25"/>
  <cols>
    <col min="1" max="1" width="86" style="106" customWidth="1"/>
    <col min="2" max="2" width="8.85546875" style="106" customWidth="1"/>
    <col min="3" max="3" width="10" style="106" customWidth="1"/>
    <col min="4" max="5" width="8.85546875" style="106" customWidth="1"/>
    <col min="6" max="7" width="8.42578125" style="106" bestFit="1" customWidth="1"/>
    <col min="8" max="10" width="8.7109375" style="106" bestFit="1" customWidth="1"/>
    <col min="11" max="11" width="15" style="106" bestFit="1" customWidth="1"/>
    <col min="12" max="16384" width="9.140625" style="106"/>
  </cols>
  <sheetData>
    <row r="1" spans="1:10" ht="15">
      <c r="A1" s="109"/>
      <c r="F1" s="379"/>
      <c r="G1" s="379"/>
      <c r="H1" s="379"/>
      <c r="I1" s="379"/>
      <c r="J1" s="379"/>
    </row>
    <row r="2" spans="1:10" ht="15">
      <c r="A2" s="110" t="s">
        <v>139</v>
      </c>
      <c r="F2" s="379"/>
      <c r="G2" s="379"/>
      <c r="H2" s="379"/>
      <c r="I2" s="379"/>
      <c r="J2" s="379"/>
    </row>
    <row r="3" spans="1:10">
      <c r="A3" s="178" t="s">
        <v>0</v>
      </c>
      <c r="F3" s="379"/>
      <c r="G3" s="379"/>
      <c r="H3" s="379"/>
      <c r="I3" s="379"/>
      <c r="J3" s="379"/>
    </row>
    <row r="4" spans="1:10">
      <c r="F4" s="379"/>
      <c r="G4" s="379"/>
      <c r="H4" s="379"/>
      <c r="I4" s="379"/>
      <c r="J4" s="379"/>
    </row>
    <row r="5" spans="1:10" ht="30" customHeight="1">
      <c r="A5" s="126" t="s">
        <v>1</v>
      </c>
      <c r="B5" s="180">
        <v>2015</v>
      </c>
      <c r="C5" s="180">
        <v>2016</v>
      </c>
      <c r="D5" s="180">
        <v>2017</v>
      </c>
      <c r="E5" s="180">
        <v>2018</v>
      </c>
      <c r="F5" s="380">
        <v>2019</v>
      </c>
      <c r="G5" s="380">
        <v>2020</v>
      </c>
      <c r="H5" s="380">
        <v>2021</v>
      </c>
      <c r="I5" s="380">
        <v>2022</v>
      </c>
      <c r="J5" s="380">
        <v>2023</v>
      </c>
    </row>
    <row r="6" spans="1:10" ht="15">
      <c r="A6" s="111" t="s">
        <v>229</v>
      </c>
      <c r="B6" s="112"/>
      <c r="C6" s="112"/>
      <c r="D6" s="179"/>
      <c r="F6" s="379"/>
      <c r="G6" s="379"/>
      <c r="H6" s="379"/>
      <c r="I6" s="379"/>
      <c r="J6" s="379"/>
    </row>
    <row r="7" spans="1:10" ht="15">
      <c r="A7" s="122" t="s">
        <v>211</v>
      </c>
      <c r="B7" s="123">
        <f>+B8+B9</f>
        <v>11144.703</v>
      </c>
      <c r="C7" s="123">
        <f>+C8+C9</f>
        <v>11642.267</v>
      </c>
      <c r="D7" s="123">
        <f>+D8+D9</f>
        <v>10497.77</v>
      </c>
      <c r="E7" s="123">
        <f>+E8+E9</f>
        <v>9316.280999999999</v>
      </c>
      <c r="F7" s="381">
        <f>+F8+F9</f>
        <v>9843.3350000000009</v>
      </c>
      <c r="G7" s="381">
        <v>10916.536</v>
      </c>
      <c r="H7" s="381">
        <v>11421.57</v>
      </c>
      <c r="I7" s="381">
        <v>11673.109</v>
      </c>
      <c r="J7" s="381">
        <v>12378.514999999999</v>
      </c>
    </row>
    <row r="8" spans="1:10">
      <c r="A8" s="118" t="s">
        <v>197</v>
      </c>
      <c r="B8" s="113">
        <v>8609.8909999999996</v>
      </c>
      <c r="C8" s="113">
        <v>9183.06</v>
      </c>
      <c r="D8" s="113">
        <v>8025.1819999999998</v>
      </c>
      <c r="E8" s="113">
        <v>6608.5230000000001</v>
      </c>
      <c r="F8" s="382">
        <v>6446.4570000000003</v>
      </c>
      <c r="G8" s="382">
        <v>7632.7510000000002</v>
      </c>
      <c r="H8" s="382">
        <v>7911.3909999999996</v>
      </c>
      <c r="I8" s="382">
        <v>7586.3879999999999</v>
      </c>
      <c r="J8" s="382">
        <v>8352.9169999999995</v>
      </c>
    </row>
    <row r="9" spans="1:10">
      <c r="A9" s="118" t="s">
        <v>188</v>
      </c>
      <c r="B9" s="113">
        <v>2534.8119999999999</v>
      </c>
      <c r="C9" s="113">
        <v>2459.2069999999999</v>
      </c>
      <c r="D9" s="113">
        <v>2472.5880000000002</v>
      </c>
      <c r="E9" s="113">
        <v>2707.7579999999998</v>
      </c>
      <c r="F9" s="382">
        <v>3396.8780000000002</v>
      </c>
      <c r="G9" s="382">
        <v>3283.7849999999999</v>
      </c>
      <c r="H9" s="382">
        <v>3510.1790000000001</v>
      </c>
      <c r="I9" s="382">
        <v>4086.721</v>
      </c>
      <c r="J9" s="382">
        <v>4025.598</v>
      </c>
    </row>
    <row r="10" spans="1:10" ht="15">
      <c r="A10" s="122" t="s">
        <v>212</v>
      </c>
      <c r="B10" s="124">
        <f>SUM(B11:B15)</f>
        <v>25418.615000000002</v>
      </c>
      <c r="C10" s="124">
        <f>SUM(C11:C15)</f>
        <v>23357.933000000001</v>
      </c>
      <c r="D10" s="124">
        <f>SUM(D11:D15)</f>
        <v>24448.62</v>
      </c>
      <c r="E10" s="124">
        <f>SUM(E11:E15)</f>
        <v>30133.088000000003</v>
      </c>
      <c r="F10" s="383">
        <f>SUM(F11:F15)</f>
        <v>29470.365999999998</v>
      </c>
      <c r="G10" s="383">
        <v>25895.440999999999</v>
      </c>
      <c r="H10" s="383">
        <v>23945.228999999999</v>
      </c>
      <c r="I10" s="383">
        <v>26105.009000000002</v>
      </c>
      <c r="J10" s="383">
        <v>27990.065999999999</v>
      </c>
    </row>
    <row r="11" spans="1:10">
      <c r="A11" s="118" t="s">
        <v>193</v>
      </c>
      <c r="B11" s="113">
        <v>517.33100000000002</v>
      </c>
      <c r="C11" s="113">
        <v>457.78699999999998</v>
      </c>
      <c r="D11" s="113">
        <v>492.654</v>
      </c>
      <c r="E11" s="113">
        <v>498.44200000000001</v>
      </c>
      <c r="F11" s="382">
        <v>614.92700000000002</v>
      </c>
      <c r="G11" s="382">
        <v>566.20600000000002</v>
      </c>
      <c r="H11" s="382">
        <v>569.21299999999997</v>
      </c>
      <c r="I11" s="382">
        <v>554.88900000000001</v>
      </c>
      <c r="J11" s="382">
        <v>397.29500000000002</v>
      </c>
    </row>
    <row r="12" spans="1:10">
      <c r="A12" s="118" t="s">
        <v>194</v>
      </c>
      <c r="B12" s="113">
        <v>4909.0029999999997</v>
      </c>
      <c r="C12" s="113">
        <v>5630.0559999999996</v>
      </c>
      <c r="D12" s="113">
        <v>5661.1369999999997</v>
      </c>
      <c r="E12" s="113">
        <v>5796.4459999999999</v>
      </c>
      <c r="F12" s="382">
        <v>6512.6449999999995</v>
      </c>
      <c r="G12" s="382">
        <v>5847.165</v>
      </c>
      <c r="H12" s="382">
        <v>6263.4120000000003</v>
      </c>
      <c r="I12" s="382">
        <v>7099.3970000000008</v>
      </c>
      <c r="J12" s="382">
        <v>8147.5939999999991</v>
      </c>
    </row>
    <row r="13" spans="1:10">
      <c r="A13" s="118" t="s">
        <v>196</v>
      </c>
      <c r="B13" s="113">
        <v>3685.5479999999998</v>
      </c>
      <c r="C13" s="113">
        <v>3781.364</v>
      </c>
      <c r="D13" s="113">
        <v>3519.6080000000002</v>
      </c>
      <c r="E13" s="113">
        <v>3633.9719999999998</v>
      </c>
      <c r="F13" s="382">
        <v>4174.99</v>
      </c>
      <c r="G13" s="382">
        <v>3295.056</v>
      </c>
      <c r="H13" s="382">
        <v>4037.7530000000002</v>
      </c>
      <c r="I13" s="382">
        <v>4099.1660000000002</v>
      </c>
      <c r="J13" s="382">
        <v>4469.4549999999999</v>
      </c>
    </row>
    <row r="14" spans="1:10">
      <c r="A14" s="118" t="s">
        <v>191</v>
      </c>
      <c r="B14" s="113">
        <v>4918.6940000000004</v>
      </c>
      <c r="C14" s="113">
        <v>5011.5330000000004</v>
      </c>
      <c r="D14" s="113">
        <v>4341.1289999999999</v>
      </c>
      <c r="E14" s="113">
        <v>4263.1720000000005</v>
      </c>
      <c r="F14" s="382">
        <v>4718.58</v>
      </c>
      <c r="G14" s="382">
        <v>3936.6959999999999</v>
      </c>
      <c r="H14" s="382">
        <v>3081.373</v>
      </c>
      <c r="I14" s="382">
        <v>4328.009</v>
      </c>
      <c r="J14" s="382">
        <v>4953.4380000000001</v>
      </c>
    </row>
    <row r="15" spans="1:10">
      <c r="A15" s="118" t="s">
        <v>163</v>
      </c>
      <c r="B15" s="113">
        <v>11388.039000000001</v>
      </c>
      <c r="C15" s="113">
        <v>8477.1929999999993</v>
      </c>
      <c r="D15" s="113">
        <v>10434.092000000001</v>
      </c>
      <c r="E15" s="113">
        <v>15941.056</v>
      </c>
      <c r="F15" s="382">
        <v>13449.224</v>
      </c>
      <c r="G15" s="382">
        <v>12250.317999999999</v>
      </c>
      <c r="H15" s="382">
        <v>9993.4779999999992</v>
      </c>
      <c r="I15" s="382">
        <v>10023.548000000001</v>
      </c>
      <c r="J15" s="382">
        <v>10022.284</v>
      </c>
    </row>
    <row r="16" spans="1:10" ht="15">
      <c r="A16" s="122" t="s">
        <v>213</v>
      </c>
      <c r="B16" s="124">
        <v>116785.447</v>
      </c>
      <c r="C16" s="124">
        <f>SUM(C17:C30)</f>
        <v>127762.678</v>
      </c>
      <c r="D16" s="124">
        <f>SUM(D17:D30)</f>
        <v>135939.31</v>
      </c>
      <c r="E16" s="124">
        <f>SUM(E17:E30)</f>
        <v>138894.58599999998</v>
      </c>
      <c r="F16" s="383">
        <f>SUM(F17:F30)</f>
        <v>154893.451</v>
      </c>
      <c r="G16" s="383">
        <v>116341.82600000002</v>
      </c>
      <c r="H16" s="383">
        <v>131095.054</v>
      </c>
      <c r="I16" s="383">
        <v>162595.92600000001</v>
      </c>
      <c r="J16" s="383">
        <v>175643.13300000003</v>
      </c>
    </row>
    <row r="17" spans="1:10">
      <c r="A17" s="118" t="s">
        <v>183</v>
      </c>
      <c r="B17" s="113">
        <v>15304.75</v>
      </c>
      <c r="C17" s="113">
        <v>17864.093000000001</v>
      </c>
      <c r="D17" s="113">
        <v>19635.815999999999</v>
      </c>
      <c r="E17" s="113">
        <v>21521.889000000003</v>
      </c>
      <c r="F17" s="382">
        <v>23636.421000000002</v>
      </c>
      <c r="G17" s="382">
        <v>17743.849000000002</v>
      </c>
      <c r="H17" s="382">
        <v>20569.23</v>
      </c>
      <c r="I17" s="382">
        <v>28872.523999999998</v>
      </c>
      <c r="J17" s="382">
        <v>28904.174999999999</v>
      </c>
    </row>
    <row r="18" spans="1:10">
      <c r="A18" s="118" t="s">
        <v>67</v>
      </c>
      <c r="B18" s="113">
        <v>14639.398000000001</v>
      </c>
      <c r="C18" s="113">
        <v>18541.433000000001</v>
      </c>
      <c r="D18" s="113">
        <v>21996.581999999999</v>
      </c>
      <c r="E18" s="113">
        <v>19175.713</v>
      </c>
      <c r="F18" s="382">
        <v>22537.073</v>
      </c>
      <c r="G18" s="382">
        <v>12864.475</v>
      </c>
      <c r="H18" s="382">
        <v>18729.569</v>
      </c>
      <c r="I18" s="382">
        <v>22094.838999999996</v>
      </c>
      <c r="J18" s="382">
        <v>24609.305</v>
      </c>
    </row>
    <row r="19" spans="1:10">
      <c r="A19" s="118" t="s">
        <v>68</v>
      </c>
      <c r="B19" s="113">
        <v>12619.695</v>
      </c>
      <c r="C19" s="113">
        <v>11260.763999999999</v>
      </c>
      <c r="D19" s="113">
        <v>15061.66</v>
      </c>
      <c r="E19" s="113">
        <v>15174.387000000001</v>
      </c>
      <c r="F19" s="382">
        <v>17141.281999999999</v>
      </c>
      <c r="G19" s="382">
        <v>4970.7489999999998</v>
      </c>
      <c r="H19" s="382">
        <v>3609.3869999999997</v>
      </c>
      <c r="I19" s="382">
        <v>13529.343000000001</v>
      </c>
      <c r="J19" s="382">
        <v>18322.347000000002</v>
      </c>
    </row>
    <row r="20" spans="1:10">
      <c r="A20" s="118" t="s">
        <v>143</v>
      </c>
      <c r="B20" s="113">
        <v>6503.027</v>
      </c>
      <c r="C20" s="113">
        <v>5299.37</v>
      </c>
      <c r="D20" s="113">
        <v>5150.4430000000002</v>
      </c>
      <c r="E20" s="113">
        <v>5738.2759999999998</v>
      </c>
      <c r="F20" s="382">
        <v>5458.8979999999992</v>
      </c>
      <c r="G20" s="382">
        <v>5216.8649999999998</v>
      </c>
      <c r="H20" s="382">
        <v>5826.6639999999998</v>
      </c>
      <c r="I20" s="382">
        <v>6691.192</v>
      </c>
      <c r="J20" s="382">
        <v>7042.8460000000005</v>
      </c>
    </row>
    <row r="21" spans="1:10">
      <c r="A21" s="118" t="s">
        <v>144</v>
      </c>
      <c r="B21" s="113">
        <v>11517.223</v>
      </c>
      <c r="C21" s="113">
        <v>13188.687000000002</v>
      </c>
      <c r="D21" s="113">
        <v>13257.64</v>
      </c>
      <c r="E21" s="113">
        <v>14475.338</v>
      </c>
      <c r="F21" s="382">
        <v>15818.884</v>
      </c>
      <c r="G21" s="382">
        <v>14629.156000000001</v>
      </c>
      <c r="H21" s="382">
        <v>13490.209000000001</v>
      </c>
      <c r="I21" s="382">
        <v>14171.091</v>
      </c>
      <c r="J21" s="382">
        <v>15972.535</v>
      </c>
    </row>
    <row r="22" spans="1:10">
      <c r="A22" s="118" t="s">
        <v>145</v>
      </c>
      <c r="B22" s="113">
        <v>16334.933000000001</v>
      </c>
      <c r="C22" s="113">
        <v>19129.183000000001</v>
      </c>
      <c r="D22" s="113">
        <v>17269.212</v>
      </c>
      <c r="E22" s="113">
        <v>16473.276000000002</v>
      </c>
      <c r="F22" s="382">
        <v>18095.61</v>
      </c>
      <c r="G22" s="382">
        <v>16507.781999999999</v>
      </c>
      <c r="H22" s="382">
        <v>17888.032999999999</v>
      </c>
      <c r="I22" s="382">
        <v>20337.780999999999</v>
      </c>
      <c r="J22" s="382">
        <v>21974.330999999998</v>
      </c>
    </row>
    <row r="23" spans="1:10">
      <c r="A23" s="118" t="s">
        <v>146</v>
      </c>
      <c r="B23" s="113">
        <v>2091.4830000000002</v>
      </c>
      <c r="C23" s="113">
        <v>2041.4169999999999</v>
      </c>
      <c r="D23" s="113">
        <v>2175.5079999999998</v>
      </c>
      <c r="E23" s="113">
        <v>2145.4760000000001</v>
      </c>
      <c r="F23" s="382">
        <v>2168.1849999999999</v>
      </c>
      <c r="G23" s="382">
        <v>1747.0509999999999</v>
      </c>
      <c r="H23" s="382">
        <v>2749.1759999999999</v>
      </c>
      <c r="I23" s="382">
        <v>2515.3879999999999</v>
      </c>
      <c r="J23" s="382">
        <v>3029.681</v>
      </c>
    </row>
    <row r="24" spans="1:10">
      <c r="A24" s="118" t="s">
        <v>147</v>
      </c>
      <c r="B24" s="113">
        <v>3629.9949999999999</v>
      </c>
      <c r="C24" s="113">
        <v>4118.1499999999996</v>
      </c>
      <c r="D24" s="113">
        <v>3990.386</v>
      </c>
      <c r="E24" s="113">
        <v>5056.6120000000001</v>
      </c>
      <c r="F24" s="382">
        <v>5484.5309999999999</v>
      </c>
      <c r="G24" s="382">
        <v>2669.5190000000002</v>
      </c>
      <c r="H24" s="382">
        <v>3393.3360000000002</v>
      </c>
      <c r="I24" s="382">
        <v>6197.3890000000001</v>
      </c>
      <c r="J24" s="382">
        <v>7443.7010000000009</v>
      </c>
    </row>
    <row r="25" spans="1:10">
      <c r="A25" s="118" t="s">
        <v>184</v>
      </c>
      <c r="B25" s="113">
        <v>18244.603999999999</v>
      </c>
      <c r="C25" s="113">
        <v>19523.988999999998</v>
      </c>
      <c r="D25" s="113">
        <v>19662.050999999999</v>
      </c>
      <c r="E25" s="113">
        <v>20773.847000000002</v>
      </c>
      <c r="F25" s="382">
        <v>24682.268</v>
      </c>
      <c r="G25" s="382">
        <v>23199.147000000001</v>
      </c>
      <c r="H25" s="382">
        <v>23773.601000000002</v>
      </c>
      <c r="I25" s="382">
        <v>24423.32</v>
      </c>
      <c r="J25" s="382">
        <v>27033.446</v>
      </c>
    </row>
    <row r="26" spans="1:10">
      <c r="A26" s="118" t="s">
        <v>69</v>
      </c>
      <c r="B26" s="113">
        <v>8717.3349999999991</v>
      </c>
      <c r="C26" s="113">
        <v>9363.152</v>
      </c>
      <c r="D26" s="113">
        <v>9502.3970000000008</v>
      </c>
      <c r="E26" s="113">
        <v>9983.5789999999997</v>
      </c>
      <c r="F26" s="382">
        <v>10230.906999999999</v>
      </c>
      <c r="G26" s="382">
        <v>9681.6990000000005</v>
      </c>
      <c r="H26" s="382">
        <v>11572.928</v>
      </c>
      <c r="I26" s="382">
        <v>11570.936</v>
      </c>
      <c r="J26" s="382">
        <v>10598.26</v>
      </c>
    </row>
    <row r="27" spans="1:10">
      <c r="A27" s="118" t="s">
        <v>148</v>
      </c>
      <c r="B27" s="113">
        <v>3201.4630000000002</v>
      </c>
      <c r="C27" s="113">
        <v>3543.6010000000001</v>
      </c>
      <c r="D27" s="113">
        <v>4268.4840000000004</v>
      </c>
      <c r="E27" s="113">
        <v>4136.8999999999996</v>
      </c>
      <c r="F27" s="382">
        <v>4423.3069999999998</v>
      </c>
      <c r="G27" s="382">
        <v>4528.634</v>
      </c>
      <c r="H27" s="382">
        <v>5725.3770000000004</v>
      </c>
      <c r="I27" s="382">
        <v>5966.6540000000005</v>
      </c>
      <c r="J27" s="382">
        <v>5257.8519999999999</v>
      </c>
    </row>
    <row r="28" spans="1:10">
      <c r="A28" s="118" t="s">
        <v>149</v>
      </c>
      <c r="B28" s="113">
        <v>1739.7059999999999</v>
      </c>
      <c r="C28" s="113">
        <v>1493.5840000000001</v>
      </c>
      <c r="D28" s="113">
        <v>1637.02</v>
      </c>
      <c r="E28" s="113">
        <v>1563.1969999999999</v>
      </c>
      <c r="F28" s="382">
        <v>2200.9929999999999</v>
      </c>
      <c r="G28" s="382">
        <v>452.75599999999997</v>
      </c>
      <c r="H28" s="382">
        <v>1020.079</v>
      </c>
      <c r="I28" s="382">
        <v>2978.654</v>
      </c>
      <c r="J28" s="382">
        <v>2183.9270000000001</v>
      </c>
    </row>
    <row r="29" spans="1:10">
      <c r="A29" s="118" t="s">
        <v>150</v>
      </c>
      <c r="B29" s="113">
        <v>1338.4059999999999</v>
      </c>
      <c r="C29" s="113">
        <v>1454.5429999999999</v>
      </c>
      <c r="D29" s="113">
        <v>1352.578</v>
      </c>
      <c r="E29" s="113">
        <v>1656.1399999999999</v>
      </c>
      <c r="F29" s="382">
        <v>1953.0450000000001</v>
      </c>
      <c r="G29" s="382">
        <v>1024.269</v>
      </c>
      <c r="H29" s="382">
        <v>1595.953</v>
      </c>
      <c r="I29" s="382">
        <v>2047.7820000000002</v>
      </c>
      <c r="J29" s="382">
        <v>2022.212</v>
      </c>
    </row>
    <row r="30" spans="1:10">
      <c r="A30" s="118" t="s">
        <v>214</v>
      </c>
      <c r="B30" s="113">
        <v>903.42899999999997</v>
      </c>
      <c r="C30" s="113">
        <v>940.71199999999999</v>
      </c>
      <c r="D30" s="113">
        <v>979.53300000000002</v>
      </c>
      <c r="E30" s="113">
        <v>1019.956</v>
      </c>
      <c r="F30" s="382">
        <v>1062.047</v>
      </c>
      <c r="G30" s="382">
        <v>1105.875</v>
      </c>
      <c r="H30" s="382">
        <v>1151.5119999999999</v>
      </c>
      <c r="I30" s="382">
        <v>1199.0329999999999</v>
      </c>
      <c r="J30" s="382">
        <v>1248.5150000000001</v>
      </c>
    </row>
    <row r="31" spans="1:10" ht="15">
      <c r="A31" s="122" t="s">
        <v>2</v>
      </c>
      <c r="B31" s="124">
        <f>+B7+B16+B10</f>
        <v>153348.76499999998</v>
      </c>
      <c r="C31" s="124">
        <f>+C7+C16+C10</f>
        <v>162762.878</v>
      </c>
      <c r="D31" s="124">
        <f>+D7+D16+D10</f>
        <v>170885.69999999998</v>
      </c>
      <c r="E31" s="124">
        <f>+E7+E16+E10</f>
        <v>178343.95499999996</v>
      </c>
      <c r="F31" s="383">
        <f>+F7+F16+F10</f>
        <v>194207.152</v>
      </c>
      <c r="G31" s="383">
        <v>153153.80300000001</v>
      </c>
      <c r="H31" s="383">
        <v>166461.853</v>
      </c>
      <c r="I31" s="383">
        <v>200374.04399999999</v>
      </c>
      <c r="J31" s="383">
        <v>216011.71400000004</v>
      </c>
    </row>
    <row r="32" spans="1:10">
      <c r="A32" s="108" t="s">
        <v>230</v>
      </c>
      <c r="B32" s="113">
        <v>20562.048999999999</v>
      </c>
      <c r="C32" s="113">
        <v>21639.197</v>
      </c>
      <c r="D32" s="113">
        <v>24409.475999999999</v>
      </c>
      <c r="E32" s="113">
        <v>27642.281999999999</v>
      </c>
      <c r="F32" s="382">
        <v>27621.437000000002</v>
      </c>
      <c r="G32" s="382">
        <v>23165.993999999999</v>
      </c>
      <c r="H32" s="382">
        <v>24807.001</v>
      </c>
      <c r="I32" s="382">
        <v>35253.616000000002</v>
      </c>
      <c r="J32" s="382">
        <v>38961.040000000001</v>
      </c>
    </row>
    <row r="33" spans="1:11" ht="15">
      <c r="A33" s="387" t="s">
        <v>185</v>
      </c>
      <c r="B33" s="124">
        <f>+B31+B32</f>
        <v>173910.81399999998</v>
      </c>
      <c r="C33" s="124">
        <f>+C31+C32</f>
        <v>184402.07500000001</v>
      </c>
      <c r="D33" s="124">
        <f>+D31+D32</f>
        <v>195295.17599999998</v>
      </c>
      <c r="E33" s="124">
        <f>+E31+E32</f>
        <v>205986.23699999996</v>
      </c>
      <c r="F33" s="383">
        <f>+F31+F32</f>
        <v>221828.58900000001</v>
      </c>
      <c r="G33" s="383">
        <v>176319.79700000002</v>
      </c>
      <c r="H33" s="383">
        <v>191268.85399999999</v>
      </c>
      <c r="I33" s="383">
        <v>235627.66</v>
      </c>
      <c r="J33" s="383">
        <v>254972.75400000004</v>
      </c>
      <c r="K33" s="107"/>
    </row>
    <row r="34" spans="1:11" ht="15">
      <c r="A34" s="111" t="s">
        <v>228</v>
      </c>
      <c r="B34" s="108"/>
      <c r="C34" s="108"/>
      <c r="F34" s="379"/>
      <c r="G34" s="379"/>
      <c r="H34" s="379"/>
      <c r="I34" s="379"/>
      <c r="J34" s="379"/>
    </row>
    <row r="35" spans="1:11" ht="15">
      <c r="A35" s="116" t="s">
        <v>3</v>
      </c>
      <c r="B35" s="123">
        <f>SUM(B36:B38)</f>
        <v>143704.08700000003</v>
      </c>
      <c r="C35" s="123">
        <v>154670.67800000001</v>
      </c>
      <c r="D35" s="123">
        <f>SUM(D36:D38)</f>
        <v>169186.24300000002</v>
      </c>
      <c r="E35" s="123">
        <f>SUM(E36:E38)</f>
        <v>178485.79300000001</v>
      </c>
      <c r="F35" s="381">
        <f>SUM(F36:F38)</f>
        <v>192459.851</v>
      </c>
      <c r="G35" s="381">
        <v>174282.932</v>
      </c>
      <c r="H35" s="381">
        <v>195105.12900000002</v>
      </c>
      <c r="I35" s="381">
        <v>230317.07700000002</v>
      </c>
      <c r="J35" s="381">
        <v>241577.448</v>
      </c>
    </row>
    <row r="36" spans="1:11">
      <c r="A36" s="120" t="s">
        <v>151</v>
      </c>
      <c r="B36" s="384">
        <v>108082.535</v>
      </c>
      <c r="C36" s="384">
        <v>117729.249</v>
      </c>
      <c r="D36" s="384">
        <v>133977.54500000001</v>
      </c>
      <c r="E36" s="384">
        <v>140388.677</v>
      </c>
      <c r="F36" s="384">
        <v>147759.614</v>
      </c>
      <c r="G36" s="384">
        <v>128210.36</v>
      </c>
      <c r="H36" s="384">
        <v>143411.72500000001</v>
      </c>
      <c r="I36" s="384">
        <v>176706.98300000001</v>
      </c>
      <c r="J36" s="384">
        <v>183292.06</v>
      </c>
      <c r="K36" s="107"/>
    </row>
    <row r="37" spans="1:11">
      <c r="A37" s="121" t="s">
        <v>182</v>
      </c>
      <c r="B37" s="384">
        <v>35233.398000000001</v>
      </c>
      <c r="C37" s="384">
        <v>36569.964</v>
      </c>
      <c r="D37" s="384">
        <v>34699.139000000003</v>
      </c>
      <c r="E37" s="384">
        <v>37343.499000000003</v>
      </c>
      <c r="F37" s="384">
        <v>43954.152999999998</v>
      </c>
      <c r="G37" s="384">
        <v>45365.868000000002</v>
      </c>
      <c r="H37" s="384">
        <v>50853.86</v>
      </c>
      <c r="I37" s="384">
        <v>52698.178</v>
      </c>
      <c r="J37" s="384">
        <v>57503.394</v>
      </c>
    </row>
    <row r="38" spans="1:11">
      <c r="A38" s="118" t="s">
        <v>99</v>
      </c>
      <c r="B38" s="384">
        <v>388.154</v>
      </c>
      <c r="C38" s="384">
        <v>371.46499999999997</v>
      </c>
      <c r="D38" s="384">
        <v>509.55900000000003</v>
      </c>
      <c r="E38" s="384">
        <v>753.61699999999996</v>
      </c>
      <c r="F38" s="384">
        <v>746.08399999999995</v>
      </c>
      <c r="G38" s="384">
        <v>706.70399999999995</v>
      </c>
      <c r="H38" s="384">
        <v>839.54399999999998</v>
      </c>
      <c r="I38" s="384">
        <v>911.91600000000005</v>
      </c>
      <c r="J38" s="384">
        <v>781.99400000000003</v>
      </c>
    </row>
    <row r="39" spans="1:11" ht="15">
      <c r="A39" s="116" t="s">
        <v>4</v>
      </c>
      <c r="B39" s="381">
        <v>46028.161</v>
      </c>
      <c r="C39" s="381">
        <v>47761.139000000003</v>
      </c>
      <c r="D39" s="381">
        <v>58113.239000000001</v>
      </c>
      <c r="E39" s="381">
        <v>57385.133999999998</v>
      </c>
      <c r="F39" s="381">
        <v>55649.841999999997</v>
      </c>
      <c r="G39" s="381">
        <v>51210.150999999998</v>
      </c>
      <c r="H39" s="381">
        <v>50057.985000000001</v>
      </c>
      <c r="I39" s="381">
        <v>49261.114999999998</v>
      </c>
      <c r="J39" s="381">
        <v>56772.379000000001</v>
      </c>
      <c r="K39" s="107"/>
    </row>
    <row r="40" spans="1:11">
      <c r="A40" s="121" t="s">
        <v>119</v>
      </c>
      <c r="B40" s="384">
        <v>31117.436000000002</v>
      </c>
      <c r="C40" s="384">
        <v>34293.152000000002</v>
      </c>
      <c r="D40" s="384">
        <v>44805.313000000002</v>
      </c>
      <c r="E40" s="384">
        <v>40700.934999999998</v>
      </c>
      <c r="F40" s="384">
        <v>43121.337</v>
      </c>
      <c r="G40" s="384">
        <v>42003.837</v>
      </c>
      <c r="H40" s="384">
        <v>36173.811000000002</v>
      </c>
      <c r="I40" s="384">
        <v>38211.703999999998</v>
      </c>
      <c r="J40" s="384">
        <v>44626.233</v>
      </c>
    </row>
    <row r="41" spans="1:11">
      <c r="A41" s="120" t="s">
        <v>152</v>
      </c>
      <c r="B41" s="384">
        <v>14910.725</v>
      </c>
      <c r="C41" s="384">
        <v>13467.986999999999</v>
      </c>
      <c r="D41" s="384">
        <v>13307.925999999999</v>
      </c>
      <c r="E41" s="384">
        <v>16684.199000000001</v>
      </c>
      <c r="F41" s="384">
        <v>12528.504999999999</v>
      </c>
      <c r="G41" s="384">
        <v>9206.3140000000003</v>
      </c>
      <c r="H41" s="384">
        <v>13884.174000000001</v>
      </c>
      <c r="I41" s="384">
        <v>11049.411</v>
      </c>
      <c r="J41" s="384">
        <v>12146.146000000001</v>
      </c>
    </row>
    <row r="42" spans="1:11" ht="15">
      <c r="A42" s="116" t="s">
        <v>5</v>
      </c>
      <c r="B42" s="123">
        <v>4592.3630000000003</v>
      </c>
      <c r="C42" s="123">
        <v>4895.5709999999999</v>
      </c>
      <c r="D42" s="123">
        <v>-924.00300000000004</v>
      </c>
      <c r="E42" s="123">
        <v>-767.42899999999997</v>
      </c>
      <c r="F42" s="381">
        <v>-3671.0250000000001</v>
      </c>
      <c r="G42" s="381">
        <v>-144.54599999999999</v>
      </c>
      <c r="H42" s="381">
        <v>3018.6709999999998</v>
      </c>
      <c r="I42" s="381">
        <v>2292.877</v>
      </c>
      <c r="J42" s="381">
        <v>-1379.2750000000001</v>
      </c>
      <c r="K42" s="107"/>
    </row>
    <row r="43" spans="1:11" ht="15">
      <c r="A43" s="116" t="s">
        <v>195</v>
      </c>
      <c r="B43" s="123">
        <f>+B39+B42</f>
        <v>50620.523999999998</v>
      </c>
      <c r="C43" s="123">
        <f>+C39+C42</f>
        <v>52656.710000000006</v>
      </c>
      <c r="D43" s="123">
        <f>+D39+D42</f>
        <v>57189.236000000004</v>
      </c>
      <c r="E43" s="123">
        <f>+E39+E42</f>
        <v>56617.705000000002</v>
      </c>
      <c r="F43" s="381">
        <f>+F39+F42</f>
        <v>51978.816999999995</v>
      </c>
      <c r="G43" s="381">
        <v>51065.605000000003</v>
      </c>
      <c r="H43" s="381">
        <v>53076.656000000003</v>
      </c>
      <c r="I43" s="381">
        <v>51553.991999999998</v>
      </c>
      <c r="J43" s="381">
        <v>55393.103999999999</v>
      </c>
    </row>
    <row r="44" spans="1:11" ht="15">
      <c r="A44" s="116" t="s">
        <v>192</v>
      </c>
      <c r="B44" s="123">
        <f>+B45-B48</f>
        <v>-20413.797000000006</v>
      </c>
      <c r="C44" s="123">
        <f>+C45-C48</f>
        <v>-22925.312999999995</v>
      </c>
      <c r="D44" s="123">
        <f>+D45-D48</f>
        <v>-31080.303</v>
      </c>
      <c r="E44" s="123">
        <f>+E45-E48</f>
        <v>-29117.260999999999</v>
      </c>
      <c r="F44" s="381">
        <f>+F45-F48</f>
        <v>-22610.078999999998</v>
      </c>
      <c r="G44" s="381">
        <v>-49028.739999999991</v>
      </c>
      <c r="H44" s="381">
        <v>-56912.930999999997</v>
      </c>
      <c r="I44" s="381">
        <v>-46243.409</v>
      </c>
      <c r="J44" s="381">
        <v>-41997.797999999995</v>
      </c>
    </row>
    <row r="45" spans="1:11" ht="15">
      <c r="A45" s="116" t="s">
        <v>6</v>
      </c>
      <c r="B45" s="381">
        <v>71538.563999999998</v>
      </c>
      <c r="C45" s="381">
        <v>76476.978000000003</v>
      </c>
      <c r="D45" s="381">
        <v>82158.343999999997</v>
      </c>
      <c r="E45" s="381">
        <v>94477.633999999991</v>
      </c>
      <c r="F45" s="381">
        <v>103605.11600000001</v>
      </c>
      <c r="G45" s="381">
        <v>44597.22</v>
      </c>
      <c r="H45" s="381">
        <v>45617.235999999997</v>
      </c>
      <c r="I45" s="381">
        <v>91150.803</v>
      </c>
      <c r="J45" s="381">
        <v>100154.58500000001</v>
      </c>
      <c r="K45" s="107"/>
    </row>
    <row r="46" spans="1:11">
      <c r="A46" s="121" t="s">
        <v>181</v>
      </c>
      <c r="B46" s="834">
        <v>15184.825000000001</v>
      </c>
      <c r="C46" s="834">
        <v>15506.432000000001</v>
      </c>
      <c r="D46" s="834">
        <v>18156.174999999999</v>
      </c>
      <c r="E46" s="834">
        <v>25314.228999999999</v>
      </c>
      <c r="F46" s="834">
        <v>25773.19</v>
      </c>
      <c r="G46" s="834">
        <v>12051.337</v>
      </c>
      <c r="H46" s="834">
        <v>16234.405000000001</v>
      </c>
      <c r="I46" s="834">
        <v>25698.465</v>
      </c>
      <c r="J46" s="834">
        <v>22781.846000000001</v>
      </c>
    </row>
    <row r="47" spans="1:11">
      <c r="A47" s="120" t="s">
        <v>120</v>
      </c>
      <c r="B47" s="834">
        <v>56353.739000000001</v>
      </c>
      <c r="C47" s="834">
        <v>60970.546000000002</v>
      </c>
      <c r="D47" s="834">
        <v>64002.169000000002</v>
      </c>
      <c r="E47" s="834">
        <v>69163.404999999999</v>
      </c>
      <c r="F47" s="834">
        <v>77831.926000000007</v>
      </c>
      <c r="G47" s="834">
        <v>32545.883000000002</v>
      </c>
      <c r="H47" s="834">
        <v>29382.830999999998</v>
      </c>
      <c r="I47" s="834">
        <v>65452.338000000003</v>
      </c>
      <c r="J47" s="834">
        <v>77372.739000000001</v>
      </c>
    </row>
    <row r="48" spans="1:11" ht="15">
      <c r="A48" s="116" t="s">
        <v>7</v>
      </c>
      <c r="B48" s="381">
        <v>91952.361000000004</v>
      </c>
      <c r="C48" s="381">
        <v>99402.290999999997</v>
      </c>
      <c r="D48" s="381">
        <v>113238.647</v>
      </c>
      <c r="E48" s="381">
        <v>123594.89499999999</v>
      </c>
      <c r="F48" s="381">
        <v>126215.19500000001</v>
      </c>
      <c r="G48" s="381">
        <v>93625.959999999992</v>
      </c>
      <c r="H48" s="381">
        <v>102530.167</v>
      </c>
      <c r="I48" s="381">
        <v>137394.212</v>
      </c>
      <c r="J48" s="381">
        <v>142152.383</v>
      </c>
      <c r="K48" s="107"/>
    </row>
    <row r="49" spans="1:10">
      <c r="A49" s="120" t="s">
        <v>186</v>
      </c>
      <c r="B49" s="834">
        <v>69290.798999999999</v>
      </c>
      <c r="C49" s="834">
        <v>72896.362999999998</v>
      </c>
      <c r="D49" s="834">
        <v>86508.771999999997</v>
      </c>
      <c r="E49" s="834">
        <v>93371.933999999994</v>
      </c>
      <c r="F49" s="834">
        <v>95605.755000000005</v>
      </c>
      <c r="G49" s="834">
        <v>75424.438999999998</v>
      </c>
      <c r="H49" s="834">
        <v>85506.505000000005</v>
      </c>
      <c r="I49" s="834">
        <v>117872.834</v>
      </c>
      <c r="J49" s="834">
        <v>119059.577</v>
      </c>
    </row>
    <row r="50" spans="1:10">
      <c r="A50" s="121" t="s">
        <v>180</v>
      </c>
      <c r="B50" s="834">
        <v>22661.562000000002</v>
      </c>
      <c r="C50" s="834">
        <v>26505.928</v>
      </c>
      <c r="D50" s="834">
        <v>26729.875</v>
      </c>
      <c r="E50" s="834">
        <v>30222.960999999999</v>
      </c>
      <c r="F50" s="834">
        <v>30609.439999999999</v>
      </c>
      <c r="G50" s="834">
        <v>18201.521000000001</v>
      </c>
      <c r="H50" s="834">
        <v>17023.662</v>
      </c>
      <c r="I50" s="834">
        <v>19521.378000000001</v>
      </c>
      <c r="J50" s="834">
        <v>23092.806</v>
      </c>
    </row>
    <row r="51" spans="1:10" ht="15">
      <c r="A51" s="116" t="s">
        <v>8</v>
      </c>
      <c r="B51" s="123">
        <f>+B35+B43+B44</f>
        <v>173910.81400000001</v>
      </c>
      <c r="C51" s="123">
        <f>+C35+C43+C44</f>
        <v>184402.07500000004</v>
      </c>
      <c r="D51" s="123">
        <f>+D35+D43+D44</f>
        <v>195295.17600000004</v>
      </c>
      <c r="E51" s="123">
        <f>+E35+E43+E44</f>
        <v>205986.23700000002</v>
      </c>
      <c r="F51" s="381">
        <f>+F35+F43+F44</f>
        <v>221828.58900000001</v>
      </c>
      <c r="G51" s="381">
        <v>176319.79700000002</v>
      </c>
      <c r="H51" s="381">
        <v>191268.85400000005</v>
      </c>
      <c r="I51" s="381">
        <v>235627.66000000003</v>
      </c>
      <c r="J51" s="381">
        <v>254972.75400000002</v>
      </c>
    </row>
    <row r="52" spans="1:10" ht="15">
      <c r="A52" s="111" t="s">
        <v>227</v>
      </c>
      <c r="B52" s="831"/>
      <c r="C52" s="831"/>
      <c r="D52" s="831"/>
      <c r="E52" s="831"/>
      <c r="F52" s="832"/>
      <c r="G52" s="832"/>
      <c r="H52" s="832"/>
      <c r="I52" s="832"/>
      <c r="J52" s="832"/>
    </row>
    <row r="53" spans="1:10">
      <c r="A53" s="119" t="s">
        <v>9</v>
      </c>
      <c r="B53" s="833">
        <v>63470.972999999998</v>
      </c>
      <c r="C53" s="833">
        <v>65585.475999999995</v>
      </c>
      <c r="D53" s="833">
        <v>68985.752999999997</v>
      </c>
      <c r="E53" s="833">
        <v>74452.419000000009</v>
      </c>
      <c r="F53" s="527">
        <v>78856.988999999987</v>
      </c>
      <c r="G53" s="527">
        <v>73102.415999999997</v>
      </c>
      <c r="H53" s="527">
        <v>78066.093999999997</v>
      </c>
      <c r="I53" s="527">
        <v>85487.472999999998</v>
      </c>
      <c r="J53" s="527">
        <v>89079.631999999998</v>
      </c>
    </row>
    <row r="54" spans="1:10">
      <c r="A54" s="119" t="s">
        <v>187</v>
      </c>
      <c r="B54" s="833">
        <v>88598.551000000007</v>
      </c>
      <c r="C54" s="833">
        <v>95633.951999999976</v>
      </c>
      <c r="D54" s="833">
        <v>100007.82</v>
      </c>
      <c r="E54" s="833">
        <v>102607.83100000006</v>
      </c>
      <c r="F54" s="527">
        <v>113468.90100000006</v>
      </c>
      <c r="G54" s="527">
        <v>79065.706000000006</v>
      </c>
      <c r="H54" s="527">
        <v>87781.299000000014</v>
      </c>
      <c r="I54" s="527">
        <v>114154.113</v>
      </c>
      <c r="J54" s="527">
        <v>126712.284</v>
      </c>
    </row>
    <row r="55" spans="1:10">
      <c r="A55" s="119" t="s">
        <v>10</v>
      </c>
      <c r="B55" s="833">
        <v>20562.048999999999</v>
      </c>
      <c r="C55" s="833">
        <v>21639.197</v>
      </c>
      <c r="D55" s="833">
        <v>24409.475999999999</v>
      </c>
      <c r="E55" s="833">
        <f>E32</f>
        <v>27642.281999999999</v>
      </c>
      <c r="F55" s="527">
        <f>F32</f>
        <v>27621.437000000002</v>
      </c>
      <c r="G55" s="527">
        <v>23165.993999999999</v>
      </c>
      <c r="H55" s="527">
        <v>24807.001</v>
      </c>
      <c r="I55" s="527">
        <v>35253.616000000002</v>
      </c>
      <c r="J55" s="527">
        <v>38961.040000000001</v>
      </c>
    </row>
    <row r="56" spans="1:10">
      <c r="A56" s="119" t="s">
        <v>323</v>
      </c>
      <c r="B56" s="117">
        <v>1279.241</v>
      </c>
      <c r="C56" s="117">
        <v>1543.45</v>
      </c>
      <c r="D56" s="117">
        <v>1892.127</v>
      </c>
      <c r="E56" s="117">
        <v>1283.7049999999999</v>
      </c>
      <c r="F56" s="385">
        <v>1881.2619999999999</v>
      </c>
      <c r="G56" s="385">
        <v>985.68100000000004</v>
      </c>
      <c r="H56" s="385">
        <v>614.4609999999999</v>
      </c>
      <c r="I56" s="527">
        <v>732.45799999999997</v>
      </c>
      <c r="J56" s="527">
        <v>219.79799999999977</v>
      </c>
    </row>
    <row r="57" spans="1:10" ht="15">
      <c r="A57" s="387" t="s">
        <v>185</v>
      </c>
      <c r="B57" s="123">
        <f t="shared" ref="B57:C57" si="0">SUM(B53:B56)</f>
        <v>173910.81400000001</v>
      </c>
      <c r="C57" s="123">
        <f t="shared" si="0"/>
        <v>184402.07499999995</v>
      </c>
      <c r="D57" s="123">
        <f>SUM(D53:D56)</f>
        <v>195295.17600000001</v>
      </c>
      <c r="E57" s="123">
        <f>SUM(E53:E56)</f>
        <v>205986.23700000005</v>
      </c>
      <c r="F57" s="381">
        <f>SUM(F53:F56)</f>
        <v>221828.58900000004</v>
      </c>
      <c r="G57" s="381">
        <v>176319.79700000002</v>
      </c>
      <c r="H57" s="381">
        <v>191268.85399999999</v>
      </c>
      <c r="I57" s="381">
        <f>SUM(I53:I56)</f>
        <v>235627.66000000003</v>
      </c>
      <c r="J57" s="381">
        <f>SUM(J53:J56)</f>
        <v>254972.75400000002</v>
      </c>
    </row>
    <row r="58" spans="1:10">
      <c r="A58" s="182" t="s">
        <v>142</v>
      </c>
      <c r="B58" s="371"/>
      <c r="C58" s="371"/>
      <c r="D58" s="371"/>
      <c r="E58" s="371"/>
      <c r="F58" s="371"/>
      <c r="G58" s="371"/>
      <c r="H58" s="371"/>
      <c r="I58" s="371"/>
    </row>
    <row r="59" spans="1:10">
      <c r="A59" s="182"/>
      <c r="B59" s="371"/>
      <c r="C59" s="371"/>
      <c r="D59" s="371"/>
      <c r="E59" s="371"/>
      <c r="F59" s="371"/>
      <c r="G59" s="371"/>
      <c r="H59" s="371"/>
      <c r="I59" s="371"/>
    </row>
    <row r="60" spans="1:10" ht="27.75" customHeight="1">
      <c r="A60" s="845" t="s">
        <v>324</v>
      </c>
      <c r="B60" s="845"/>
      <c r="C60" s="845"/>
      <c r="D60" s="845"/>
      <c r="E60" s="845"/>
      <c r="F60" s="845"/>
      <c r="G60" s="845"/>
      <c r="H60" s="845"/>
      <c r="I60" s="845"/>
      <c r="J60" s="845"/>
    </row>
  </sheetData>
  <mergeCells count="1">
    <mergeCell ref="A60:J60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D4A25-BBEC-49C4-834F-29FA89CF968E}">
  <dimension ref="A1:CA130"/>
  <sheetViews>
    <sheetView showGridLines="0" workbookViewId="0"/>
  </sheetViews>
  <sheetFormatPr defaultColWidth="11.42578125" defaultRowHeight="12.75"/>
  <cols>
    <col min="1" max="1" width="9.140625" style="531" customWidth="1"/>
    <col min="2" max="2" width="42.140625" style="531" customWidth="1"/>
    <col min="3" max="3" width="10.85546875" style="531" customWidth="1"/>
    <col min="4" max="4" width="11.140625" style="531" customWidth="1"/>
    <col min="5" max="8" width="9.7109375" style="531" customWidth="1"/>
    <col min="9" max="9" width="11.42578125" style="531" customWidth="1"/>
    <col min="10" max="10" width="11.140625" style="531" customWidth="1"/>
    <col min="11" max="11" width="13.7109375" style="531" customWidth="1"/>
    <col min="12" max="66" width="12.7109375" style="531" customWidth="1"/>
    <col min="67" max="67" width="11.28515625" style="531" customWidth="1"/>
    <col min="68" max="71" width="9.7109375" style="531" customWidth="1"/>
    <col min="72" max="72" width="11.42578125" style="531" customWidth="1"/>
    <col min="73" max="75" width="9.7109375" style="531" customWidth="1"/>
    <col min="76" max="76" width="10.42578125" style="531" customWidth="1"/>
    <col min="77" max="77" width="14.7109375" style="531" customWidth="1"/>
    <col min="78" max="78" width="11.140625" style="532" bestFit="1" customWidth="1"/>
    <col min="79" max="16384" width="11.42578125" style="531"/>
  </cols>
  <sheetData>
    <row r="1" spans="1:78" ht="15.75">
      <c r="A1" s="529"/>
      <c r="B1" s="529"/>
      <c r="C1" s="529"/>
      <c r="D1" s="529"/>
      <c r="E1" s="529"/>
      <c r="F1" s="3" t="s">
        <v>266</v>
      </c>
      <c r="G1" s="104" t="s">
        <v>265</v>
      </c>
      <c r="H1" s="530"/>
      <c r="I1" s="529"/>
      <c r="J1" s="529"/>
      <c r="K1" s="529"/>
      <c r="L1" s="529"/>
      <c r="M1" s="529"/>
      <c r="N1" s="2" t="s">
        <v>267</v>
      </c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</row>
    <row r="2" spans="1:78">
      <c r="A2" s="178" t="s">
        <v>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2" t="s">
        <v>199</v>
      </c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</row>
    <row r="3" spans="1:78" ht="13.5" thickBot="1">
      <c r="A3" s="529"/>
      <c r="B3" s="529"/>
      <c r="C3" s="6" t="s">
        <v>80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33"/>
      <c r="BO3" s="529"/>
      <c r="BT3" s="534"/>
    </row>
    <row r="4" spans="1:78" ht="14.25" thickTop="1" thickBot="1">
      <c r="A4" s="529"/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7" t="s">
        <v>81</v>
      </c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Z4" s="535"/>
      <c r="AA4" s="535"/>
      <c r="AB4" s="535"/>
      <c r="AC4" s="535"/>
      <c r="AD4" s="535"/>
      <c r="AE4" s="535"/>
      <c r="AF4" s="535"/>
      <c r="AG4" s="535"/>
      <c r="AH4" s="535"/>
      <c r="AI4" s="535"/>
      <c r="AJ4" s="535"/>
      <c r="AK4" s="535"/>
      <c r="AL4" s="535"/>
      <c r="AM4" s="535"/>
      <c r="AN4" s="535"/>
      <c r="AO4" s="535"/>
      <c r="AP4" s="535"/>
      <c r="AQ4" s="535"/>
      <c r="AR4" s="535"/>
      <c r="AS4" s="535"/>
      <c r="AT4" s="535"/>
      <c r="AU4" s="535"/>
      <c r="AV4" s="535"/>
      <c r="AW4" s="535"/>
      <c r="AX4" s="535"/>
      <c r="AY4" s="535"/>
      <c r="AZ4" s="53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6"/>
      <c r="BN4" s="529"/>
      <c r="BO4" s="529"/>
      <c r="BY4" s="532"/>
      <c r="BZ4" s="531"/>
    </row>
    <row r="5" spans="1:78" ht="70.5" customHeight="1" thickTop="1">
      <c r="A5" s="537" t="s">
        <v>245</v>
      </c>
      <c r="B5" s="538"/>
      <c r="C5" s="539" t="s">
        <v>200</v>
      </c>
      <c r="D5" s="539" t="s">
        <v>215</v>
      </c>
      <c r="E5" s="539" t="s">
        <v>82</v>
      </c>
      <c r="F5" s="539" t="s">
        <v>175</v>
      </c>
      <c r="G5" s="539" t="s">
        <v>169</v>
      </c>
      <c r="H5" s="539" t="s">
        <v>83</v>
      </c>
      <c r="I5" s="539" t="s">
        <v>84</v>
      </c>
      <c r="J5" s="540" t="s">
        <v>85</v>
      </c>
      <c r="K5" s="541" t="s">
        <v>113</v>
      </c>
      <c r="L5" s="542" t="s">
        <v>201</v>
      </c>
      <c r="M5" s="543" t="s">
        <v>188</v>
      </c>
      <c r="N5" s="543" t="s">
        <v>193</v>
      </c>
      <c r="O5" s="543" t="s">
        <v>132</v>
      </c>
      <c r="P5" s="543" t="s">
        <v>202</v>
      </c>
      <c r="Q5" s="543" t="s">
        <v>203</v>
      </c>
      <c r="R5" s="543" t="s">
        <v>165</v>
      </c>
      <c r="S5" s="543" t="s">
        <v>231</v>
      </c>
      <c r="T5" s="543" t="s">
        <v>204</v>
      </c>
      <c r="U5" s="543" t="s">
        <v>133</v>
      </c>
      <c r="V5" s="543" t="s">
        <v>121</v>
      </c>
      <c r="W5" s="543" t="s">
        <v>122</v>
      </c>
      <c r="X5" s="543" t="s">
        <v>205</v>
      </c>
      <c r="Y5" s="543" t="s">
        <v>123</v>
      </c>
      <c r="Z5" s="543" t="s">
        <v>166</v>
      </c>
      <c r="AA5" s="543" t="s">
        <v>206</v>
      </c>
      <c r="AB5" s="543" t="s">
        <v>124</v>
      </c>
      <c r="AC5" s="543" t="s">
        <v>167</v>
      </c>
      <c r="AD5" s="543" t="s">
        <v>125</v>
      </c>
      <c r="AE5" s="543" t="s">
        <v>163</v>
      </c>
      <c r="AF5" s="543" t="s">
        <v>216</v>
      </c>
      <c r="AG5" s="543" t="s">
        <v>232</v>
      </c>
      <c r="AH5" s="543" t="s">
        <v>217</v>
      </c>
      <c r="AI5" s="543" t="s">
        <v>134</v>
      </c>
      <c r="AJ5" s="543" t="s">
        <v>135</v>
      </c>
      <c r="AK5" s="543" t="s">
        <v>37</v>
      </c>
      <c r="AL5" s="543" t="s">
        <v>39</v>
      </c>
      <c r="AM5" s="543" t="s">
        <v>136</v>
      </c>
      <c r="AN5" s="543" t="s">
        <v>156</v>
      </c>
      <c r="AO5" s="543" t="s">
        <v>43</v>
      </c>
      <c r="AP5" s="543" t="s">
        <v>207</v>
      </c>
      <c r="AQ5" s="543" t="s">
        <v>233</v>
      </c>
      <c r="AR5" s="543" t="s">
        <v>47</v>
      </c>
      <c r="AS5" s="543" t="s">
        <v>157</v>
      </c>
      <c r="AT5" s="543" t="s">
        <v>234</v>
      </c>
      <c r="AU5" s="543" t="s">
        <v>235</v>
      </c>
      <c r="AV5" s="543" t="s">
        <v>158</v>
      </c>
      <c r="AW5" s="543" t="s">
        <v>145</v>
      </c>
      <c r="AX5" s="543" t="s">
        <v>236</v>
      </c>
      <c r="AY5" s="543" t="s">
        <v>159</v>
      </c>
      <c r="AZ5" s="543" t="s">
        <v>160</v>
      </c>
      <c r="BA5" s="543" t="s">
        <v>161</v>
      </c>
      <c r="BB5" s="543" t="s">
        <v>237</v>
      </c>
      <c r="BC5" s="543" t="s">
        <v>59</v>
      </c>
      <c r="BD5" s="543" t="s">
        <v>168</v>
      </c>
      <c r="BE5" s="543" t="s">
        <v>69</v>
      </c>
      <c r="BF5" s="543" t="s">
        <v>148</v>
      </c>
      <c r="BG5" s="543" t="s">
        <v>238</v>
      </c>
      <c r="BH5" s="543" t="s">
        <v>162</v>
      </c>
      <c r="BI5" s="543" t="s">
        <v>164</v>
      </c>
      <c r="BJ5" s="543" t="s">
        <v>239</v>
      </c>
      <c r="BK5" s="543" t="s">
        <v>240</v>
      </c>
      <c r="BL5" s="539" t="s">
        <v>126</v>
      </c>
      <c r="BM5" s="14" t="s">
        <v>89</v>
      </c>
      <c r="BN5" s="16" t="s">
        <v>87</v>
      </c>
      <c r="BO5" s="17" t="s">
        <v>88</v>
      </c>
      <c r="BZ5" s="531"/>
    </row>
    <row r="6" spans="1:78" ht="15" customHeight="1">
      <c r="A6" s="544"/>
      <c r="B6" s="545"/>
      <c r="C6" s="546"/>
      <c r="D6" s="545"/>
      <c r="E6" s="545"/>
      <c r="F6" s="545"/>
      <c r="G6" s="545"/>
      <c r="H6" s="545"/>
      <c r="I6" s="545"/>
      <c r="J6" s="545"/>
      <c r="K6" s="545"/>
      <c r="L6" s="547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/>
      <c r="AA6" s="546"/>
      <c r="AB6" s="546"/>
      <c r="AC6" s="546"/>
      <c r="AD6" s="546"/>
      <c r="AE6" s="546"/>
      <c r="AF6" s="546"/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/>
      <c r="AU6" s="546"/>
      <c r="AV6" s="546"/>
      <c r="AW6" s="546"/>
      <c r="AX6" s="546"/>
      <c r="AY6" s="546"/>
      <c r="AZ6" s="546"/>
      <c r="BA6" s="546"/>
      <c r="BB6" s="546"/>
      <c r="BC6" s="546"/>
      <c r="BD6" s="546"/>
      <c r="BE6" s="546"/>
      <c r="BF6" s="546"/>
      <c r="BG6" s="546"/>
      <c r="BH6" s="546"/>
      <c r="BI6" s="546"/>
      <c r="BJ6" s="546"/>
      <c r="BK6" s="546"/>
      <c r="BL6" s="546"/>
      <c r="BM6" s="548"/>
      <c r="BN6" s="549"/>
      <c r="BO6" s="550"/>
      <c r="BZ6" s="531"/>
    </row>
    <row r="7" spans="1:78" ht="15" customHeight="1" thickBot="1">
      <c r="A7" s="551"/>
      <c r="B7" s="552"/>
      <c r="C7" s="553"/>
      <c r="D7" s="552"/>
      <c r="E7" s="552"/>
      <c r="F7" s="552"/>
      <c r="G7" s="552"/>
      <c r="H7" s="552"/>
      <c r="I7" s="552"/>
      <c r="J7" s="552"/>
      <c r="K7" s="552"/>
      <c r="L7" s="554" t="s">
        <v>11</v>
      </c>
      <c r="M7" s="553" t="s">
        <v>12</v>
      </c>
      <c r="N7" s="553" t="s">
        <v>13</v>
      </c>
      <c r="O7" s="553" t="s">
        <v>14</v>
      </c>
      <c r="P7" s="553" t="s">
        <v>15</v>
      </c>
      <c r="Q7" s="553" t="s">
        <v>16</v>
      </c>
      <c r="R7" s="553" t="s">
        <v>17</v>
      </c>
      <c r="S7" s="553" t="s">
        <v>18</v>
      </c>
      <c r="T7" s="553" t="s">
        <v>19</v>
      </c>
      <c r="U7" s="553" t="s">
        <v>20</v>
      </c>
      <c r="V7" s="553" t="s">
        <v>21</v>
      </c>
      <c r="W7" s="553" t="s">
        <v>22</v>
      </c>
      <c r="X7" s="553" t="s">
        <v>23</v>
      </c>
      <c r="Y7" s="553" t="s">
        <v>24</v>
      </c>
      <c r="Z7" s="553" t="s">
        <v>25</v>
      </c>
      <c r="AA7" s="553" t="s">
        <v>26</v>
      </c>
      <c r="AB7" s="553" t="s">
        <v>27</v>
      </c>
      <c r="AC7" s="553" t="s">
        <v>28</v>
      </c>
      <c r="AD7" s="553" t="s">
        <v>29</v>
      </c>
      <c r="AE7" s="553" t="s">
        <v>30</v>
      </c>
      <c r="AF7" s="553" t="s">
        <v>31</v>
      </c>
      <c r="AG7" s="553" t="s">
        <v>32</v>
      </c>
      <c r="AH7" s="553" t="s">
        <v>33</v>
      </c>
      <c r="AI7" s="553" t="s">
        <v>34</v>
      </c>
      <c r="AJ7" s="553" t="s">
        <v>35</v>
      </c>
      <c r="AK7" s="553" t="s">
        <v>36</v>
      </c>
      <c r="AL7" s="553" t="s">
        <v>38</v>
      </c>
      <c r="AM7" s="553" t="s">
        <v>40</v>
      </c>
      <c r="AN7" s="553" t="s">
        <v>41</v>
      </c>
      <c r="AO7" s="553" t="s">
        <v>42</v>
      </c>
      <c r="AP7" s="553" t="s">
        <v>44</v>
      </c>
      <c r="AQ7" s="553" t="s">
        <v>45</v>
      </c>
      <c r="AR7" s="553" t="s">
        <v>46</v>
      </c>
      <c r="AS7" s="553" t="s">
        <v>48</v>
      </c>
      <c r="AT7" s="553" t="s">
        <v>49</v>
      </c>
      <c r="AU7" s="553" t="s">
        <v>50</v>
      </c>
      <c r="AV7" s="553" t="s">
        <v>51</v>
      </c>
      <c r="AW7" s="553" t="s">
        <v>52</v>
      </c>
      <c r="AX7" s="553" t="s">
        <v>53</v>
      </c>
      <c r="AY7" s="553" t="s">
        <v>54</v>
      </c>
      <c r="AZ7" s="553" t="s">
        <v>55</v>
      </c>
      <c r="BA7" s="553" t="s">
        <v>56</v>
      </c>
      <c r="BB7" s="553" t="s">
        <v>57</v>
      </c>
      <c r="BC7" s="553" t="s">
        <v>58</v>
      </c>
      <c r="BD7" s="553" t="s">
        <v>60</v>
      </c>
      <c r="BE7" s="553" t="s">
        <v>61</v>
      </c>
      <c r="BF7" s="553" t="s">
        <v>62</v>
      </c>
      <c r="BG7" s="553" t="s">
        <v>63</v>
      </c>
      <c r="BH7" s="553" t="s">
        <v>64</v>
      </c>
      <c r="BI7" s="553" t="s">
        <v>65</v>
      </c>
      <c r="BJ7" s="553" t="s">
        <v>66</v>
      </c>
      <c r="BK7" s="553" t="s">
        <v>70</v>
      </c>
      <c r="BL7" s="553" t="s">
        <v>71</v>
      </c>
      <c r="BM7" s="555"/>
      <c r="BN7" s="549"/>
      <c r="BO7" s="550"/>
      <c r="BZ7" s="531"/>
    </row>
    <row r="8" spans="1:78" ht="13.5" thickTop="1">
      <c r="A8" s="544" t="s">
        <v>11</v>
      </c>
      <c r="B8" s="556" t="s">
        <v>201</v>
      </c>
      <c r="C8" s="557">
        <f>D8+E8+F8+G8+H8+I8+J8+K8</f>
        <v>20127.756000000001</v>
      </c>
      <c r="D8" s="558">
        <v>3007.027</v>
      </c>
      <c r="E8" s="558">
        <v>0</v>
      </c>
      <c r="F8" s="558">
        <v>0</v>
      </c>
      <c r="G8" s="558">
        <v>0</v>
      </c>
      <c r="H8" s="558">
        <v>0</v>
      </c>
      <c r="I8" s="558">
        <v>0</v>
      </c>
      <c r="J8" s="558">
        <v>366.762</v>
      </c>
      <c r="K8" s="558">
        <f>BM8+BN8+BO8</f>
        <v>16753.967000000001</v>
      </c>
      <c r="L8" s="559">
        <v>10185.530000000001</v>
      </c>
      <c r="M8" s="557">
        <v>0</v>
      </c>
      <c r="N8" s="557">
        <v>0</v>
      </c>
      <c r="O8" s="557">
        <v>304.43700000000001</v>
      </c>
      <c r="P8" s="557">
        <v>0</v>
      </c>
      <c r="Q8" s="557">
        <v>0</v>
      </c>
      <c r="R8" s="557">
        <v>0</v>
      </c>
      <c r="S8" s="557">
        <v>57.295000000000002</v>
      </c>
      <c r="T8" s="557">
        <v>0</v>
      </c>
      <c r="U8" s="557">
        <v>0</v>
      </c>
      <c r="V8" s="557">
        <v>0</v>
      </c>
      <c r="W8" s="557">
        <v>0</v>
      </c>
      <c r="X8" s="557">
        <v>0</v>
      </c>
      <c r="Y8" s="557">
        <v>0</v>
      </c>
      <c r="Z8" s="557">
        <v>0</v>
      </c>
      <c r="AA8" s="557">
        <v>0.23400000000000001</v>
      </c>
      <c r="AB8" s="557">
        <v>0</v>
      </c>
      <c r="AC8" s="557">
        <v>0</v>
      </c>
      <c r="AD8" s="557">
        <v>0</v>
      </c>
      <c r="AE8" s="557">
        <v>0</v>
      </c>
      <c r="AF8" s="557">
        <v>0</v>
      </c>
      <c r="AG8" s="557">
        <v>0</v>
      </c>
      <c r="AH8" s="557">
        <v>0</v>
      </c>
      <c r="AI8" s="557">
        <v>0</v>
      </c>
      <c r="AJ8" s="557">
        <v>0</v>
      </c>
      <c r="AK8" s="557">
        <v>0</v>
      </c>
      <c r="AL8" s="557">
        <v>0</v>
      </c>
      <c r="AM8" s="557">
        <v>0</v>
      </c>
      <c r="AN8" s="557">
        <v>0</v>
      </c>
      <c r="AO8" s="557">
        <v>0</v>
      </c>
      <c r="AP8" s="557">
        <v>0</v>
      </c>
      <c r="AQ8" s="557">
        <v>0</v>
      </c>
      <c r="AR8" s="557">
        <v>0</v>
      </c>
      <c r="AS8" s="557">
        <v>0</v>
      </c>
      <c r="AT8" s="557">
        <v>0</v>
      </c>
      <c r="AU8" s="557">
        <v>0</v>
      </c>
      <c r="AV8" s="557">
        <v>0</v>
      </c>
      <c r="AW8" s="557">
        <v>0</v>
      </c>
      <c r="AX8" s="557">
        <v>0</v>
      </c>
      <c r="AY8" s="557">
        <v>0</v>
      </c>
      <c r="AZ8" s="557">
        <v>0</v>
      </c>
      <c r="BA8" s="557">
        <v>0</v>
      </c>
      <c r="BB8" s="557">
        <v>0</v>
      </c>
      <c r="BC8" s="557">
        <v>1.8480000000000001</v>
      </c>
      <c r="BD8" s="557">
        <v>0</v>
      </c>
      <c r="BE8" s="557">
        <v>0</v>
      </c>
      <c r="BF8" s="557">
        <v>0</v>
      </c>
      <c r="BG8" s="557">
        <v>0</v>
      </c>
      <c r="BH8" s="557">
        <v>0</v>
      </c>
      <c r="BI8" s="557">
        <v>0</v>
      </c>
      <c r="BJ8" s="557">
        <v>0</v>
      </c>
      <c r="BK8" s="557">
        <v>0</v>
      </c>
      <c r="BL8" s="557">
        <v>0</v>
      </c>
      <c r="BM8" s="560">
        <f>SUM(L8:BL8)</f>
        <v>10549.344000000001</v>
      </c>
      <c r="BN8" s="561"/>
      <c r="BO8" s="562">
        <v>6204.6229999999996</v>
      </c>
      <c r="BZ8" s="531"/>
    </row>
    <row r="9" spans="1:78">
      <c r="A9" s="544" t="s">
        <v>12</v>
      </c>
      <c r="B9" s="556" t="s">
        <v>188</v>
      </c>
      <c r="C9" s="557">
        <f t="shared" ref="C9:C60" si="0">D9+E9+F9+G9+H9+I9+J9+K9</f>
        <v>9171.7019999999993</v>
      </c>
      <c r="D9" s="558">
        <v>2844.0749999999998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39.762</v>
      </c>
      <c r="K9" s="558">
        <f t="shared" ref="K9:K60" si="1">BM9+BN9+BO9</f>
        <v>6287.8649999999998</v>
      </c>
      <c r="L9" s="559">
        <v>0</v>
      </c>
      <c r="M9" s="557">
        <v>6034.1549999999997</v>
      </c>
      <c r="N9" s="557">
        <v>0</v>
      </c>
      <c r="O9" s="557">
        <v>31.856000000000002</v>
      </c>
      <c r="P9" s="557">
        <v>0</v>
      </c>
      <c r="Q9" s="557">
        <v>0</v>
      </c>
      <c r="R9" s="557">
        <v>0</v>
      </c>
      <c r="S9" s="557">
        <v>86.138000000000005</v>
      </c>
      <c r="T9" s="557">
        <v>0</v>
      </c>
      <c r="U9" s="557">
        <v>0</v>
      </c>
      <c r="V9" s="557">
        <v>0</v>
      </c>
      <c r="W9" s="557">
        <v>0</v>
      </c>
      <c r="X9" s="557">
        <v>0</v>
      </c>
      <c r="Y9" s="557">
        <v>0</v>
      </c>
      <c r="Z9" s="557">
        <v>0</v>
      </c>
      <c r="AA9" s="557">
        <v>0</v>
      </c>
      <c r="AB9" s="557">
        <v>0</v>
      </c>
      <c r="AC9" s="557">
        <v>0</v>
      </c>
      <c r="AD9" s="557">
        <v>0</v>
      </c>
      <c r="AE9" s="557">
        <v>0</v>
      </c>
      <c r="AF9" s="557">
        <v>0</v>
      </c>
      <c r="AG9" s="557">
        <v>0</v>
      </c>
      <c r="AH9" s="557">
        <v>0</v>
      </c>
      <c r="AI9" s="557">
        <v>0</v>
      </c>
      <c r="AJ9" s="557">
        <v>0</v>
      </c>
      <c r="AK9" s="557">
        <v>0</v>
      </c>
      <c r="AL9" s="557">
        <v>0</v>
      </c>
      <c r="AM9" s="557">
        <v>0</v>
      </c>
      <c r="AN9" s="557">
        <v>0</v>
      </c>
      <c r="AO9" s="557">
        <v>0</v>
      </c>
      <c r="AP9" s="557">
        <v>0</v>
      </c>
      <c r="AQ9" s="557">
        <v>0</v>
      </c>
      <c r="AR9" s="557">
        <v>0</v>
      </c>
      <c r="AS9" s="557">
        <v>0</v>
      </c>
      <c r="AT9" s="557">
        <v>0</v>
      </c>
      <c r="AU9" s="557">
        <v>0</v>
      </c>
      <c r="AV9" s="557">
        <v>0</v>
      </c>
      <c r="AW9" s="557">
        <v>0</v>
      </c>
      <c r="AX9" s="557">
        <v>0</v>
      </c>
      <c r="AY9" s="557">
        <v>0</v>
      </c>
      <c r="AZ9" s="557">
        <v>0</v>
      </c>
      <c r="BA9" s="557">
        <v>0</v>
      </c>
      <c r="BB9" s="557">
        <v>0</v>
      </c>
      <c r="BC9" s="557">
        <v>0</v>
      </c>
      <c r="BD9" s="557">
        <v>0</v>
      </c>
      <c r="BE9" s="557">
        <v>0</v>
      </c>
      <c r="BF9" s="557">
        <v>0</v>
      </c>
      <c r="BG9" s="557">
        <v>0</v>
      </c>
      <c r="BH9" s="557">
        <v>0</v>
      </c>
      <c r="BI9" s="557">
        <v>0</v>
      </c>
      <c r="BJ9" s="557">
        <v>0</v>
      </c>
      <c r="BK9" s="557">
        <v>0</v>
      </c>
      <c r="BL9" s="557">
        <v>0</v>
      </c>
      <c r="BM9" s="560">
        <f t="shared" ref="BM9:BM60" si="2">SUM(L9:BL9)</f>
        <v>6152.1489999999994</v>
      </c>
      <c r="BN9" s="563"/>
      <c r="BO9" s="564">
        <v>135.71600000000001</v>
      </c>
      <c r="BZ9" s="531"/>
    </row>
    <row r="10" spans="1:78">
      <c r="A10" s="544" t="s">
        <v>13</v>
      </c>
      <c r="B10" s="556" t="s">
        <v>193</v>
      </c>
      <c r="C10" s="557">
        <f t="shared" si="0"/>
        <v>1845.2460000000001</v>
      </c>
      <c r="D10" s="558">
        <v>723.19799999999998</v>
      </c>
      <c r="E10" s="558">
        <v>0</v>
      </c>
      <c r="F10" s="558">
        <v>6.0839999999999996</v>
      </c>
      <c r="G10" s="558">
        <v>0</v>
      </c>
      <c r="H10" s="558">
        <v>0</v>
      </c>
      <c r="I10" s="558">
        <v>0</v>
      </c>
      <c r="J10" s="558">
        <v>4.46</v>
      </c>
      <c r="K10" s="558">
        <f t="shared" si="1"/>
        <v>1111.5040000000001</v>
      </c>
      <c r="L10" s="559">
        <v>0</v>
      </c>
      <c r="M10" s="557">
        <v>0</v>
      </c>
      <c r="N10" s="557">
        <v>823.65700000000004</v>
      </c>
      <c r="O10" s="557">
        <v>0</v>
      </c>
      <c r="P10" s="557">
        <v>0</v>
      </c>
      <c r="Q10" s="557">
        <v>0</v>
      </c>
      <c r="R10" s="557">
        <v>0</v>
      </c>
      <c r="S10" s="557">
        <v>0</v>
      </c>
      <c r="T10" s="557">
        <v>0</v>
      </c>
      <c r="U10" s="557">
        <v>0</v>
      </c>
      <c r="V10" s="557">
        <v>0</v>
      </c>
      <c r="W10" s="557">
        <v>0</v>
      </c>
      <c r="X10" s="557">
        <v>0</v>
      </c>
      <c r="Y10" s="557">
        <v>0</v>
      </c>
      <c r="Z10" s="557">
        <v>0</v>
      </c>
      <c r="AA10" s="557">
        <v>0</v>
      </c>
      <c r="AB10" s="557">
        <v>0</v>
      </c>
      <c r="AC10" s="557">
        <v>0</v>
      </c>
      <c r="AD10" s="557">
        <v>0</v>
      </c>
      <c r="AE10" s="557">
        <v>38.637</v>
      </c>
      <c r="AF10" s="557">
        <v>0</v>
      </c>
      <c r="AG10" s="557">
        <v>0</v>
      </c>
      <c r="AH10" s="557">
        <v>87.167000000000002</v>
      </c>
      <c r="AI10" s="557">
        <v>0</v>
      </c>
      <c r="AJ10" s="557">
        <v>0</v>
      </c>
      <c r="AK10" s="557">
        <v>0</v>
      </c>
      <c r="AL10" s="557">
        <v>0</v>
      </c>
      <c r="AM10" s="557">
        <v>0</v>
      </c>
      <c r="AN10" s="557">
        <v>0</v>
      </c>
      <c r="AO10" s="557">
        <v>0</v>
      </c>
      <c r="AP10" s="557">
        <v>0</v>
      </c>
      <c r="AQ10" s="557">
        <v>0</v>
      </c>
      <c r="AR10" s="557">
        <v>0</v>
      </c>
      <c r="AS10" s="557">
        <v>0</v>
      </c>
      <c r="AT10" s="557">
        <v>0</v>
      </c>
      <c r="AU10" s="557">
        <v>0</v>
      </c>
      <c r="AV10" s="557">
        <v>0</v>
      </c>
      <c r="AW10" s="557">
        <v>16.486999999999998</v>
      </c>
      <c r="AX10" s="557">
        <v>0</v>
      </c>
      <c r="AY10" s="557">
        <v>0</v>
      </c>
      <c r="AZ10" s="557">
        <v>0</v>
      </c>
      <c r="BA10" s="557">
        <v>0</v>
      </c>
      <c r="BB10" s="557">
        <v>0</v>
      </c>
      <c r="BC10" s="557">
        <v>0</v>
      </c>
      <c r="BD10" s="557">
        <v>0</v>
      </c>
      <c r="BE10" s="557">
        <v>0</v>
      </c>
      <c r="BF10" s="557">
        <v>0</v>
      </c>
      <c r="BG10" s="557">
        <v>0.77</v>
      </c>
      <c r="BH10" s="557">
        <v>0</v>
      </c>
      <c r="BI10" s="557">
        <v>0</v>
      </c>
      <c r="BJ10" s="557">
        <v>0</v>
      </c>
      <c r="BK10" s="557">
        <v>0</v>
      </c>
      <c r="BL10" s="557">
        <v>0</v>
      </c>
      <c r="BM10" s="560">
        <f t="shared" si="2"/>
        <v>966.71800000000007</v>
      </c>
      <c r="BN10" s="563"/>
      <c r="BO10" s="564">
        <v>144.786</v>
      </c>
      <c r="BZ10" s="531"/>
    </row>
    <row r="11" spans="1:78">
      <c r="A11" s="544" t="s">
        <v>14</v>
      </c>
      <c r="B11" s="556" t="s">
        <v>132</v>
      </c>
      <c r="C11" s="557">
        <f t="shared" si="0"/>
        <v>49166.483999999997</v>
      </c>
      <c r="D11" s="558">
        <v>5078.3090000000002</v>
      </c>
      <c r="E11" s="558">
        <v>0</v>
      </c>
      <c r="F11" s="558">
        <v>3629.886</v>
      </c>
      <c r="G11" s="558">
        <v>-285.60399999999998</v>
      </c>
      <c r="H11" s="558">
        <v>0</v>
      </c>
      <c r="I11" s="558">
        <v>0</v>
      </c>
      <c r="J11" s="558">
        <v>3681.0540000000001</v>
      </c>
      <c r="K11" s="558">
        <f t="shared" si="1"/>
        <v>37062.839</v>
      </c>
      <c r="L11" s="559">
        <v>563.12900000000002</v>
      </c>
      <c r="M11" s="557">
        <v>13.688000000000001</v>
      </c>
      <c r="N11" s="557">
        <v>0</v>
      </c>
      <c r="O11" s="557">
        <v>13276.554</v>
      </c>
      <c r="P11" s="557">
        <v>19.763000000000002</v>
      </c>
      <c r="Q11" s="557">
        <v>0</v>
      </c>
      <c r="R11" s="557">
        <v>0</v>
      </c>
      <c r="S11" s="557">
        <v>85.03</v>
      </c>
      <c r="T11" s="557">
        <v>0</v>
      </c>
      <c r="U11" s="557">
        <v>0</v>
      </c>
      <c r="V11" s="557">
        <v>0</v>
      </c>
      <c r="W11" s="557">
        <v>0</v>
      </c>
      <c r="X11" s="557">
        <v>0</v>
      </c>
      <c r="Y11" s="557">
        <v>0</v>
      </c>
      <c r="Z11" s="557">
        <v>0</v>
      </c>
      <c r="AA11" s="557">
        <v>7.0999999999999994E-2</v>
      </c>
      <c r="AB11" s="557">
        <v>0</v>
      </c>
      <c r="AC11" s="557">
        <v>0</v>
      </c>
      <c r="AD11" s="557">
        <v>0</v>
      </c>
      <c r="AE11" s="557">
        <v>0</v>
      </c>
      <c r="AF11" s="557">
        <v>0</v>
      </c>
      <c r="AG11" s="557">
        <v>0</v>
      </c>
      <c r="AH11" s="557">
        <v>22.815999999999999</v>
      </c>
      <c r="AI11" s="557">
        <v>77.915999999999997</v>
      </c>
      <c r="AJ11" s="557">
        <v>0</v>
      </c>
      <c r="AK11" s="557">
        <v>0</v>
      </c>
      <c r="AL11" s="557">
        <v>0</v>
      </c>
      <c r="AM11" s="557">
        <v>0</v>
      </c>
      <c r="AN11" s="557">
        <v>0</v>
      </c>
      <c r="AO11" s="557">
        <v>0</v>
      </c>
      <c r="AP11" s="557">
        <v>0</v>
      </c>
      <c r="AQ11" s="557">
        <v>0</v>
      </c>
      <c r="AR11" s="557">
        <v>0</v>
      </c>
      <c r="AS11" s="557">
        <v>0</v>
      </c>
      <c r="AT11" s="557">
        <v>0</v>
      </c>
      <c r="AU11" s="557">
        <v>0</v>
      </c>
      <c r="AV11" s="557">
        <v>0</v>
      </c>
      <c r="AW11" s="557">
        <v>0</v>
      </c>
      <c r="AX11" s="557">
        <v>0</v>
      </c>
      <c r="AY11" s="557">
        <v>0</v>
      </c>
      <c r="AZ11" s="557">
        <v>0</v>
      </c>
      <c r="BA11" s="557">
        <v>0</v>
      </c>
      <c r="BB11" s="557">
        <v>0</v>
      </c>
      <c r="BC11" s="557">
        <v>0</v>
      </c>
      <c r="BD11" s="557">
        <v>0</v>
      </c>
      <c r="BE11" s="557">
        <v>0</v>
      </c>
      <c r="BF11" s="557">
        <v>0</v>
      </c>
      <c r="BG11" s="557">
        <v>0</v>
      </c>
      <c r="BH11" s="557">
        <v>0</v>
      </c>
      <c r="BI11" s="557">
        <v>0</v>
      </c>
      <c r="BJ11" s="557">
        <v>0</v>
      </c>
      <c r="BK11" s="557">
        <v>0</v>
      </c>
      <c r="BL11" s="557">
        <v>0</v>
      </c>
      <c r="BM11" s="560">
        <f t="shared" si="2"/>
        <v>14058.967000000001</v>
      </c>
      <c r="BN11" s="563"/>
      <c r="BO11" s="564">
        <v>23003.871999999999</v>
      </c>
      <c r="BZ11" s="531"/>
    </row>
    <row r="12" spans="1:78">
      <c r="A12" s="544" t="s">
        <v>15</v>
      </c>
      <c r="B12" s="556" t="s">
        <v>202</v>
      </c>
      <c r="C12" s="557">
        <f t="shared" si="0"/>
        <v>15737.424999999999</v>
      </c>
      <c r="D12" s="558">
        <v>1349.16</v>
      </c>
      <c r="E12" s="558">
        <v>0</v>
      </c>
      <c r="F12" s="558">
        <v>1282.319</v>
      </c>
      <c r="G12" s="558">
        <v>0</v>
      </c>
      <c r="H12" s="558">
        <v>0</v>
      </c>
      <c r="I12" s="558">
        <v>0</v>
      </c>
      <c r="J12" s="558">
        <v>3301.2060000000001</v>
      </c>
      <c r="K12" s="558">
        <f t="shared" si="1"/>
        <v>9804.74</v>
      </c>
      <c r="L12" s="559">
        <v>1286.23</v>
      </c>
      <c r="M12" s="557">
        <v>0</v>
      </c>
      <c r="N12" s="557">
        <v>0</v>
      </c>
      <c r="O12" s="557">
        <v>264.00900000000001</v>
      </c>
      <c r="P12" s="557">
        <v>5068.7929999999997</v>
      </c>
      <c r="Q12" s="557">
        <v>0</v>
      </c>
      <c r="R12" s="557">
        <v>4.4459999999999997</v>
      </c>
      <c r="S12" s="557">
        <v>11.881</v>
      </c>
      <c r="T12" s="557">
        <v>0</v>
      </c>
      <c r="U12" s="557">
        <v>0</v>
      </c>
      <c r="V12" s="557">
        <v>0</v>
      </c>
      <c r="W12" s="557">
        <v>0</v>
      </c>
      <c r="X12" s="557">
        <v>0</v>
      </c>
      <c r="Y12" s="557">
        <v>0</v>
      </c>
      <c r="Z12" s="557">
        <v>0</v>
      </c>
      <c r="AA12" s="557">
        <v>0.64300000000000002</v>
      </c>
      <c r="AB12" s="557">
        <v>0</v>
      </c>
      <c r="AC12" s="557">
        <v>0</v>
      </c>
      <c r="AD12" s="557">
        <v>0</v>
      </c>
      <c r="AE12" s="557">
        <v>0</v>
      </c>
      <c r="AF12" s="557">
        <v>0</v>
      </c>
      <c r="AG12" s="557">
        <v>0</v>
      </c>
      <c r="AH12" s="557">
        <v>0</v>
      </c>
      <c r="AI12" s="557">
        <v>0</v>
      </c>
      <c r="AJ12" s="557">
        <v>0</v>
      </c>
      <c r="AK12" s="557">
        <v>0</v>
      </c>
      <c r="AL12" s="557">
        <v>0</v>
      </c>
      <c r="AM12" s="557">
        <v>0</v>
      </c>
      <c r="AN12" s="557">
        <v>0</v>
      </c>
      <c r="AO12" s="557">
        <v>0</v>
      </c>
      <c r="AP12" s="557">
        <v>0</v>
      </c>
      <c r="AQ12" s="557">
        <v>0</v>
      </c>
      <c r="AR12" s="557">
        <v>0</v>
      </c>
      <c r="AS12" s="557">
        <v>0</v>
      </c>
      <c r="AT12" s="557">
        <v>0</v>
      </c>
      <c r="AU12" s="557">
        <v>0</v>
      </c>
      <c r="AV12" s="557">
        <v>0</v>
      </c>
      <c r="AW12" s="557">
        <v>0</v>
      </c>
      <c r="AX12" s="557">
        <v>0</v>
      </c>
      <c r="AY12" s="557">
        <v>0</v>
      </c>
      <c r="AZ12" s="557">
        <v>0</v>
      </c>
      <c r="BA12" s="557">
        <v>0</v>
      </c>
      <c r="BB12" s="557">
        <v>0</v>
      </c>
      <c r="BC12" s="557">
        <v>0</v>
      </c>
      <c r="BD12" s="557">
        <v>0</v>
      </c>
      <c r="BE12" s="557">
        <v>0</v>
      </c>
      <c r="BF12" s="557">
        <v>0</v>
      </c>
      <c r="BG12" s="557">
        <v>0</v>
      </c>
      <c r="BH12" s="557">
        <v>0</v>
      </c>
      <c r="BI12" s="557">
        <v>0</v>
      </c>
      <c r="BJ12" s="557">
        <v>0</v>
      </c>
      <c r="BK12" s="557">
        <v>0</v>
      </c>
      <c r="BL12" s="557">
        <v>0</v>
      </c>
      <c r="BM12" s="560">
        <f t="shared" si="2"/>
        <v>6636.0019999999995</v>
      </c>
      <c r="BN12" s="563"/>
      <c r="BO12" s="564">
        <v>3168.7379999999998</v>
      </c>
      <c r="BZ12" s="531"/>
    </row>
    <row r="13" spans="1:78">
      <c r="A13" s="544" t="s">
        <v>16</v>
      </c>
      <c r="B13" s="556" t="s">
        <v>203</v>
      </c>
      <c r="C13" s="557">
        <f t="shared" si="0"/>
        <v>2216.2190000000001</v>
      </c>
      <c r="D13" s="558">
        <v>444.577</v>
      </c>
      <c r="E13" s="558">
        <v>0</v>
      </c>
      <c r="F13" s="558">
        <v>190.56399999999999</v>
      </c>
      <c r="G13" s="558">
        <v>0</v>
      </c>
      <c r="H13" s="558">
        <v>384.58100000000002</v>
      </c>
      <c r="I13" s="558">
        <v>0</v>
      </c>
      <c r="J13" s="558">
        <v>183.108</v>
      </c>
      <c r="K13" s="558">
        <f t="shared" si="1"/>
        <v>1013.3889999999999</v>
      </c>
      <c r="L13" s="559">
        <v>0</v>
      </c>
      <c r="M13" s="557">
        <v>0</v>
      </c>
      <c r="N13" s="557">
        <v>0</v>
      </c>
      <c r="O13" s="557">
        <v>0</v>
      </c>
      <c r="P13" s="557">
        <v>0</v>
      </c>
      <c r="Q13" s="557">
        <v>775.16499999999996</v>
      </c>
      <c r="R13" s="557">
        <v>0</v>
      </c>
      <c r="S13" s="557">
        <v>0</v>
      </c>
      <c r="T13" s="557">
        <v>0</v>
      </c>
      <c r="U13" s="557">
        <v>0</v>
      </c>
      <c r="V13" s="557">
        <v>0</v>
      </c>
      <c r="W13" s="557">
        <v>0</v>
      </c>
      <c r="X13" s="557">
        <v>0</v>
      </c>
      <c r="Y13" s="557">
        <v>0</v>
      </c>
      <c r="Z13" s="557">
        <v>0</v>
      </c>
      <c r="AA13" s="557">
        <v>0</v>
      </c>
      <c r="AB13" s="557">
        <v>0</v>
      </c>
      <c r="AC13" s="557">
        <v>0</v>
      </c>
      <c r="AD13" s="557">
        <v>0</v>
      </c>
      <c r="AE13" s="557">
        <v>0</v>
      </c>
      <c r="AF13" s="557">
        <v>0</v>
      </c>
      <c r="AG13" s="557">
        <v>0</v>
      </c>
      <c r="AH13" s="557">
        <v>0</v>
      </c>
      <c r="AI13" s="557">
        <v>0</v>
      </c>
      <c r="AJ13" s="557">
        <v>0</v>
      </c>
      <c r="AK13" s="557">
        <v>0</v>
      </c>
      <c r="AL13" s="557">
        <v>0</v>
      </c>
      <c r="AM13" s="557">
        <v>0</v>
      </c>
      <c r="AN13" s="557">
        <v>0</v>
      </c>
      <c r="AO13" s="557">
        <v>0</v>
      </c>
      <c r="AP13" s="557">
        <v>0</v>
      </c>
      <c r="AQ13" s="557">
        <v>0</v>
      </c>
      <c r="AR13" s="557">
        <v>0</v>
      </c>
      <c r="AS13" s="557">
        <v>0</v>
      </c>
      <c r="AT13" s="557">
        <v>0</v>
      </c>
      <c r="AU13" s="557">
        <v>0</v>
      </c>
      <c r="AV13" s="557">
        <v>0</v>
      </c>
      <c r="AW13" s="557">
        <v>0</v>
      </c>
      <c r="AX13" s="557">
        <v>0</v>
      </c>
      <c r="AY13" s="557">
        <v>0</v>
      </c>
      <c r="AZ13" s="557">
        <v>0</v>
      </c>
      <c r="BA13" s="557">
        <v>0</v>
      </c>
      <c r="BB13" s="557">
        <v>0</v>
      </c>
      <c r="BC13" s="557">
        <v>0</v>
      </c>
      <c r="BD13" s="557">
        <v>0</v>
      </c>
      <c r="BE13" s="557">
        <v>0</v>
      </c>
      <c r="BF13" s="557">
        <v>0</v>
      </c>
      <c r="BG13" s="557">
        <v>0</v>
      </c>
      <c r="BH13" s="557">
        <v>0</v>
      </c>
      <c r="BI13" s="557">
        <v>0</v>
      </c>
      <c r="BJ13" s="557">
        <v>0</v>
      </c>
      <c r="BK13" s="557">
        <v>0</v>
      </c>
      <c r="BL13" s="557">
        <v>0</v>
      </c>
      <c r="BM13" s="560">
        <f t="shared" si="2"/>
        <v>775.16499999999996</v>
      </c>
      <c r="BN13" s="563"/>
      <c r="BO13" s="564">
        <v>238.22399999999999</v>
      </c>
      <c r="BZ13" s="531"/>
    </row>
    <row r="14" spans="1:78">
      <c r="A14" s="544" t="s">
        <v>17</v>
      </c>
      <c r="B14" s="556" t="s">
        <v>165</v>
      </c>
      <c r="C14" s="557">
        <f t="shared" si="0"/>
        <v>5396.2919999999995</v>
      </c>
      <c r="D14" s="558">
        <v>845.06600000000003</v>
      </c>
      <c r="E14" s="558">
        <v>0</v>
      </c>
      <c r="F14" s="558">
        <v>436.27699999999999</v>
      </c>
      <c r="G14" s="558">
        <v>0</v>
      </c>
      <c r="H14" s="558">
        <v>0</v>
      </c>
      <c r="I14" s="558">
        <v>0</v>
      </c>
      <c r="J14" s="558">
        <v>493.55399999999997</v>
      </c>
      <c r="K14" s="558">
        <f t="shared" si="1"/>
        <v>3621.395</v>
      </c>
      <c r="L14" s="559">
        <v>0</v>
      </c>
      <c r="M14" s="557">
        <v>0</v>
      </c>
      <c r="N14" s="557">
        <v>0</v>
      </c>
      <c r="O14" s="557">
        <v>0</v>
      </c>
      <c r="P14" s="557">
        <v>0</v>
      </c>
      <c r="Q14" s="557">
        <v>0</v>
      </c>
      <c r="R14" s="557">
        <v>1179.662</v>
      </c>
      <c r="S14" s="557">
        <v>159.81700000000001</v>
      </c>
      <c r="T14" s="557">
        <v>0</v>
      </c>
      <c r="U14" s="557">
        <v>0</v>
      </c>
      <c r="V14" s="557">
        <v>0</v>
      </c>
      <c r="W14" s="557">
        <v>0</v>
      </c>
      <c r="X14" s="557">
        <v>0</v>
      </c>
      <c r="Y14" s="557">
        <v>0</v>
      </c>
      <c r="Z14" s="557">
        <v>0.84399999999999997</v>
      </c>
      <c r="AA14" s="557">
        <v>1.718</v>
      </c>
      <c r="AB14" s="557">
        <v>0</v>
      </c>
      <c r="AC14" s="557">
        <v>0</v>
      </c>
      <c r="AD14" s="557">
        <v>0</v>
      </c>
      <c r="AE14" s="557">
        <v>0</v>
      </c>
      <c r="AF14" s="557">
        <v>0</v>
      </c>
      <c r="AG14" s="557">
        <v>0</v>
      </c>
      <c r="AH14" s="557">
        <v>0</v>
      </c>
      <c r="AI14" s="557">
        <v>0</v>
      </c>
      <c r="AJ14" s="557">
        <v>0</v>
      </c>
      <c r="AK14" s="557">
        <v>0</v>
      </c>
      <c r="AL14" s="557">
        <v>0</v>
      </c>
      <c r="AM14" s="557">
        <v>0</v>
      </c>
      <c r="AN14" s="557">
        <v>0</v>
      </c>
      <c r="AO14" s="557">
        <v>0</v>
      </c>
      <c r="AP14" s="557">
        <v>0</v>
      </c>
      <c r="AQ14" s="557">
        <v>0</v>
      </c>
      <c r="AR14" s="557">
        <v>0</v>
      </c>
      <c r="AS14" s="557">
        <v>0</v>
      </c>
      <c r="AT14" s="557">
        <v>0</v>
      </c>
      <c r="AU14" s="557">
        <v>0</v>
      </c>
      <c r="AV14" s="557">
        <v>0</v>
      </c>
      <c r="AW14" s="557">
        <v>0</v>
      </c>
      <c r="AX14" s="557">
        <v>0</v>
      </c>
      <c r="AY14" s="557">
        <v>0</v>
      </c>
      <c r="AZ14" s="557">
        <v>0</v>
      </c>
      <c r="BA14" s="557">
        <v>0</v>
      </c>
      <c r="BB14" s="557">
        <v>0</v>
      </c>
      <c r="BC14" s="557">
        <v>0</v>
      </c>
      <c r="BD14" s="557">
        <v>0</v>
      </c>
      <c r="BE14" s="557">
        <v>0</v>
      </c>
      <c r="BF14" s="557">
        <v>0</v>
      </c>
      <c r="BG14" s="557">
        <v>0</v>
      </c>
      <c r="BH14" s="557">
        <v>0</v>
      </c>
      <c r="BI14" s="557">
        <v>0</v>
      </c>
      <c r="BJ14" s="557">
        <v>0</v>
      </c>
      <c r="BK14" s="557">
        <v>0</v>
      </c>
      <c r="BL14" s="557">
        <v>0</v>
      </c>
      <c r="BM14" s="560">
        <f t="shared" si="2"/>
        <v>1342.0410000000002</v>
      </c>
      <c r="BN14" s="563"/>
      <c r="BO14" s="564">
        <v>2279.3539999999998</v>
      </c>
      <c r="BZ14" s="531"/>
    </row>
    <row r="15" spans="1:78">
      <c r="A15" s="544" t="s">
        <v>18</v>
      </c>
      <c r="B15" s="556" t="s">
        <v>231</v>
      </c>
      <c r="C15" s="557">
        <f t="shared" si="0"/>
        <v>2848.84</v>
      </c>
      <c r="D15" s="558">
        <v>524.30899999999997</v>
      </c>
      <c r="E15" s="558">
        <v>0</v>
      </c>
      <c r="F15" s="558">
        <v>145.82900000000001</v>
      </c>
      <c r="G15" s="558">
        <v>0</v>
      </c>
      <c r="H15" s="558">
        <v>0</v>
      </c>
      <c r="I15" s="558">
        <v>0</v>
      </c>
      <c r="J15" s="558">
        <v>125.70099999999999</v>
      </c>
      <c r="K15" s="558">
        <f t="shared" si="1"/>
        <v>2053.0010000000002</v>
      </c>
      <c r="L15" s="559">
        <v>0</v>
      </c>
      <c r="M15" s="557">
        <v>0</v>
      </c>
      <c r="N15" s="557">
        <v>0</v>
      </c>
      <c r="O15" s="557">
        <v>0</v>
      </c>
      <c r="P15" s="557">
        <v>0</v>
      </c>
      <c r="Q15" s="557">
        <v>0</v>
      </c>
      <c r="R15" s="557">
        <v>0</v>
      </c>
      <c r="S15" s="557">
        <v>501.90600000000001</v>
      </c>
      <c r="T15" s="557">
        <v>0</v>
      </c>
      <c r="U15" s="557">
        <v>0</v>
      </c>
      <c r="V15" s="557">
        <v>0</v>
      </c>
      <c r="W15" s="557">
        <v>0</v>
      </c>
      <c r="X15" s="557">
        <v>0</v>
      </c>
      <c r="Y15" s="557">
        <v>0</v>
      </c>
      <c r="Z15" s="557">
        <v>158.46899999999999</v>
      </c>
      <c r="AA15" s="557">
        <v>4.1479999999999997</v>
      </c>
      <c r="AB15" s="557">
        <v>0</v>
      </c>
      <c r="AC15" s="557">
        <v>0</v>
      </c>
      <c r="AD15" s="557">
        <v>0</v>
      </c>
      <c r="AE15" s="557">
        <v>3.528</v>
      </c>
      <c r="AF15" s="557">
        <v>0</v>
      </c>
      <c r="AG15" s="557">
        <v>0</v>
      </c>
      <c r="AH15" s="557">
        <v>9.0250000000000004</v>
      </c>
      <c r="AI15" s="557">
        <v>0</v>
      </c>
      <c r="AJ15" s="557">
        <v>0</v>
      </c>
      <c r="AK15" s="557">
        <v>0</v>
      </c>
      <c r="AL15" s="557">
        <v>0</v>
      </c>
      <c r="AM15" s="557">
        <v>0</v>
      </c>
      <c r="AN15" s="557">
        <v>0</v>
      </c>
      <c r="AO15" s="557">
        <v>0</v>
      </c>
      <c r="AP15" s="557">
        <v>0</v>
      </c>
      <c r="AQ15" s="557">
        <v>0</v>
      </c>
      <c r="AR15" s="557">
        <v>0</v>
      </c>
      <c r="AS15" s="557">
        <v>0</v>
      </c>
      <c r="AT15" s="557">
        <v>0</v>
      </c>
      <c r="AU15" s="557">
        <v>0</v>
      </c>
      <c r="AV15" s="557">
        <v>0</v>
      </c>
      <c r="AW15" s="557">
        <v>0</v>
      </c>
      <c r="AX15" s="557">
        <v>0</v>
      </c>
      <c r="AY15" s="557">
        <v>0</v>
      </c>
      <c r="AZ15" s="557">
        <v>0</v>
      </c>
      <c r="BA15" s="557">
        <v>0</v>
      </c>
      <c r="BB15" s="557">
        <v>0</v>
      </c>
      <c r="BC15" s="557">
        <v>0</v>
      </c>
      <c r="BD15" s="557">
        <v>0</v>
      </c>
      <c r="BE15" s="557">
        <v>0</v>
      </c>
      <c r="BF15" s="557">
        <v>0</v>
      </c>
      <c r="BG15" s="557">
        <v>0</v>
      </c>
      <c r="BH15" s="557">
        <v>0</v>
      </c>
      <c r="BI15" s="557">
        <v>0</v>
      </c>
      <c r="BJ15" s="557">
        <v>0</v>
      </c>
      <c r="BK15" s="557">
        <v>0</v>
      </c>
      <c r="BL15" s="557">
        <v>0</v>
      </c>
      <c r="BM15" s="560">
        <f t="shared" si="2"/>
        <v>677.07600000000002</v>
      </c>
      <c r="BN15" s="563"/>
      <c r="BO15" s="564">
        <v>1375.925</v>
      </c>
      <c r="BZ15" s="531"/>
    </row>
    <row r="16" spans="1:78">
      <c r="A16" s="544" t="s">
        <v>19</v>
      </c>
      <c r="B16" s="556" t="s">
        <v>204</v>
      </c>
      <c r="C16" s="557">
        <f t="shared" si="0"/>
        <v>54352.513000000006</v>
      </c>
      <c r="D16" s="558">
        <v>10760.851000000001</v>
      </c>
      <c r="E16" s="558">
        <v>0</v>
      </c>
      <c r="F16" s="558">
        <v>1734.16</v>
      </c>
      <c r="G16" s="558">
        <v>0</v>
      </c>
      <c r="H16" s="558">
        <v>129.35</v>
      </c>
      <c r="I16" s="558">
        <v>0</v>
      </c>
      <c r="J16" s="558">
        <v>1450.0550000000001</v>
      </c>
      <c r="K16" s="558">
        <f t="shared" si="1"/>
        <v>40278.097000000002</v>
      </c>
      <c r="L16" s="559">
        <v>0</v>
      </c>
      <c r="M16" s="557">
        <v>0</v>
      </c>
      <c r="N16" s="557">
        <v>0</v>
      </c>
      <c r="O16" s="557">
        <v>0</v>
      </c>
      <c r="P16" s="557">
        <v>0</v>
      </c>
      <c r="Q16" s="557">
        <v>0</v>
      </c>
      <c r="R16" s="557">
        <v>0</v>
      </c>
      <c r="S16" s="557">
        <v>0</v>
      </c>
      <c r="T16" s="557">
        <v>0</v>
      </c>
      <c r="U16" s="557">
        <v>0</v>
      </c>
      <c r="V16" s="557">
        <v>0</v>
      </c>
      <c r="W16" s="557">
        <v>0</v>
      </c>
      <c r="X16" s="557">
        <v>0</v>
      </c>
      <c r="Y16" s="557">
        <v>0</v>
      </c>
      <c r="Z16" s="557">
        <v>0</v>
      </c>
      <c r="AA16" s="557">
        <v>7.0999999999999994E-2</v>
      </c>
      <c r="AB16" s="557">
        <v>0</v>
      </c>
      <c r="AC16" s="557">
        <v>0</v>
      </c>
      <c r="AD16" s="557">
        <v>0</v>
      </c>
      <c r="AE16" s="557">
        <v>0</v>
      </c>
      <c r="AF16" s="557">
        <v>0</v>
      </c>
      <c r="AG16" s="557">
        <v>0</v>
      </c>
      <c r="AH16" s="557">
        <v>0</v>
      </c>
      <c r="AI16" s="557">
        <v>0</v>
      </c>
      <c r="AJ16" s="557">
        <v>0</v>
      </c>
      <c r="AK16" s="557">
        <v>0</v>
      </c>
      <c r="AL16" s="557">
        <v>0</v>
      </c>
      <c r="AM16" s="557">
        <v>0</v>
      </c>
      <c r="AN16" s="557">
        <v>0</v>
      </c>
      <c r="AO16" s="557">
        <v>0</v>
      </c>
      <c r="AP16" s="557">
        <v>0</v>
      </c>
      <c r="AQ16" s="557">
        <v>0</v>
      </c>
      <c r="AR16" s="557">
        <v>0</v>
      </c>
      <c r="AS16" s="557">
        <v>0</v>
      </c>
      <c r="AT16" s="557">
        <v>0</v>
      </c>
      <c r="AU16" s="557">
        <v>0</v>
      </c>
      <c r="AV16" s="557">
        <v>0</v>
      </c>
      <c r="AW16" s="557">
        <v>0</v>
      </c>
      <c r="AX16" s="557">
        <v>0</v>
      </c>
      <c r="AY16" s="557">
        <v>0</v>
      </c>
      <c r="AZ16" s="557">
        <v>0</v>
      </c>
      <c r="BA16" s="557">
        <v>0</v>
      </c>
      <c r="BB16" s="557">
        <v>0</v>
      </c>
      <c r="BC16" s="557">
        <v>0</v>
      </c>
      <c r="BD16" s="557">
        <v>0</v>
      </c>
      <c r="BE16" s="557">
        <v>0</v>
      </c>
      <c r="BF16" s="557">
        <v>0</v>
      </c>
      <c r="BG16" s="557">
        <v>0</v>
      </c>
      <c r="BH16" s="557">
        <v>0</v>
      </c>
      <c r="BI16" s="557">
        <v>0</v>
      </c>
      <c r="BJ16" s="557">
        <v>0</v>
      </c>
      <c r="BK16" s="557">
        <v>0</v>
      </c>
      <c r="BL16" s="557">
        <v>0</v>
      </c>
      <c r="BM16" s="560">
        <f t="shared" si="2"/>
        <v>7.0999999999999994E-2</v>
      </c>
      <c r="BN16" s="563"/>
      <c r="BO16" s="564">
        <v>40278.025999999998</v>
      </c>
      <c r="BZ16" s="531"/>
    </row>
    <row r="17" spans="1:78">
      <c r="A17" s="544" t="s">
        <v>20</v>
      </c>
      <c r="B17" s="556" t="s">
        <v>133</v>
      </c>
      <c r="C17" s="557">
        <f t="shared" si="0"/>
        <v>9047.7289999999994</v>
      </c>
      <c r="D17" s="558">
        <v>1361.578</v>
      </c>
      <c r="E17" s="558">
        <v>0</v>
      </c>
      <c r="F17" s="558">
        <v>432.66899999999998</v>
      </c>
      <c r="G17" s="558">
        <v>0</v>
      </c>
      <c r="H17" s="558">
        <v>0</v>
      </c>
      <c r="I17" s="558">
        <v>0</v>
      </c>
      <c r="J17" s="558">
        <v>518.57899999999995</v>
      </c>
      <c r="K17" s="558">
        <f t="shared" si="1"/>
        <v>6734.9030000000002</v>
      </c>
      <c r="L17" s="559">
        <v>0</v>
      </c>
      <c r="M17" s="557">
        <v>0</v>
      </c>
      <c r="N17" s="557">
        <v>0</v>
      </c>
      <c r="O17" s="557">
        <v>0</v>
      </c>
      <c r="P17" s="557">
        <v>0</v>
      </c>
      <c r="Q17" s="557">
        <v>0</v>
      </c>
      <c r="R17" s="557">
        <v>9.32</v>
      </c>
      <c r="S17" s="557">
        <v>0</v>
      </c>
      <c r="T17" s="557">
        <v>0</v>
      </c>
      <c r="U17" s="557">
        <v>1502.7529999999999</v>
      </c>
      <c r="V17" s="557">
        <v>0</v>
      </c>
      <c r="W17" s="557">
        <v>0</v>
      </c>
      <c r="X17" s="557">
        <v>0</v>
      </c>
      <c r="Y17" s="557">
        <v>0</v>
      </c>
      <c r="Z17" s="557">
        <v>0</v>
      </c>
      <c r="AA17" s="557">
        <v>19.673999999999999</v>
      </c>
      <c r="AB17" s="557">
        <v>0</v>
      </c>
      <c r="AC17" s="557">
        <v>0</v>
      </c>
      <c r="AD17" s="557">
        <v>0</v>
      </c>
      <c r="AE17" s="557">
        <v>37.406999999999996</v>
      </c>
      <c r="AF17" s="557">
        <v>0</v>
      </c>
      <c r="AG17" s="557">
        <v>14.329000000000001</v>
      </c>
      <c r="AH17" s="557">
        <v>147.79</v>
      </c>
      <c r="AI17" s="557">
        <v>398.048</v>
      </c>
      <c r="AJ17" s="557">
        <v>19.288</v>
      </c>
      <c r="AK17" s="557">
        <v>0</v>
      </c>
      <c r="AL17" s="557">
        <v>0</v>
      </c>
      <c r="AM17" s="557">
        <v>0</v>
      </c>
      <c r="AN17" s="557">
        <v>0</v>
      </c>
      <c r="AO17" s="557">
        <v>0</v>
      </c>
      <c r="AP17" s="557">
        <v>0</v>
      </c>
      <c r="AQ17" s="557">
        <v>0</v>
      </c>
      <c r="AR17" s="557">
        <v>0</v>
      </c>
      <c r="AS17" s="557">
        <v>0</v>
      </c>
      <c r="AT17" s="557">
        <v>0</v>
      </c>
      <c r="AU17" s="557">
        <v>0</v>
      </c>
      <c r="AV17" s="557">
        <v>0</v>
      </c>
      <c r="AW17" s="557">
        <v>0</v>
      </c>
      <c r="AX17" s="557">
        <v>0</v>
      </c>
      <c r="AY17" s="557">
        <v>0</v>
      </c>
      <c r="AZ17" s="557">
        <v>0</v>
      </c>
      <c r="BA17" s="557">
        <v>0</v>
      </c>
      <c r="BB17" s="557">
        <v>0</v>
      </c>
      <c r="BC17" s="557">
        <v>0</v>
      </c>
      <c r="BD17" s="557">
        <v>0</v>
      </c>
      <c r="BE17" s="557">
        <v>0</v>
      </c>
      <c r="BF17" s="557">
        <v>0</v>
      </c>
      <c r="BG17" s="557">
        <v>0</v>
      </c>
      <c r="BH17" s="557">
        <v>0</v>
      </c>
      <c r="BI17" s="557">
        <v>0</v>
      </c>
      <c r="BJ17" s="557">
        <v>0</v>
      </c>
      <c r="BK17" s="557">
        <v>0</v>
      </c>
      <c r="BL17" s="557">
        <v>0</v>
      </c>
      <c r="BM17" s="560">
        <f t="shared" si="2"/>
        <v>2148.6089999999999</v>
      </c>
      <c r="BN17" s="563"/>
      <c r="BO17" s="564">
        <v>4586.2939999999999</v>
      </c>
      <c r="BZ17" s="531"/>
    </row>
    <row r="18" spans="1:78">
      <c r="A18" s="544" t="s">
        <v>21</v>
      </c>
      <c r="B18" s="556" t="s">
        <v>121</v>
      </c>
      <c r="C18" s="557">
        <f t="shared" si="0"/>
        <v>3026.3370000000004</v>
      </c>
      <c r="D18" s="558">
        <v>782.197</v>
      </c>
      <c r="E18" s="558">
        <v>0</v>
      </c>
      <c r="F18" s="558">
        <v>0</v>
      </c>
      <c r="G18" s="558">
        <v>0</v>
      </c>
      <c r="H18" s="558">
        <v>0</v>
      </c>
      <c r="I18" s="558">
        <v>0</v>
      </c>
      <c r="J18" s="558">
        <v>7.1660000000000004</v>
      </c>
      <c r="K18" s="558">
        <f t="shared" si="1"/>
        <v>2236.9740000000002</v>
      </c>
      <c r="L18" s="559">
        <v>0</v>
      </c>
      <c r="M18" s="557">
        <v>0</v>
      </c>
      <c r="N18" s="557">
        <v>0</v>
      </c>
      <c r="O18" s="557">
        <v>0</v>
      </c>
      <c r="P18" s="557">
        <v>0</v>
      </c>
      <c r="Q18" s="557">
        <v>0</v>
      </c>
      <c r="R18" s="557">
        <v>0</v>
      </c>
      <c r="S18" s="557">
        <v>0</v>
      </c>
      <c r="T18" s="557">
        <v>0</v>
      </c>
      <c r="U18" s="557">
        <v>0</v>
      </c>
      <c r="V18" s="557">
        <v>627.07399999999996</v>
      </c>
      <c r="W18" s="557">
        <v>0</v>
      </c>
      <c r="X18" s="557">
        <v>0</v>
      </c>
      <c r="Y18" s="557">
        <v>0</v>
      </c>
      <c r="Z18" s="557">
        <v>0</v>
      </c>
      <c r="AA18" s="557">
        <v>0</v>
      </c>
      <c r="AB18" s="557">
        <v>0</v>
      </c>
      <c r="AC18" s="557">
        <v>0</v>
      </c>
      <c r="AD18" s="557">
        <v>0</v>
      </c>
      <c r="AE18" s="557">
        <v>0</v>
      </c>
      <c r="AF18" s="557">
        <v>0</v>
      </c>
      <c r="AG18" s="557">
        <v>0</v>
      </c>
      <c r="AH18" s="557">
        <v>0</v>
      </c>
      <c r="AI18" s="557">
        <v>0</v>
      </c>
      <c r="AJ18" s="557">
        <v>0</v>
      </c>
      <c r="AK18" s="557">
        <v>0</v>
      </c>
      <c r="AL18" s="557">
        <v>0</v>
      </c>
      <c r="AM18" s="557">
        <v>0</v>
      </c>
      <c r="AN18" s="557">
        <v>0</v>
      </c>
      <c r="AO18" s="557">
        <v>0</v>
      </c>
      <c r="AP18" s="557">
        <v>0</v>
      </c>
      <c r="AQ18" s="557">
        <v>0</v>
      </c>
      <c r="AR18" s="557">
        <v>0</v>
      </c>
      <c r="AS18" s="557">
        <v>0</v>
      </c>
      <c r="AT18" s="557">
        <v>0</v>
      </c>
      <c r="AU18" s="557">
        <v>0</v>
      </c>
      <c r="AV18" s="557">
        <v>0</v>
      </c>
      <c r="AW18" s="557">
        <v>0</v>
      </c>
      <c r="AX18" s="557">
        <v>0</v>
      </c>
      <c r="AY18" s="557">
        <v>0</v>
      </c>
      <c r="AZ18" s="557">
        <v>0</v>
      </c>
      <c r="BA18" s="557">
        <v>0</v>
      </c>
      <c r="BB18" s="557">
        <v>0</v>
      </c>
      <c r="BC18" s="557">
        <v>0</v>
      </c>
      <c r="BD18" s="557">
        <v>0</v>
      </c>
      <c r="BE18" s="557">
        <v>0</v>
      </c>
      <c r="BF18" s="557">
        <v>0</v>
      </c>
      <c r="BG18" s="557">
        <v>0</v>
      </c>
      <c r="BH18" s="557">
        <v>0</v>
      </c>
      <c r="BI18" s="557">
        <v>0</v>
      </c>
      <c r="BJ18" s="557">
        <v>0</v>
      </c>
      <c r="BK18" s="557">
        <v>0</v>
      </c>
      <c r="BL18" s="557">
        <v>0</v>
      </c>
      <c r="BM18" s="560">
        <f t="shared" si="2"/>
        <v>627.07399999999996</v>
      </c>
      <c r="BN18" s="563"/>
      <c r="BO18" s="564">
        <v>1609.9</v>
      </c>
      <c r="BZ18" s="531"/>
    </row>
    <row r="19" spans="1:78">
      <c r="A19" s="544" t="s">
        <v>22</v>
      </c>
      <c r="B19" s="556" t="s">
        <v>122</v>
      </c>
      <c r="C19" s="557">
        <f t="shared" si="0"/>
        <v>4617.4529999999995</v>
      </c>
      <c r="D19" s="558">
        <v>430.63</v>
      </c>
      <c r="E19" s="558">
        <v>0</v>
      </c>
      <c r="F19" s="558">
        <v>53.886000000000003</v>
      </c>
      <c r="G19" s="558">
        <v>0</v>
      </c>
      <c r="H19" s="558">
        <v>0</v>
      </c>
      <c r="I19" s="558">
        <v>0</v>
      </c>
      <c r="J19" s="558">
        <v>338.37</v>
      </c>
      <c r="K19" s="558">
        <f t="shared" si="1"/>
        <v>3794.567</v>
      </c>
      <c r="L19" s="559">
        <v>0</v>
      </c>
      <c r="M19" s="557">
        <v>0</v>
      </c>
      <c r="N19" s="557">
        <v>0</v>
      </c>
      <c r="O19" s="557">
        <v>0</v>
      </c>
      <c r="P19" s="557">
        <v>0</v>
      </c>
      <c r="Q19" s="557">
        <v>0</v>
      </c>
      <c r="R19" s="557">
        <v>0</v>
      </c>
      <c r="S19" s="557">
        <v>0</v>
      </c>
      <c r="T19" s="557">
        <v>0</v>
      </c>
      <c r="U19" s="557">
        <v>0</v>
      </c>
      <c r="V19" s="557">
        <v>0</v>
      </c>
      <c r="W19" s="557">
        <v>538.55999999999995</v>
      </c>
      <c r="X19" s="557">
        <v>0</v>
      </c>
      <c r="Y19" s="557">
        <v>0</v>
      </c>
      <c r="Z19" s="557">
        <v>2.4319999999999999</v>
      </c>
      <c r="AA19" s="557">
        <v>0</v>
      </c>
      <c r="AB19" s="557">
        <v>0</v>
      </c>
      <c r="AC19" s="557">
        <v>0</v>
      </c>
      <c r="AD19" s="557">
        <v>0</v>
      </c>
      <c r="AE19" s="557">
        <v>0</v>
      </c>
      <c r="AF19" s="557">
        <v>0</v>
      </c>
      <c r="AG19" s="557">
        <v>0</v>
      </c>
      <c r="AH19" s="557">
        <v>0</v>
      </c>
      <c r="AI19" s="557">
        <v>0</v>
      </c>
      <c r="AJ19" s="557">
        <v>0</v>
      </c>
      <c r="AK19" s="557">
        <v>0</v>
      </c>
      <c r="AL19" s="557">
        <v>0</v>
      </c>
      <c r="AM19" s="557">
        <v>0</v>
      </c>
      <c r="AN19" s="557">
        <v>0</v>
      </c>
      <c r="AO19" s="557">
        <v>0</v>
      </c>
      <c r="AP19" s="557">
        <v>0</v>
      </c>
      <c r="AQ19" s="557">
        <v>0</v>
      </c>
      <c r="AR19" s="557">
        <v>0</v>
      </c>
      <c r="AS19" s="557">
        <v>0</v>
      </c>
      <c r="AT19" s="557">
        <v>0</v>
      </c>
      <c r="AU19" s="557">
        <v>0</v>
      </c>
      <c r="AV19" s="557">
        <v>0</v>
      </c>
      <c r="AW19" s="557">
        <v>0</v>
      </c>
      <c r="AX19" s="557">
        <v>0</v>
      </c>
      <c r="AY19" s="557">
        <v>0</v>
      </c>
      <c r="AZ19" s="557">
        <v>0</v>
      </c>
      <c r="BA19" s="557">
        <v>0</v>
      </c>
      <c r="BB19" s="557">
        <v>0</v>
      </c>
      <c r="BC19" s="557">
        <v>0</v>
      </c>
      <c r="BD19" s="557">
        <v>0</v>
      </c>
      <c r="BE19" s="557">
        <v>0</v>
      </c>
      <c r="BF19" s="557">
        <v>0</v>
      </c>
      <c r="BG19" s="557">
        <v>0</v>
      </c>
      <c r="BH19" s="557">
        <v>0</v>
      </c>
      <c r="BI19" s="557">
        <v>0</v>
      </c>
      <c r="BJ19" s="557">
        <v>0</v>
      </c>
      <c r="BK19" s="557">
        <v>0</v>
      </c>
      <c r="BL19" s="557">
        <v>0</v>
      </c>
      <c r="BM19" s="560">
        <f t="shared" si="2"/>
        <v>540.99199999999996</v>
      </c>
      <c r="BN19" s="563"/>
      <c r="BO19" s="564">
        <v>3253.5749999999998</v>
      </c>
      <c r="BZ19" s="531"/>
    </row>
    <row r="20" spans="1:78">
      <c r="A20" s="544" t="s">
        <v>23</v>
      </c>
      <c r="B20" s="556" t="s">
        <v>205</v>
      </c>
      <c r="C20" s="557">
        <f t="shared" si="0"/>
        <v>9852.1059999999998</v>
      </c>
      <c r="D20" s="558">
        <v>2220.009</v>
      </c>
      <c r="E20" s="558">
        <v>0</v>
      </c>
      <c r="F20" s="558">
        <v>43.430999999999997</v>
      </c>
      <c r="G20" s="558">
        <v>0</v>
      </c>
      <c r="H20" s="558">
        <v>0</v>
      </c>
      <c r="I20" s="558">
        <v>0</v>
      </c>
      <c r="J20" s="558">
        <v>580.37300000000005</v>
      </c>
      <c r="K20" s="558">
        <f t="shared" si="1"/>
        <v>7008.2929999999997</v>
      </c>
      <c r="L20" s="559">
        <v>0</v>
      </c>
      <c r="M20" s="557">
        <v>0</v>
      </c>
      <c r="N20" s="557">
        <v>9.5850000000000009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57">
        <v>0</v>
      </c>
      <c r="U20" s="557">
        <v>0</v>
      </c>
      <c r="V20" s="557">
        <v>0</v>
      </c>
      <c r="W20" s="557">
        <v>0</v>
      </c>
      <c r="X20" s="557">
        <v>1020.9589999999999</v>
      </c>
      <c r="Y20" s="557">
        <v>0</v>
      </c>
      <c r="Z20" s="557">
        <v>0</v>
      </c>
      <c r="AA20" s="557">
        <v>0.80700000000000005</v>
      </c>
      <c r="AB20" s="557">
        <v>0</v>
      </c>
      <c r="AC20" s="557">
        <v>0</v>
      </c>
      <c r="AD20" s="557">
        <v>0</v>
      </c>
      <c r="AE20" s="557">
        <v>60.435000000000002</v>
      </c>
      <c r="AF20" s="557">
        <v>0</v>
      </c>
      <c r="AG20" s="557">
        <v>0</v>
      </c>
      <c r="AH20" s="557">
        <v>180.589</v>
      </c>
      <c r="AI20" s="557">
        <v>13.346</v>
      </c>
      <c r="AJ20" s="557">
        <v>0</v>
      </c>
      <c r="AK20" s="557">
        <v>0</v>
      </c>
      <c r="AL20" s="557">
        <v>0</v>
      </c>
      <c r="AM20" s="557">
        <v>0</v>
      </c>
      <c r="AN20" s="557">
        <v>0</v>
      </c>
      <c r="AO20" s="557">
        <v>0</v>
      </c>
      <c r="AP20" s="557">
        <v>0</v>
      </c>
      <c r="AQ20" s="557">
        <v>0</v>
      </c>
      <c r="AR20" s="557">
        <v>0</v>
      </c>
      <c r="AS20" s="557">
        <v>0</v>
      </c>
      <c r="AT20" s="557">
        <v>0</v>
      </c>
      <c r="AU20" s="557">
        <v>0</v>
      </c>
      <c r="AV20" s="557">
        <v>0</v>
      </c>
      <c r="AW20" s="557">
        <v>0</v>
      </c>
      <c r="AX20" s="557">
        <v>0</v>
      </c>
      <c r="AY20" s="557">
        <v>0</v>
      </c>
      <c r="AZ20" s="557">
        <v>0</v>
      </c>
      <c r="BA20" s="557">
        <v>0</v>
      </c>
      <c r="BB20" s="557">
        <v>0</v>
      </c>
      <c r="BC20" s="557">
        <v>0</v>
      </c>
      <c r="BD20" s="557">
        <v>0</v>
      </c>
      <c r="BE20" s="557">
        <v>0</v>
      </c>
      <c r="BF20" s="557">
        <v>0</v>
      </c>
      <c r="BG20" s="557">
        <v>0</v>
      </c>
      <c r="BH20" s="557">
        <v>0</v>
      </c>
      <c r="BI20" s="557">
        <v>0</v>
      </c>
      <c r="BJ20" s="557">
        <v>0</v>
      </c>
      <c r="BK20" s="557">
        <v>0</v>
      </c>
      <c r="BL20" s="557">
        <v>0</v>
      </c>
      <c r="BM20" s="560">
        <f t="shared" si="2"/>
        <v>1285.7209999999998</v>
      </c>
      <c r="BN20" s="563"/>
      <c r="BO20" s="564">
        <v>5722.5720000000001</v>
      </c>
      <c r="BZ20" s="531"/>
    </row>
    <row r="21" spans="1:78">
      <c r="A21" s="544" t="s">
        <v>24</v>
      </c>
      <c r="B21" s="556" t="s">
        <v>123</v>
      </c>
      <c r="C21" s="557">
        <f t="shared" si="0"/>
        <v>11250.752</v>
      </c>
      <c r="D21" s="558">
        <v>2853.4580000000001</v>
      </c>
      <c r="E21" s="558">
        <v>0</v>
      </c>
      <c r="F21" s="558">
        <v>79.474000000000004</v>
      </c>
      <c r="G21" s="558">
        <v>0</v>
      </c>
      <c r="H21" s="558">
        <v>0</v>
      </c>
      <c r="I21" s="558">
        <v>0</v>
      </c>
      <c r="J21" s="558">
        <v>395.702</v>
      </c>
      <c r="K21" s="558">
        <f t="shared" si="1"/>
        <v>7922.1180000000004</v>
      </c>
      <c r="L21" s="559">
        <v>0</v>
      </c>
      <c r="M21" s="557">
        <v>0</v>
      </c>
      <c r="N21" s="557">
        <v>7.859</v>
      </c>
      <c r="O21" s="557">
        <v>0</v>
      </c>
      <c r="P21" s="557">
        <v>0</v>
      </c>
      <c r="Q21" s="557">
        <v>0</v>
      </c>
      <c r="R21" s="557">
        <v>0</v>
      </c>
      <c r="S21" s="557">
        <v>58.384</v>
      </c>
      <c r="T21" s="557">
        <v>0</v>
      </c>
      <c r="U21" s="557">
        <v>0</v>
      </c>
      <c r="V21" s="557">
        <v>0</v>
      </c>
      <c r="W21" s="557">
        <v>0</v>
      </c>
      <c r="X21" s="557">
        <v>0</v>
      </c>
      <c r="Y21" s="557">
        <v>1283.925</v>
      </c>
      <c r="Z21" s="557">
        <v>24.878</v>
      </c>
      <c r="AA21" s="557">
        <v>8.3640000000000008</v>
      </c>
      <c r="AB21" s="557">
        <v>0</v>
      </c>
      <c r="AC21" s="557">
        <v>0</v>
      </c>
      <c r="AD21" s="557">
        <v>0</v>
      </c>
      <c r="AE21" s="557">
        <v>0</v>
      </c>
      <c r="AF21" s="557">
        <v>284.154</v>
      </c>
      <c r="AG21" s="557">
        <v>53.92</v>
      </c>
      <c r="AH21" s="557">
        <v>0</v>
      </c>
      <c r="AI21" s="557">
        <v>0</v>
      </c>
      <c r="AJ21" s="557">
        <v>0</v>
      </c>
      <c r="AK21" s="557">
        <v>1.089</v>
      </c>
      <c r="AL21" s="557">
        <v>0</v>
      </c>
      <c r="AM21" s="557">
        <v>0</v>
      </c>
      <c r="AN21" s="557">
        <v>0</v>
      </c>
      <c r="AO21" s="557">
        <v>0</v>
      </c>
      <c r="AP21" s="557">
        <v>0</v>
      </c>
      <c r="AQ21" s="557">
        <v>0</v>
      </c>
      <c r="AR21" s="557">
        <v>0</v>
      </c>
      <c r="AS21" s="557">
        <v>0</v>
      </c>
      <c r="AT21" s="557">
        <v>0</v>
      </c>
      <c r="AU21" s="557">
        <v>0</v>
      </c>
      <c r="AV21" s="557">
        <v>0</v>
      </c>
      <c r="AW21" s="557">
        <v>0</v>
      </c>
      <c r="AX21" s="557">
        <v>0</v>
      </c>
      <c r="AY21" s="557">
        <v>0</v>
      </c>
      <c r="AZ21" s="557">
        <v>0</v>
      </c>
      <c r="BA21" s="557">
        <v>0</v>
      </c>
      <c r="BB21" s="557">
        <v>0</v>
      </c>
      <c r="BC21" s="557">
        <v>0</v>
      </c>
      <c r="BD21" s="557">
        <v>0</v>
      </c>
      <c r="BE21" s="557">
        <v>0</v>
      </c>
      <c r="BF21" s="557">
        <v>0</v>
      </c>
      <c r="BG21" s="557">
        <v>0</v>
      </c>
      <c r="BH21" s="557">
        <v>0</v>
      </c>
      <c r="BI21" s="557">
        <v>0</v>
      </c>
      <c r="BJ21" s="557">
        <v>0</v>
      </c>
      <c r="BK21" s="557">
        <v>0</v>
      </c>
      <c r="BL21" s="557">
        <v>0</v>
      </c>
      <c r="BM21" s="560">
        <f t="shared" si="2"/>
        <v>1722.5729999999999</v>
      </c>
      <c r="BN21" s="563"/>
      <c r="BO21" s="564">
        <v>6199.5450000000001</v>
      </c>
      <c r="BZ21" s="531"/>
    </row>
    <row r="22" spans="1:78">
      <c r="A22" s="544" t="s">
        <v>25</v>
      </c>
      <c r="B22" s="556" t="s">
        <v>166</v>
      </c>
      <c r="C22" s="557">
        <f t="shared" si="0"/>
        <v>1928.1969999999999</v>
      </c>
      <c r="D22" s="558">
        <v>298.553</v>
      </c>
      <c r="E22" s="558">
        <v>0</v>
      </c>
      <c r="F22" s="558">
        <v>120.922</v>
      </c>
      <c r="G22" s="558">
        <v>0</v>
      </c>
      <c r="H22" s="558">
        <v>0</v>
      </c>
      <c r="I22" s="558">
        <v>0</v>
      </c>
      <c r="J22" s="558">
        <v>334.584</v>
      </c>
      <c r="K22" s="558">
        <f t="shared" si="1"/>
        <v>1174.1379999999999</v>
      </c>
      <c r="L22" s="559">
        <v>0</v>
      </c>
      <c r="M22" s="557">
        <v>0</v>
      </c>
      <c r="N22" s="557">
        <v>0</v>
      </c>
      <c r="O22" s="557">
        <v>0</v>
      </c>
      <c r="P22" s="557">
        <v>0</v>
      </c>
      <c r="Q22" s="557">
        <v>0</v>
      </c>
      <c r="R22" s="557">
        <v>4.4459999999999997</v>
      </c>
      <c r="S22" s="557">
        <v>0</v>
      </c>
      <c r="T22" s="557">
        <v>0</v>
      </c>
      <c r="U22" s="557">
        <v>0</v>
      </c>
      <c r="V22" s="557">
        <v>0</v>
      </c>
      <c r="W22" s="557">
        <v>0</v>
      </c>
      <c r="X22" s="557">
        <v>0</v>
      </c>
      <c r="Y22" s="557">
        <v>0</v>
      </c>
      <c r="Z22" s="557">
        <v>255.947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1.2509999999999999</v>
      </c>
      <c r="AJ22" s="557">
        <v>0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7">
        <v>0</v>
      </c>
      <c r="AV22" s="557">
        <v>0</v>
      </c>
      <c r="AW22" s="557">
        <v>0</v>
      </c>
      <c r="AX22" s="557">
        <v>0</v>
      </c>
      <c r="AY22" s="557">
        <v>0</v>
      </c>
      <c r="AZ22" s="557">
        <v>0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0</v>
      </c>
      <c r="BJ22" s="557">
        <v>0</v>
      </c>
      <c r="BK22" s="557">
        <v>0</v>
      </c>
      <c r="BL22" s="557">
        <v>0</v>
      </c>
      <c r="BM22" s="560">
        <f t="shared" si="2"/>
        <v>261.64400000000001</v>
      </c>
      <c r="BN22" s="563"/>
      <c r="BO22" s="564">
        <v>912.49400000000003</v>
      </c>
      <c r="BZ22" s="531"/>
    </row>
    <row r="23" spans="1:78">
      <c r="A23" s="544" t="s">
        <v>26</v>
      </c>
      <c r="B23" s="556" t="s">
        <v>206</v>
      </c>
      <c r="C23" s="557">
        <f t="shared" si="0"/>
        <v>28633.172999999995</v>
      </c>
      <c r="D23" s="558">
        <v>5506.94</v>
      </c>
      <c r="E23" s="558">
        <v>0</v>
      </c>
      <c r="F23" s="558">
        <v>1627.34</v>
      </c>
      <c r="G23" s="558">
        <v>0</v>
      </c>
      <c r="H23" s="558">
        <v>0</v>
      </c>
      <c r="I23" s="558">
        <v>0</v>
      </c>
      <c r="J23" s="558">
        <v>2032.0820000000001</v>
      </c>
      <c r="K23" s="558">
        <f t="shared" si="1"/>
        <v>19466.810999999998</v>
      </c>
      <c r="L23" s="559">
        <v>0</v>
      </c>
      <c r="M23" s="557">
        <v>0</v>
      </c>
      <c r="N23" s="557">
        <v>0</v>
      </c>
      <c r="O23" s="557">
        <v>2.8010000000000002</v>
      </c>
      <c r="P23" s="557">
        <v>0</v>
      </c>
      <c r="Q23" s="557">
        <v>0</v>
      </c>
      <c r="R23" s="557">
        <v>0</v>
      </c>
      <c r="S23" s="557">
        <v>0</v>
      </c>
      <c r="T23" s="557">
        <v>0</v>
      </c>
      <c r="U23" s="557">
        <v>0</v>
      </c>
      <c r="V23" s="557">
        <v>0</v>
      </c>
      <c r="W23" s="557">
        <v>0</v>
      </c>
      <c r="X23" s="557">
        <v>0</v>
      </c>
      <c r="Y23" s="557">
        <v>0</v>
      </c>
      <c r="Z23" s="557">
        <v>11.904999999999999</v>
      </c>
      <c r="AA23" s="557">
        <v>749.64200000000005</v>
      </c>
      <c r="AB23" s="557">
        <v>0</v>
      </c>
      <c r="AC23" s="557">
        <v>0</v>
      </c>
      <c r="AD23" s="557">
        <v>0</v>
      </c>
      <c r="AE23" s="557">
        <v>0</v>
      </c>
      <c r="AF23" s="557">
        <v>42.017000000000003</v>
      </c>
      <c r="AG23" s="557">
        <v>0</v>
      </c>
      <c r="AH23" s="557">
        <v>8.9440000000000008</v>
      </c>
      <c r="AI23" s="557">
        <v>16.059999999999999</v>
      </c>
      <c r="AJ23" s="557">
        <v>0</v>
      </c>
      <c r="AK23" s="557">
        <v>0</v>
      </c>
      <c r="AL23" s="557">
        <v>0</v>
      </c>
      <c r="AM23" s="557">
        <v>0</v>
      </c>
      <c r="AN23" s="557">
        <v>0</v>
      </c>
      <c r="AO23" s="557">
        <v>0</v>
      </c>
      <c r="AP23" s="557">
        <v>0</v>
      </c>
      <c r="AQ23" s="557">
        <v>0</v>
      </c>
      <c r="AR23" s="557">
        <v>0</v>
      </c>
      <c r="AS23" s="557">
        <v>0</v>
      </c>
      <c r="AT23" s="557">
        <v>0</v>
      </c>
      <c r="AU23" s="557">
        <v>0</v>
      </c>
      <c r="AV23" s="557">
        <v>0</v>
      </c>
      <c r="AW23" s="557">
        <v>0</v>
      </c>
      <c r="AX23" s="557">
        <v>0</v>
      </c>
      <c r="AY23" s="557">
        <v>0</v>
      </c>
      <c r="AZ23" s="557">
        <v>0</v>
      </c>
      <c r="BA23" s="557">
        <v>0</v>
      </c>
      <c r="BB23" s="557">
        <v>0</v>
      </c>
      <c r="BC23" s="557">
        <v>0</v>
      </c>
      <c r="BD23" s="557">
        <v>0</v>
      </c>
      <c r="BE23" s="557">
        <v>0</v>
      </c>
      <c r="BF23" s="557">
        <v>0</v>
      </c>
      <c r="BG23" s="557">
        <v>0</v>
      </c>
      <c r="BH23" s="557">
        <v>0</v>
      </c>
      <c r="BI23" s="557">
        <v>0</v>
      </c>
      <c r="BJ23" s="557">
        <v>0</v>
      </c>
      <c r="BK23" s="557">
        <v>0</v>
      </c>
      <c r="BL23" s="557">
        <v>0</v>
      </c>
      <c r="BM23" s="560">
        <f t="shared" si="2"/>
        <v>831.36900000000003</v>
      </c>
      <c r="BN23" s="563"/>
      <c r="BO23" s="564">
        <v>18635.441999999999</v>
      </c>
      <c r="BZ23" s="531"/>
    </row>
    <row r="24" spans="1:78">
      <c r="A24" s="544" t="s">
        <v>27</v>
      </c>
      <c r="B24" s="556" t="s">
        <v>124</v>
      </c>
      <c r="C24" s="557">
        <f t="shared" si="0"/>
        <v>1279.52</v>
      </c>
      <c r="D24" s="558">
        <v>0</v>
      </c>
      <c r="E24" s="558">
        <v>0</v>
      </c>
      <c r="F24" s="558">
        <v>4.2720000000000002</v>
      </c>
      <c r="G24" s="558">
        <v>0</v>
      </c>
      <c r="H24" s="558">
        <v>0</v>
      </c>
      <c r="I24" s="558">
        <v>0</v>
      </c>
      <c r="J24" s="558">
        <v>0</v>
      </c>
      <c r="K24" s="558">
        <f t="shared" si="1"/>
        <v>1275.248</v>
      </c>
      <c r="L24" s="559">
        <v>0</v>
      </c>
      <c r="M24" s="557">
        <v>0</v>
      </c>
      <c r="N24" s="557">
        <v>0</v>
      </c>
      <c r="O24" s="557">
        <v>0</v>
      </c>
      <c r="P24" s="557">
        <v>0</v>
      </c>
      <c r="Q24" s="557">
        <v>0</v>
      </c>
      <c r="R24" s="557">
        <v>0</v>
      </c>
      <c r="S24" s="557">
        <v>0</v>
      </c>
      <c r="T24" s="557">
        <v>0</v>
      </c>
      <c r="U24" s="557">
        <v>0</v>
      </c>
      <c r="V24" s="557">
        <v>0</v>
      </c>
      <c r="W24" s="557">
        <v>0</v>
      </c>
      <c r="X24" s="557">
        <v>0</v>
      </c>
      <c r="Y24" s="557">
        <v>0</v>
      </c>
      <c r="Z24" s="557">
        <v>0</v>
      </c>
      <c r="AA24" s="557">
        <v>0</v>
      </c>
      <c r="AB24" s="557">
        <v>977.11099999999999</v>
      </c>
      <c r="AC24" s="557">
        <v>0</v>
      </c>
      <c r="AD24" s="557">
        <v>0</v>
      </c>
      <c r="AE24" s="557">
        <v>0</v>
      </c>
      <c r="AF24" s="557">
        <v>131.452</v>
      </c>
      <c r="AG24" s="557">
        <v>0</v>
      </c>
      <c r="AH24" s="557">
        <v>0</v>
      </c>
      <c r="AI24" s="557">
        <v>10.433999999999999</v>
      </c>
      <c r="AJ24" s="557">
        <v>0</v>
      </c>
      <c r="AK24" s="557">
        <v>0</v>
      </c>
      <c r="AL24" s="557">
        <v>0</v>
      </c>
      <c r="AM24" s="557">
        <v>0</v>
      </c>
      <c r="AN24" s="557">
        <v>0</v>
      </c>
      <c r="AO24" s="557">
        <v>0</v>
      </c>
      <c r="AP24" s="557">
        <v>0</v>
      </c>
      <c r="AQ24" s="557">
        <v>0</v>
      </c>
      <c r="AR24" s="557">
        <v>0</v>
      </c>
      <c r="AS24" s="557">
        <v>0</v>
      </c>
      <c r="AT24" s="557">
        <v>0</v>
      </c>
      <c r="AU24" s="557">
        <v>0</v>
      </c>
      <c r="AV24" s="557">
        <v>0</v>
      </c>
      <c r="AW24" s="557">
        <v>0</v>
      </c>
      <c r="AX24" s="557">
        <v>0</v>
      </c>
      <c r="AY24" s="557">
        <v>0</v>
      </c>
      <c r="AZ24" s="557">
        <v>0</v>
      </c>
      <c r="BA24" s="557">
        <v>0</v>
      </c>
      <c r="BB24" s="557">
        <v>0</v>
      </c>
      <c r="BC24" s="557">
        <v>3.6829999999999998</v>
      </c>
      <c r="BD24" s="557">
        <v>0</v>
      </c>
      <c r="BE24" s="557">
        <v>0</v>
      </c>
      <c r="BF24" s="557">
        <v>0</v>
      </c>
      <c r="BG24" s="557">
        <v>0</v>
      </c>
      <c r="BH24" s="557">
        <v>0</v>
      </c>
      <c r="BI24" s="557">
        <v>1.522</v>
      </c>
      <c r="BJ24" s="557">
        <v>0</v>
      </c>
      <c r="BK24" s="557">
        <v>0</v>
      </c>
      <c r="BL24" s="557">
        <v>0</v>
      </c>
      <c r="BM24" s="560">
        <f t="shared" si="2"/>
        <v>1124.202</v>
      </c>
      <c r="BN24" s="563"/>
      <c r="BO24" s="564">
        <v>151.04599999999999</v>
      </c>
      <c r="BZ24" s="531"/>
    </row>
    <row r="25" spans="1:78">
      <c r="A25" s="544" t="s">
        <v>28</v>
      </c>
      <c r="B25" s="556" t="s">
        <v>167</v>
      </c>
      <c r="C25" s="557">
        <f t="shared" si="0"/>
        <v>15488.036999999998</v>
      </c>
      <c r="D25" s="558">
        <v>0</v>
      </c>
      <c r="E25" s="558">
        <v>0</v>
      </c>
      <c r="F25" s="558">
        <v>949.65099999999995</v>
      </c>
      <c r="G25" s="558">
        <v>0</v>
      </c>
      <c r="H25" s="558">
        <v>0</v>
      </c>
      <c r="I25" s="558">
        <v>0</v>
      </c>
      <c r="J25" s="558">
        <v>0</v>
      </c>
      <c r="K25" s="558">
        <f t="shared" si="1"/>
        <v>14538.385999999999</v>
      </c>
      <c r="L25" s="559">
        <v>0</v>
      </c>
      <c r="M25" s="557">
        <v>0</v>
      </c>
      <c r="N25" s="557">
        <v>0</v>
      </c>
      <c r="O25" s="557">
        <v>0</v>
      </c>
      <c r="P25" s="557">
        <v>0</v>
      </c>
      <c r="Q25" s="557">
        <v>0</v>
      </c>
      <c r="R25" s="557">
        <v>0</v>
      </c>
      <c r="S25" s="557">
        <v>0</v>
      </c>
      <c r="T25" s="557">
        <v>0</v>
      </c>
      <c r="U25" s="557">
        <v>0</v>
      </c>
      <c r="V25" s="557">
        <v>0</v>
      </c>
      <c r="W25" s="557">
        <v>0</v>
      </c>
      <c r="X25" s="557">
        <v>0</v>
      </c>
      <c r="Y25" s="557">
        <v>0</v>
      </c>
      <c r="Z25" s="557">
        <v>0</v>
      </c>
      <c r="AA25" s="557">
        <v>0</v>
      </c>
      <c r="AB25" s="557">
        <v>0</v>
      </c>
      <c r="AC25" s="557">
        <v>12403.454</v>
      </c>
      <c r="AD25" s="557">
        <v>2052.0830000000001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0</v>
      </c>
      <c r="AK25" s="557">
        <v>0</v>
      </c>
      <c r="AL25" s="557">
        <v>0</v>
      </c>
      <c r="AM25" s="557">
        <v>71.376999999999995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7">
        <v>0</v>
      </c>
      <c r="AV25" s="557">
        <v>0</v>
      </c>
      <c r="AW25" s="557">
        <v>0</v>
      </c>
      <c r="AX25" s="557">
        <v>10.951000000000001</v>
      </c>
      <c r="AY25" s="557">
        <v>0</v>
      </c>
      <c r="AZ25" s="557">
        <v>0</v>
      </c>
      <c r="BA25" s="557">
        <v>0</v>
      </c>
      <c r="BB25" s="557">
        <v>0</v>
      </c>
      <c r="BC25" s="557">
        <v>0.46899999999999997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5.1999999999999998E-2</v>
      </c>
      <c r="BJ25" s="557">
        <v>0</v>
      </c>
      <c r="BK25" s="557">
        <v>0</v>
      </c>
      <c r="BL25" s="557">
        <v>0</v>
      </c>
      <c r="BM25" s="560">
        <f t="shared" si="2"/>
        <v>14538.385999999999</v>
      </c>
      <c r="BN25" s="563"/>
      <c r="BO25" s="564">
        <v>0</v>
      </c>
      <c r="BZ25" s="531"/>
    </row>
    <row r="26" spans="1:78">
      <c r="A26" s="544" t="s">
        <v>29</v>
      </c>
      <c r="B26" s="556" t="s">
        <v>125</v>
      </c>
      <c r="C26" s="557">
        <f t="shared" si="0"/>
        <v>3559.4859999999999</v>
      </c>
      <c r="D26" s="558">
        <v>0</v>
      </c>
      <c r="E26" s="558">
        <v>0</v>
      </c>
      <c r="F26" s="558">
        <v>217.21700000000001</v>
      </c>
      <c r="G26" s="558">
        <v>0</v>
      </c>
      <c r="H26" s="558">
        <v>0</v>
      </c>
      <c r="I26" s="558">
        <v>0</v>
      </c>
      <c r="J26" s="558">
        <v>0</v>
      </c>
      <c r="K26" s="558">
        <f t="shared" si="1"/>
        <v>3342.2689999999998</v>
      </c>
      <c r="L26" s="559">
        <v>0</v>
      </c>
      <c r="M26" s="557">
        <v>0</v>
      </c>
      <c r="N26" s="557">
        <v>0</v>
      </c>
      <c r="O26" s="557">
        <v>0</v>
      </c>
      <c r="P26" s="557">
        <v>0</v>
      </c>
      <c r="Q26" s="557">
        <v>0</v>
      </c>
      <c r="R26" s="557">
        <v>0</v>
      </c>
      <c r="S26" s="557">
        <v>0</v>
      </c>
      <c r="T26" s="557">
        <v>0</v>
      </c>
      <c r="U26" s="557">
        <v>0</v>
      </c>
      <c r="V26" s="557">
        <v>0</v>
      </c>
      <c r="W26" s="557">
        <v>0</v>
      </c>
      <c r="X26" s="557">
        <v>0</v>
      </c>
      <c r="Y26" s="557">
        <v>0</v>
      </c>
      <c r="Z26" s="557">
        <v>0</v>
      </c>
      <c r="AA26" s="557">
        <v>0</v>
      </c>
      <c r="AB26" s="557">
        <v>0</v>
      </c>
      <c r="AC26" s="557">
        <v>1709.1510000000001</v>
      </c>
      <c r="AD26" s="557">
        <v>1549.8340000000001</v>
      </c>
      <c r="AE26" s="557">
        <v>0</v>
      </c>
      <c r="AF26" s="557">
        <v>0</v>
      </c>
      <c r="AG26" s="557">
        <v>0</v>
      </c>
      <c r="AH26" s="557">
        <v>0</v>
      </c>
      <c r="AI26" s="557">
        <v>0</v>
      </c>
      <c r="AJ26" s="557">
        <v>0</v>
      </c>
      <c r="AK26" s="557">
        <v>0</v>
      </c>
      <c r="AL26" s="557">
        <v>0</v>
      </c>
      <c r="AM26" s="557">
        <v>24.026</v>
      </c>
      <c r="AN26" s="557">
        <v>0</v>
      </c>
      <c r="AO26" s="557">
        <v>9.2379999999999995</v>
      </c>
      <c r="AP26" s="557">
        <v>0</v>
      </c>
      <c r="AQ26" s="557">
        <v>0</v>
      </c>
      <c r="AR26" s="557">
        <v>0</v>
      </c>
      <c r="AS26" s="557">
        <v>0</v>
      </c>
      <c r="AT26" s="557">
        <v>0</v>
      </c>
      <c r="AU26" s="557">
        <v>0</v>
      </c>
      <c r="AV26" s="557">
        <v>0</v>
      </c>
      <c r="AW26" s="557">
        <v>0</v>
      </c>
      <c r="AX26" s="557">
        <v>0</v>
      </c>
      <c r="AY26" s="557">
        <v>0</v>
      </c>
      <c r="AZ26" s="557">
        <v>0</v>
      </c>
      <c r="BA26" s="557">
        <v>0</v>
      </c>
      <c r="BB26" s="557">
        <v>0</v>
      </c>
      <c r="BC26" s="557">
        <v>48.908999999999999</v>
      </c>
      <c r="BD26" s="557">
        <v>0</v>
      </c>
      <c r="BE26" s="557">
        <v>0</v>
      </c>
      <c r="BF26" s="557">
        <v>0</v>
      </c>
      <c r="BG26" s="557">
        <v>0</v>
      </c>
      <c r="BH26" s="557">
        <v>0</v>
      </c>
      <c r="BI26" s="557">
        <v>1.111</v>
      </c>
      <c r="BJ26" s="557">
        <v>0</v>
      </c>
      <c r="BK26" s="557">
        <v>0</v>
      </c>
      <c r="BL26" s="557">
        <v>0</v>
      </c>
      <c r="BM26" s="560">
        <f t="shared" si="2"/>
        <v>3342.2689999999998</v>
      </c>
      <c r="BN26" s="563"/>
      <c r="BO26" s="564">
        <v>0</v>
      </c>
      <c r="BZ26" s="531"/>
    </row>
    <row r="27" spans="1:78">
      <c r="A27" s="544" t="s">
        <v>30</v>
      </c>
      <c r="B27" s="556" t="s">
        <v>163</v>
      </c>
      <c r="C27" s="557">
        <f t="shared" si="0"/>
        <v>26512.498</v>
      </c>
      <c r="D27" s="558">
        <v>0</v>
      </c>
      <c r="E27" s="558">
        <v>0</v>
      </c>
      <c r="F27" s="558">
        <v>299.762</v>
      </c>
      <c r="G27" s="558">
        <v>0</v>
      </c>
      <c r="H27" s="558">
        <v>0</v>
      </c>
      <c r="I27" s="558">
        <v>0</v>
      </c>
      <c r="J27" s="558">
        <v>0</v>
      </c>
      <c r="K27" s="558">
        <f t="shared" si="1"/>
        <v>26212.736000000001</v>
      </c>
      <c r="L27" s="559">
        <v>0</v>
      </c>
      <c r="M27" s="557">
        <v>0</v>
      </c>
      <c r="N27" s="557">
        <v>0.52800000000000002</v>
      </c>
      <c r="O27" s="557">
        <v>0</v>
      </c>
      <c r="P27" s="557">
        <v>0</v>
      </c>
      <c r="Q27" s="557">
        <v>0</v>
      </c>
      <c r="R27" s="557">
        <v>0</v>
      </c>
      <c r="S27" s="557">
        <v>0</v>
      </c>
      <c r="T27" s="557">
        <v>0</v>
      </c>
      <c r="U27" s="557">
        <v>0</v>
      </c>
      <c r="V27" s="557">
        <v>0</v>
      </c>
      <c r="W27" s="557">
        <v>0</v>
      </c>
      <c r="X27" s="557">
        <v>0</v>
      </c>
      <c r="Y27" s="557">
        <v>0</v>
      </c>
      <c r="Z27" s="557">
        <v>0</v>
      </c>
      <c r="AA27" s="557">
        <v>4.1920000000000002</v>
      </c>
      <c r="AB27" s="557">
        <v>0</v>
      </c>
      <c r="AC27" s="557">
        <v>0</v>
      </c>
      <c r="AD27" s="557">
        <v>0</v>
      </c>
      <c r="AE27" s="557">
        <v>25521.066999999999</v>
      </c>
      <c r="AF27" s="557">
        <v>0</v>
      </c>
      <c r="AG27" s="557">
        <v>93.2</v>
      </c>
      <c r="AH27" s="557">
        <v>34.82</v>
      </c>
      <c r="AI27" s="557">
        <v>42.536000000000001</v>
      </c>
      <c r="AJ27" s="557">
        <v>0</v>
      </c>
      <c r="AK27" s="557">
        <v>0</v>
      </c>
      <c r="AL27" s="557">
        <v>0</v>
      </c>
      <c r="AM27" s="557">
        <v>0</v>
      </c>
      <c r="AN27" s="557">
        <v>0</v>
      </c>
      <c r="AO27" s="557">
        <v>0</v>
      </c>
      <c r="AP27" s="557">
        <v>0</v>
      </c>
      <c r="AQ27" s="557">
        <v>0</v>
      </c>
      <c r="AR27" s="557">
        <v>0</v>
      </c>
      <c r="AS27" s="557">
        <v>0</v>
      </c>
      <c r="AT27" s="557">
        <v>0</v>
      </c>
      <c r="AU27" s="557">
        <v>0</v>
      </c>
      <c r="AV27" s="557">
        <v>0</v>
      </c>
      <c r="AW27" s="557">
        <v>65.442999999999998</v>
      </c>
      <c r="AX27" s="557">
        <v>0</v>
      </c>
      <c r="AY27" s="557">
        <v>0</v>
      </c>
      <c r="AZ27" s="557">
        <v>0</v>
      </c>
      <c r="BA27" s="557">
        <v>0</v>
      </c>
      <c r="BB27" s="557">
        <v>0</v>
      </c>
      <c r="BC27" s="557">
        <v>0</v>
      </c>
      <c r="BD27" s="557">
        <v>0</v>
      </c>
      <c r="BE27" s="557">
        <v>0</v>
      </c>
      <c r="BF27" s="557">
        <v>0</v>
      </c>
      <c r="BG27" s="557">
        <v>0</v>
      </c>
      <c r="BH27" s="557">
        <v>0</v>
      </c>
      <c r="BI27" s="557">
        <v>0</v>
      </c>
      <c r="BJ27" s="557">
        <v>0</v>
      </c>
      <c r="BK27" s="557">
        <v>0</v>
      </c>
      <c r="BL27" s="557">
        <v>0</v>
      </c>
      <c r="BM27" s="560">
        <f t="shared" si="2"/>
        <v>25761.786</v>
      </c>
      <c r="BN27" s="563"/>
      <c r="BO27" s="564">
        <v>450.95</v>
      </c>
      <c r="BZ27" s="531"/>
    </row>
    <row r="28" spans="1:78">
      <c r="A28" s="544" t="s">
        <v>31</v>
      </c>
      <c r="B28" s="556" t="s">
        <v>216</v>
      </c>
      <c r="C28" s="557">
        <f t="shared" si="0"/>
        <v>2252.9210000000003</v>
      </c>
      <c r="D28" s="558">
        <v>-1134.376</v>
      </c>
      <c r="E28" s="558">
        <v>0</v>
      </c>
      <c r="F28" s="558">
        <v>77.225999999999999</v>
      </c>
      <c r="G28" s="558">
        <v>0</v>
      </c>
      <c r="H28" s="558">
        <v>0</v>
      </c>
      <c r="I28" s="558">
        <v>0</v>
      </c>
      <c r="J28" s="558">
        <v>0</v>
      </c>
      <c r="K28" s="558">
        <f t="shared" si="1"/>
        <v>3310.0710000000004</v>
      </c>
      <c r="L28" s="559">
        <v>0</v>
      </c>
      <c r="M28" s="557">
        <v>0</v>
      </c>
      <c r="N28" s="557">
        <v>0</v>
      </c>
      <c r="O28" s="557">
        <v>0</v>
      </c>
      <c r="P28" s="557">
        <v>0</v>
      </c>
      <c r="Q28" s="557">
        <v>0</v>
      </c>
      <c r="R28" s="557">
        <v>0</v>
      </c>
      <c r="S28" s="557">
        <v>0</v>
      </c>
      <c r="T28" s="557">
        <v>0</v>
      </c>
      <c r="U28" s="557">
        <v>0</v>
      </c>
      <c r="V28" s="557">
        <v>0</v>
      </c>
      <c r="W28" s="557">
        <v>0</v>
      </c>
      <c r="X28" s="557">
        <v>0</v>
      </c>
      <c r="Y28" s="557">
        <v>0</v>
      </c>
      <c r="Z28" s="557">
        <v>0</v>
      </c>
      <c r="AA28" s="557">
        <v>0</v>
      </c>
      <c r="AB28" s="557">
        <v>0</v>
      </c>
      <c r="AC28" s="557">
        <v>0</v>
      </c>
      <c r="AD28" s="557">
        <v>0</v>
      </c>
      <c r="AE28" s="557">
        <v>0</v>
      </c>
      <c r="AF28" s="557">
        <v>3282.0680000000002</v>
      </c>
      <c r="AG28" s="557">
        <v>0</v>
      </c>
      <c r="AH28" s="557">
        <v>23.443000000000001</v>
      </c>
      <c r="AI28" s="557">
        <v>0</v>
      </c>
      <c r="AJ28" s="557">
        <v>0</v>
      </c>
      <c r="AK28" s="557">
        <v>0</v>
      </c>
      <c r="AL28" s="557">
        <v>0</v>
      </c>
      <c r="AM28" s="557">
        <v>0</v>
      </c>
      <c r="AN28" s="557">
        <v>0</v>
      </c>
      <c r="AO28" s="557">
        <v>0</v>
      </c>
      <c r="AP28" s="557">
        <v>0</v>
      </c>
      <c r="AQ28" s="557">
        <v>0</v>
      </c>
      <c r="AR28" s="557">
        <v>0</v>
      </c>
      <c r="AS28" s="557">
        <v>0</v>
      </c>
      <c r="AT28" s="557">
        <v>0</v>
      </c>
      <c r="AU28" s="557">
        <v>0</v>
      </c>
      <c r="AV28" s="557">
        <v>0</v>
      </c>
      <c r="AW28" s="557">
        <v>0</v>
      </c>
      <c r="AX28" s="557">
        <v>0</v>
      </c>
      <c r="AY28" s="557">
        <v>0</v>
      </c>
      <c r="AZ28" s="557">
        <v>4.5599999999999996</v>
      </c>
      <c r="BA28" s="557">
        <v>0</v>
      </c>
      <c r="BB28" s="557">
        <v>0</v>
      </c>
      <c r="BC28" s="557">
        <v>0</v>
      </c>
      <c r="BD28" s="557">
        <v>0</v>
      </c>
      <c r="BE28" s="557">
        <v>0</v>
      </c>
      <c r="BF28" s="557">
        <v>0</v>
      </c>
      <c r="BG28" s="557">
        <v>0</v>
      </c>
      <c r="BH28" s="557">
        <v>0</v>
      </c>
      <c r="BI28" s="557">
        <v>0</v>
      </c>
      <c r="BJ28" s="557">
        <v>0</v>
      </c>
      <c r="BK28" s="557">
        <v>0</v>
      </c>
      <c r="BL28" s="557">
        <v>0</v>
      </c>
      <c r="BM28" s="560">
        <f t="shared" si="2"/>
        <v>3310.0710000000004</v>
      </c>
      <c r="BN28" s="563"/>
      <c r="BO28" s="564">
        <v>0</v>
      </c>
      <c r="BZ28" s="531"/>
    </row>
    <row r="29" spans="1:78">
      <c r="A29" s="544" t="s">
        <v>32</v>
      </c>
      <c r="B29" s="556" t="s">
        <v>232</v>
      </c>
      <c r="C29" s="557">
        <f t="shared" si="0"/>
        <v>0</v>
      </c>
      <c r="D29" s="558">
        <v>-2989.9769999999999</v>
      </c>
      <c r="E29" s="558">
        <v>0</v>
      </c>
      <c r="F29" s="558">
        <v>0</v>
      </c>
      <c r="G29" s="558">
        <v>0</v>
      </c>
      <c r="H29" s="558">
        <v>0</v>
      </c>
      <c r="I29" s="558">
        <v>0</v>
      </c>
      <c r="J29" s="558">
        <v>0</v>
      </c>
      <c r="K29" s="558">
        <f t="shared" si="1"/>
        <v>2989.9769999999999</v>
      </c>
      <c r="L29" s="559">
        <v>0</v>
      </c>
      <c r="M29" s="557">
        <v>0</v>
      </c>
      <c r="N29" s="557">
        <v>0</v>
      </c>
      <c r="O29" s="557">
        <v>0</v>
      </c>
      <c r="P29" s="557">
        <v>0</v>
      </c>
      <c r="Q29" s="557">
        <v>0</v>
      </c>
      <c r="R29" s="557">
        <v>0</v>
      </c>
      <c r="S29" s="557">
        <v>0</v>
      </c>
      <c r="T29" s="557">
        <v>0</v>
      </c>
      <c r="U29" s="557">
        <v>0</v>
      </c>
      <c r="V29" s="557">
        <v>0</v>
      </c>
      <c r="W29" s="557">
        <v>0</v>
      </c>
      <c r="X29" s="557">
        <v>0</v>
      </c>
      <c r="Y29" s="557">
        <v>0</v>
      </c>
      <c r="Z29" s="557">
        <v>0</v>
      </c>
      <c r="AA29" s="557">
        <v>0</v>
      </c>
      <c r="AB29" s="557">
        <v>1.554</v>
      </c>
      <c r="AC29" s="557">
        <v>0</v>
      </c>
      <c r="AD29" s="557">
        <v>0</v>
      </c>
      <c r="AE29" s="557">
        <v>0</v>
      </c>
      <c r="AF29" s="557">
        <v>0</v>
      </c>
      <c r="AG29" s="557">
        <v>2738.627</v>
      </c>
      <c r="AH29" s="557">
        <v>0</v>
      </c>
      <c r="AI29" s="557">
        <v>1.339</v>
      </c>
      <c r="AJ29" s="557">
        <v>0</v>
      </c>
      <c r="AK29" s="557">
        <v>0</v>
      </c>
      <c r="AL29" s="557">
        <v>0</v>
      </c>
      <c r="AM29" s="557">
        <v>0</v>
      </c>
      <c r="AN29" s="557">
        <v>0</v>
      </c>
      <c r="AO29" s="557">
        <v>0</v>
      </c>
      <c r="AP29" s="557">
        <v>0</v>
      </c>
      <c r="AQ29" s="557">
        <v>0</v>
      </c>
      <c r="AR29" s="557">
        <v>218.96899999999999</v>
      </c>
      <c r="AS29" s="557">
        <v>0</v>
      </c>
      <c r="AT29" s="557">
        <v>0</v>
      </c>
      <c r="AU29" s="557">
        <v>0</v>
      </c>
      <c r="AV29" s="557">
        <v>0</v>
      </c>
      <c r="AW29" s="557">
        <v>0</v>
      </c>
      <c r="AX29" s="557">
        <v>0</v>
      </c>
      <c r="AY29" s="557">
        <v>0</v>
      </c>
      <c r="AZ29" s="557">
        <v>0</v>
      </c>
      <c r="BA29" s="557">
        <v>0</v>
      </c>
      <c r="BB29" s="557">
        <v>29.488</v>
      </c>
      <c r="BC29" s="557">
        <v>0</v>
      </c>
      <c r="BD29" s="557">
        <v>0</v>
      </c>
      <c r="BE29" s="557">
        <v>0</v>
      </c>
      <c r="BF29" s="557">
        <v>0</v>
      </c>
      <c r="BG29" s="557">
        <v>0</v>
      </c>
      <c r="BH29" s="557">
        <v>0</v>
      </c>
      <c r="BI29" s="557">
        <v>0</v>
      </c>
      <c r="BJ29" s="557">
        <v>0</v>
      </c>
      <c r="BK29" s="557">
        <v>0</v>
      </c>
      <c r="BL29" s="557">
        <v>0</v>
      </c>
      <c r="BM29" s="560">
        <f t="shared" si="2"/>
        <v>2989.9769999999999</v>
      </c>
      <c r="BN29" s="563"/>
      <c r="BO29" s="564">
        <v>0</v>
      </c>
      <c r="BZ29" s="531"/>
    </row>
    <row r="30" spans="1:78">
      <c r="A30" s="544" t="s">
        <v>33</v>
      </c>
      <c r="B30" s="556" t="s">
        <v>217</v>
      </c>
      <c r="C30" s="557">
        <f t="shared" si="0"/>
        <v>0</v>
      </c>
      <c r="D30" s="558">
        <v>-10365.5</v>
      </c>
      <c r="E30" s="558">
        <v>0</v>
      </c>
      <c r="F30" s="558">
        <v>0</v>
      </c>
      <c r="G30" s="558">
        <v>0</v>
      </c>
      <c r="H30" s="558">
        <v>0</v>
      </c>
      <c r="I30" s="558">
        <v>0</v>
      </c>
      <c r="J30" s="558">
        <v>0</v>
      </c>
      <c r="K30" s="558">
        <f t="shared" si="1"/>
        <v>10365.5</v>
      </c>
      <c r="L30" s="559">
        <v>0</v>
      </c>
      <c r="M30" s="557">
        <v>0</v>
      </c>
      <c r="N30" s="557">
        <v>0</v>
      </c>
      <c r="O30" s="557">
        <v>0</v>
      </c>
      <c r="P30" s="557">
        <v>0</v>
      </c>
      <c r="Q30" s="557">
        <v>0</v>
      </c>
      <c r="R30" s="557">
        <v>0</v>
      </c>
      <c r="S30" s="557">
        <v>0.19400000000000001</v>
      </c>
      <c r="T30" s="557">
        <v>0</v>
      </c>
      <c r="U30" s="557">
        <v>113.864</v>
      </c>
      <c r="V30" s="557">
        <v>0</v>
      </c>
      <c r="W30" s="557">
        <v>0</v>
      </c>
      <c r="X30" s="557">
        <v>0</v>
      </c>
      <c r="Y30" s="557">
        <v>0</v>
      </c>
      <c r="Z30" s="557">
        <v>0</v>
      </c>
      <c r="AA30" s="557">
        <v>2.3940000000000001</v>
      </c>
      <c r="AB30" s="557">
        <v>5.0220000000000002</v>
      </c>
      <c r="AC30" s="557">
        <v>0.872</v>
      </c>
      <c r="AD30" s="557">
        <v>0</v>
      </c>
      <c r="AE30" s="557">
        <v>19.788</v>
      </c>
      <c r="AF30" s="557">
        <v>6.0789999999999997</v>
      </c>
      <c r="AG30" s="557">
        <v>0.753</v>
      </c>
      <c r="AH30" s="557">
        <v>10204.062</v>
      </c>
      <c r="AI30" s="557">
        <v>12.472</v>
      </c>
      <c r="AJ30" s="557">
        <v>0</v>
      </c>
      <c r="AK30" s="557">
        <v>0</v>
      </c>
      <c r="AL30" s="557">
        <v>0</v>
      </c>
      <c r="AM30" s="557">
        <v>0</v>
      </c>
      <c r="AN30" s="557">
        <v>0</v>
      </c>
      <c r="AO30" s="557">
        <v>0</v>
      </c>
      <c r="AP30" s="557">
        <v>0</v>
      </c>
      <c r="AQ30" s="557">
        <v>0</v>
      </c>
      <c r="AR30" s="557">
        <v>0</v>
      </c>
      <c r="AS30" s="557">
        <v>0</v>
      </c>
      <c r="AT30" s="557">
        <v>0</v>
      </c>
      <c r="AU30" s="557">
        <v>0</v>
      </c>
      <c r="AV30" s="557">
        <v>0</v>
      </c>
      <c r="AW30" s="557">
        <v>0</v>
      </c>
      <c r="AX30" s="557">
        <v>0</v>
      </c>
      <c r="AY30" s="557">
        <v>0</v>
      </c>
      <c r="AZ30" s="557">
        <v>0</v>
      </c>
      <c r="BA30" s="557">
        <v>0</v>
      </c>
      <c r="BB30" s="557">
        <v>0</v>
      </c>
      <c r="BC30" s="557">
        <v>0</v>
      </c>
      <c r="BD30" s="557">
        <v>0</v>
      </c>
      <c r="BE30" s="557">
        <v>0</v>
      </c>
      <c r="BF30" s="557">
        <v>0</v>
      </c>
      <c r="BG30" s="557">
        <v>0</v>
      </c>
      <c r="BH30" s="557">
        <v>0</v>
      </c>
      <c r="BI30" s="557">
        <v>0</v>
      </c>
      <c r="BJ30" s="557">
        <v>0</v>
      </c>
      <c r="BK30" s="557">
        <v>0</v>
      </c>
      <c r="BL30" s="557">
        <v>0</v>
      </c>
      <c r="BM30" s="560">
        <f t="shared" si="2"/>
        <v>10365.5</v>
      </c>
      <c r="BN30" s="563"/>
      <c r="BO30" s="564">
        <v>0</v>
      </c>
      <c r="BZ30" s="531"/>
    </row>
    <row r="31" spans="1:78">
      <c r="A31" s="544" t="s">
        <v>34</v>
      </c>
      <c r="B31" s="556" t="s">
        <v>134</v>
      </c>
      <c r="C31" s="557">
        <f t="shared" si="0"/>
        <v>0</v>
      </c>
      <c r="D31" s="558">
        <v>-24540.083999999999</v>
      </c>
      <c r="E31" s="558">
        <v>0</v>
      </c>
      <c r="F31" s="558">
        <v>0</v>
      </c>
      <c r="G31" s="558">
        <v>0</v>
      </c>
      <c r="H31" s="558">
        <v>0</v>
      </c>
      <c r="I31" s="558">
        <v>0</v>
      </c>
      <c r="J31" s="558">
        <v>0</v>
      </c>
      <c r="K31" s="558">
        <f t="shared" si="1"/>
        <v>24540.083999999999</v>
      </c>
      <c r="L31" s="559">
        <v>0</v>
      </c>
      <c r="M31" s="557">
        <v>0</v>
      </c>
      <c r="N31" s="557">
        <v>0</v>
      </c>
      <c r="O31" s="557">
        <v>389.35899999999998</v>
      </c>
      <c r="P31" s="557">
        <v>433.80799999999999</v>
      </c>
      <c r="Q31" s="557">
        <v>72.506</v>
      </c>
      <c r="R31" s="557">
        <v>69.162000000000006</v>
      </c>
      <c r="S31" s="557">
        <v>0</v>
      </c>
      <c r="T31" s="557">
        <v>0</v>
      </c>
      <c r="U31" s="557">
        <v>0</v>
      </c>
      <c r="V31" s="557">
        <v>33.314999999999998</v>
      </c>
      <c r="W31" s="557">
        <v>0</v>
      </c>
      <c r="X31" s="557">
        <v>31.532</v>
      </c>
      <c r="Y31" s="557">
        <v>7.2939999999999996</v>
      </c>
      <c r="Z31" s="557">
        <v>38.424999999999997</v>
      </c>
      <c r="AA31" s="557">
        <v>51.43</v>
      </c>
      <c r="AB31" s="557">
        <v>0</v>
      </c>
      <c r="AC31" s="557">
        <v>0</v>
      </c>
      <c r="AD31" s="557">
        <v>505.38299999999998</v>
      </c>
      <c r="AE31" s="557">
        <v>1.623</v>
      </c>
      <c r="AF31" s="557">
        <v>0</v>
      </c>
      <c r="AG31" s="557">
        <v>14.348000000000001</v>
      </c>
      <c r="AH31" s="557">
        <v>1.5069999999999999</v>
      </c>
      <c r="AI31" s="557">
        <v>22143.253000000001</v>
      </c>
      <c r="AJ31" s="557">
        <v>0</v>
      </c>
      <c r="AK31" s="557">
        <v>0</v>
      </c>
      <c r="AL31" s="557">
        <v>0</v>
      </c>
      <c r="AM31" s="557">
        <v>5.9710000000000001</v>
      </c>
      <c r="AN31" s="557">
        <v>7.2489999999999997</v>
      </c>
      <c r="AO31" s="557">
        <v>14.077</v>
      </c>
      <c r="AP31" s="557">
        <v>584.83299999999997</v>
      </c>
      <c r="AQ31" s="557">
        <v>0</v>
      </c>
      <c r="AR31" s="557">
        <v>0</v>
      </c>
      <c r="AS31" s="557">
        <v>14.554</v>
      </c>
      <c r="AT31" s="557">
        <v>0</v>
      </c>
      <c r="AU31" s="557">
        <v>0</v>
      </c>
      <c r="AV31" s="557">
        <v>0</v>
      </c>
      <c r="AW31" s="557">
        <v>0</v>
      </c>
      <c r="AX31" s="557">
        <v>72.87</v>
      </c>
      <c r="AY31" s="557">
        <v>0</v>
      </c>
      <c r="AZ31" s="557">
        <v>0</v>
      </c>
      <c r="BA31" s="557">
        <v>0</v>
      </c>
      <c r="BB31" s="557">
        <v>0</v>
      </c>
      <c r="BC31" s="557">
        <v>0</v>
      </c>
      <c r="BD31" s="557">
        <v>0</v>
      </c>
      <c r="BE31" s="557">
        <v>2.1000000000000001E-2</v>
      </c>
      <c r="BF31" s="557">
        <v>0</v>
      </c>
      <c r="BG31" s="557">
        <v>39.607999999999997</v>
      </c>
      <c r="BH31" s="557">
        <v>0</v>
      </c>
      <c r="BI31" s="557">
        <v>7.9560000000000004</v>
      </c>
      <c r="BJ31" s="557">
        <v>0</v>
      </c>
      <c r="BK31" s="557">
        <v>0</v>
      </c>
      <c r="BL31" s="557">
        <v>0</v>
      </c>
      <c r="BM31" s="560">
        <f t="shared" si="2"/>
        <v>24540.083999999999</v>
      </c>
      <c r="BN31" s="563"/>
      <c r="BO31" s="564">
        <v>0</v>
      </c>
      <c r="BZ31" s="531"/>
    </row>
    <row r="32" spans="1:78">
      <c r="A32" s="544" t="s">
        <v>35</v>
      </c>
      <c r="B32" s="556" t="s">
        <v>135</v>
      </c>
      <c r="C32" s="557">
        <f t="shared" si="0"/>
        <v>19207.333000000002</v>
      </c>
      <c r="D32" s="558">
        <v>0</v>
      </c>
      <c r="E32" s="558">
        <v>0</v>
      </c>
      <c r="F32" s="558">
        <v>215.32599999999999</v>
      </c>
      <c r="G32" s="558">
        <v>0</v>
      </c>
      <c r="H32" s="558">
        <v>0</v>
      </c>
      <c r="I32" s="558">
        <v>0</v>
      </c>
      <c r="J32" s="558">
        <v>0</v>
      </c>
      <c r="K32" s="558">
        <f t="shared" si="1"/>
        <v>18992.007000000001</v>
      </c>
      <c r="L32" s="559">
        <v>0</v>
      </c>
      <c r="M32" s="557">
        <v>0</v>
      </c>
      <c r="N32" s="557">
        <v>0</v>
      </c>
      <c r="O32" s="557">
        <v>0</v>
      </c>
      <c r="P32" s="557">
        <v>0</v>
      </c>
      <c r="Q32" s="557">
        <v>0</v>
      </c>
      <c r="R32" s="557">
        <v>0</v>
      </c>
      <c r="S32" s="557">
        <v>0</v>
      </c>
      <c r="T32" s="557">
        <v>0</v>
      </c>
      <c r="U32" s="557">
        <v>0</v>
      </c>
      <c r="V32" s="557">
        <v>0</v>
      </c>
      <c r="W32" s="557">
        <v>0</v>
      </c>
      <c r="X32" s="557">
        <v>0</v>
      </c>
      <c r="Y32" s="557">
        <v>0</v>
      </c>
      <c r="Z32" s="557">
        <v>0</v>
      </c>
      <c r="AA32" s="557">
        <v>0</v>
      </c>
      <c r="AB32" s="557">
        <v>0</v>
      </c>
      <c r="AC32" s="557">
        <v>0</v>
      </c>
      <c r="AD32" s="557">
        <v>0</v>
      </c>
      <c r="AE32" s="557">
        <v>0.39300000000000002</v>
      </c>
      <c r="AF32" s="557">
        <v>1.7999999999999999E-2</v>
      </c>
      <c r="AG32" s="557">
        <v>18.992000000000001</v>
      </c>
      <c r="AH32" s="557">
        <v>121.43899999999999</v>
      </c>
      <c r="AI32" s="557">
        <v>25.190999999999999</v>
      </c>
      <c r="AJ32" s="557">
        <v>18814.975999999999</v>
      </c>
      <c r="AK32" s="557">
        <v>0</v>
      </c>
      <c r="AL32" s="557">
        <v>0</v>
      </c>
      <c r="AM32" s="557">
        <v>0</v>
      </c>
      <c r="AN32" s="557">
        <v>0</v>
      </c>
      <c r="AO32" s="557">
        <v>7.1689999999999996</v>
      </c>
      <c r="AP32" s="557">
        <v>0</v>
      </c>
      <c r="AQ32" s="557">
        <v>0</v>
      </c>
      <c r="AR32" s="557">
        <v>0</v>
      </c>
      <c r="AS32" s="557">
        <v>0</v>
      </c>
      <c r="AT32" s="557">
        <v>0</v>
      </c>
      <c r="AU32" s="557">
        <v>0</v>
      </c>
      <c r="AV32" s="557">
        <v>0</v>
      </c>
      <c r="AW32" s="557">
        <v>0</v>
      </c>
      <c r="AX32" s="557">
        <v>0</v>
      </c>
      <c r="AY32" s="557">
        <v>0</v>
      </c>
      <c r="AZ32" s="557">
        <v>0</v>
      </c>
      <c r="BA32" s="557">
        <v>0</v>
      </c>
      <c r="BB32" s="557">
        <v>0</v>
      </c>
      <c r="BC32" s="557">
        <v>3.8290000000000002</v>
      </c>
      <c r="BD32" s="557">
        <v>0</v>
      </c>
      <c r="BE32" s="557">
        <v>0</v>
      </c>
      <c r="BF32" s="557">
        <v>0</v>
      </c>
      <c r="BG32" s="557">
        <v>0</v>
      </c>
      <c r="BH32" s="557">
        <v>0</v>
      </c>
      <c r="BI32" s="557">
        <v>0</v>
      </c>
      <c r="BJ32" s="557">
        <v>0</v>
      </c>
      <c r="BK32" s="557">
        <v>0</v>
      </c>
      <c r="BL32" s="557">
        <v>0</v>
      </c>
      <c r="BM32" s="560">
        <f t="shared" si="2"/>
        <v>18992.007000000001</v>
      </c>
      <c r="BN32" s="563"/>
      <c r="BO32" s="564">
        <v>0</v>
      </c>
      <c r="BZ32" s="531"/>
    </row>
    <row r="33" spans="1:78">
      <c r="A33" s="544" t="s">
        <v>36</v>
      </c>
      <c r="B33" s="556" t="s">
        <v>37</v>
      </c>
      <c r="C33" s="557">
        <f t="shared" si="0"/>
        <v>6016.549</v>
      </c>
      <c r="D33" s="558">
        <v>0</v>
      </c>
      <c r="E33" s="558">
        <v>0</v>
      </c>
      <c r="F33" s="558">
        <v>238.53899999999999</v>
      </c>
      <c r="G33" s="558">
        <v>0</v>
      </c>
      <c r="H33" s="558">
        <v>271.78800000000001</v>
      </c>
      <c r="I33" s="558">
        <v>0</v>
      </c>
      <c r="J33" s="558">
        <v>0</v>
      </c>
      <c r="K33" s="558">
        <f t="shared" si="1"/>
        <v>5506.2219999999998</v>
      </c>
      <c r="L33" s="559">
        <v>0</v>
      </c>
      <c r="M33" s="557">
        <v>0</v>
      </c>
      <c r="N33" s="557">
        <v>0</v>
      </c>
      <c r="O33" s="557">
        <v>0</v>
      </c>
      <c r="P33" s="557">
        <v>0</v>
      </c>
      <c r="Q33" s="557">
        <v>0</v>
      </c>
      <c r="R33" s="557">
        <v>0</v>
      </c>
      <c r="S33" s="557">
        <v>0</v>
      </c>
      <c r="T33" s="557">
        <v>0</v>
      </c>
      <c r="U33" s="557">
        <v>0</v>
      </c>
      <c r="V33" s="557">
        <v>0</v>
      </c>
      <c r="W33" s="557">
        <v>0</v>
      </c>
      <c r="X33" s="557">
        <v>0</v>
      </c>
      <c r="Y33" s="557">
        <v>0</v>
      </c>
      <c r="Z33" s="557">
        <v>0</v>
      </c>
      <c r="AA33" s="557">
        <v>0</v>
      </c>
      <c r="AB33" s="557">
        <v>0</v>
      </c>
      <c r="AC33" s="557">
        <v>0</v>
      </c>
      <c r="AD33" s="557">
        <v>0</v>
      </c>
      <c r="AE33" s="557">
        <v>0</v>
      </c>
      <c r="AF33" s="557">
        <v>0</v>
      </c>
      <c r="AG33" s="557">
        <v>3.9279999999999999</v>
      </c>
      <c r="AH33" s="557">
        <v>122.093</v>
      </c>
      <c r="AI33" s="557">
        <v>0</v>
      </c>
      <c r="AJ33" s="557">
        <v>0</v>
      </c>
      <c r="AK33" s="557">
        <v>5380.201</v>
      </c>
      <c r="AL33" s="557">
        <v>0</v>
      </c>
      <c r="AM33" s="557">
        <v>0</v>
      </c>
      <c r="AN33" s="557">
        <v>0</v>
      </c>
      <c r="AO33" s="557">
        <v>0</v>
      </c>
      <c r="AP33" s="557">
        <v>0</v>
      </c>
      <c r="AQ33" s="557">
        <v>0</v>
      </c>
      <c r="AR33" s="557">
        <v>0</v>
      </c>
      <c r="AS33" s="557">
        <v>0</v>
      </c>
      <c r="AT33" s="557">
        <v>0</v>
      </c>
      <c r="AU33" s="557">
        <v>0</v>
      </c>
      <c r="AV33" s="557">
        <v>0</v>
      </c>
      <c r="AW33" s="557">
        <v>0</v>
      </c>
      <c r="AX33" s="557">
        <v>0</v>
      </c>
      <c r="AY33" s="557">
        <v>0</v>
      </c>
      <c r="AZ33" s="557">
        <v>0</v>
      </c>
      <c r="BA33" s="557">
        <v>0</v>
      </c>
      <c r="BB33" s="557">
        <v>0</v>
      </c>
      <c r="BC33" s="557">
        <v>0</v>
      </c>
      <c r="BD33" s="557">
        <v>0</v>
      </c>
      <c r="BE33" s="557">
        <v>0</v>
      </c>
      <c r="BF33" s="557">
        <v>0</v>
      </c>
      <c r="BG33" s="557">
        <v>0</v>
      </c>
      <c r="BH33" s="557">
        <v>0</v>
      </c>
      <c r="BI33" s="557">
        <v>0</v>
      </c>
      <c r="BJ33" s="557">
        <v>0</v>
      </c>
      <c r="BK33" s="557">
        <v>0</v>
      </c>
      <c r="BL33" s="557">
        <v>0</v>
      </c>
      <c r="BM33" s="560">
        <f t="shared" si="2"/>
        <v>5506.2219999999998</v>
      </c>
      <c r="BN33" s="563"/>
      <c r="BO33" s="564">
        <v>0</v>
      </c>
      <c r="BZ33" s="531"/>
    </row>
    <row r="34" spans="1:78">
      <c r="A34" s="544" t="s">
        <v>38</v>
      </c>
      <c r="B34" s="556" t="s">
        <v>39</v>
      </c>
      <c r="C34" s="557">
        <f t="shared" si="0"/>
        <v>7473.26</v>
      </c>
      <c r="D34" s="558">
        <v>0</v>
      </c>
      <c r="E34" s="558">
        <v>0</v>
      </c>
      <c r="F34" s="558">
        <v>507.06799999999998</v>
      </c>
      <c r="G34" s="558">
        <v>0</v>
      </c>
      <c r="H34" s="558">
        <v>1782.616</v>
      </c>
      <c r="I34" s="558">
        <v>0</v>
      </c>
      <c r="J34" s="558">
        <v>0</v>
      </c>
      <c r="K34" s="558">
        <f t="shared" si="1"/>
        <v>5183.576</v>
      </c>
      <c r="L34" s="559">
        <v>0</v>
      </c>
      <c r="M34" s="557">
        <v>0</v>
      </c>
      <c r="N34" s="557">
        <v>0</v>
      </c>
      <c r="O34" s="557">
        <v>0</v>
      </c>
      <c r="P34" s="557">
        <v>0</v>
      </c>
      <c r="Q34" s="557">
        <v>0</v>
      </c>
      <c r="R34" s="557">
        <v>0</v>
      </c>
      <c r="S34" s="557">
        <v>0</v>
      </c>
      <c r="T34" s="557">
        <v>0</v>
      </c>
      <c r="U34" s="557">
        <v>0</v>
      </c>
      <c r="V34" s="557">
        <v>0</v>
      </c>
      <c r="W34" s="557">
        <v>0</v>
      </c>
      <c r="X34" s="557">
        <v>0</v>
      </c>
      <c r="Y34" s="557">
        <v>0</v>
      </c>
      <c r="Z34" s="557">
        <v>0</v>
      </c>
      <c r="AA34" s="557">
        <v>0</v>
      </c>
      <c r="AB34" s="557">
        <v>0</v>
      </c>
      <c r="AC34" s="557">
        <v>0</v>
      </c>
      <c r="AD34" s="557">
        <v>0</v>
      </c>
      <c r="AE34" s="557">
        <v>0</v>
      </c>
      <c r="AF34" s="557">
        <v>0</v>
      </c>
      <c r="AG34" s="557">
        <v>6.9420000000000002</v>
      </c>
      <c r="AH34" s="557">
        <v>0</v>
      </c>
      <c r="AI34" s="557">
        <v>0</v>
      </c>
      <c r="AJ34" s="557">
        <v>0</v>
      </c>
      <c r="AK34" s="557">
        <v>0</v>
      </c>
      <c r="AL34" s="557">
        <v>3091.1320000000001</v>
      </c>
      <c r="AM34" s="557">
        <v>0</v>
      </c>
      <c r="AN34" s="557">
        <v>0</v>
      </c>
      <c r="AO34" s="557">
        <v>0</v>
      </c>
      <c r="AP34" s="557">
        <v>0</v>
      </c>
      <c r="AQ34" s="557">
        <v>0</v>
      </c>
      <c r="AR34" s="557">
        <v>0</v>
      </c>
      <c r="AS34" s="557">
        <v>0</v>
      </c>
      <c r="AT34" s="557">
        <v>0</v>
      </c>
      <c r="AU34" s="557">
        <v>0</v>
      </c>
      <c r="AV34" s="557">
        <v>0</v>
      </c>
      <c r="AW34" s="557">
        <v>0</v>
      </c>
      <c r="AX34" s="557">
        <v>0</v>
      </c>
      <c r="AY34" s="557">
        <v>0</v>
      </c>
      <c r="AZ34" s="557">
        <v>0</v>
      </c>
      <c r="BA34" s="557">
        <v>0</v>
      </c>
      <c r="BB34" s="557">
        <v>0</v>
      </c>
      <c r="BC34" s="557">
        <v>0</v>
      </c>
      <c r="BD34" s="557">
        <v>0</v>
      </c>
      <c r="BE34" s="557">
        <v>0</v>
      </c>
      <c r="BF34" s="557">
        <v>0</v>
      </c>
      <c r="BG34" s="557">
        <v>0</v>
      </c>
      <c r="BH34" s="557">
        <v>0</v>
      </c>
      <c r="BI34" s="557">
        <v>0</v>
      </c>
      <c r="BJ34" s="557">
        <v>0</v>
      </c>
      <c r="BK34" s="557">
        <v>0</v>
      </c>
      <c r="BL34" s="557">
        <v>0</v>
      </c>
      <c r="BM34" s="560">
        <f t="shared" si="2"/>
        <v>3098.0740000000001</v>
      </c>
      <c r="BN34" s="563"/>
      <c r="BO34" s="564">
        <v>2085.502</v>
      </c>
      <c r="BZ34" s="531"/>
    </row>
    <row r="35" spans="1:78">
      <c r="A35" s="544" t="s">
        <v>40</v>
      </c>
      <c r="B35" s="556" t="s">
        <v>136</v>
      </c>
      <c r="C35" s="557">
        <f t="shared" si="0"/>
        <v>16254.700999999999</v>
      </c>
      <c r="D35" s="558">
        <v>0</v>
      </c>
      <c r="E35" s="558">
        <v>0</v>
      </c>
      <c r="F35" s="558">
        <v>8.2140000000000004</v>
      </c>
      <c r="G35" s="558">
        <v>0</v>
      </c>
      <c r="H35" s="558">
        <v>0</v>
      </c>
      <c r="I35" s="558">
        <v>0</v>
      </c>
      <c r="J35" s="558">
        <v>0</v>
      </c>
      <c r="K35" s="558">
        <f t="shared" si="1"/>
        <v>16246.486999999999</v>
      </c>
      <c r="L35" s="559">
        <v>0</v>
      </c>
      <c r="M35" s="557">
        <v>0</v>
      </c>
      <c r="N35" s="557">
        <v>0</v>
      </c>
      <c r="O35" s="557">
        <v>0</v>
      </c>
      <c r="P35" s="557">
        <v>0</v>
      </c>
      <c r="Q35" s="557">
        <v>0</v>
      </c>
      <c r="R35" s="557">
        <v>0</v>
      </c>
      <c r="S35" s="557">
        <v>0</v>
      </c>
      <c r="T35" s="557">
        <v>0</v>
      </c>
      <c r="U35" s="557">
        <v>0</v>
      </c>
      <c r="V35" s="557">
        <v>0</v>
      </c>
      <c r="W35" s="557">
        <v>0</v>
      </c>
      <c r="X35" s="557">
        <v>0</v>
      </c>
      <c r="Y35" s="557">
        <v>0</v>
      </c>
      <c r="Z35" s="557">
        <v>0</v>
      </c>
      <c r="AA35" s="557">
        <v>0</v>
      </c>
      <c r="AB35" s="557">
        <v>0</v>
      </c>
      <c r="AC35" s="557">
        <v>0</v>
      </c>
      <c r="AD35" s="557">
        <v>0</v>
      </c>
      <c r="AE35" s="557">
        <v>0</v>
      </c>
      <c r="AF35" s="557">
        <v>2.9000000000000001E-2</v>
      </c>
      <c r="AG35" s="557">
        <v>0</v>
      </c>
      <c r="AH35" s="557">
        <v>132.297</v>
      </c>
      <c r="AI35" s="557">
        <v>20.532</v>
      </c>
      <c r="AJ35" s="557">
        <v>634.38300000000004</v>
      </c>
      <c r="AK35" s="557">
        <v>0</v>
      </c>
      <c r="AL35" s="557">
        <v>0</v>
      </c>
      <c r="AM35" s="557">
        <v>14461</v>
      </c>
      <c r="AN35" s="557">
        <v>0</v>
      </c>
      <c r="AO35" s="557">
        <v>0</v>
      </c>
      <c r="AP35" s="557">
        <v>0</v>
      </c>
      <c r="AQ35" s="557">
        <v>0</v>
      </c>
      <c r="AR35" s="557">
        <v>0</v>
      </c>
      <c r="AS35" s="557">
        <v>0</v>
      </c>
      <c r="AT35" s="557">
        <v>0</v>
      </c>
      <c r="AU35" s="557">
        <v>0</v>
      </c>
      <c r="AV35" s="557">
        <v>0</v>
      </c>
      <c r="AW35" s="557">
        <v>0</v>
      </c>
      <c r="AX35" s="557">
        <v>0</v>
      </c>
      <c r="AY35" s="557">
        <v>0</v>
      </c>
      <c r="AZ35" s="557">
        <v>0</v>
      </c>
      <c r="BA35" s="557">
        <v>0</v>
      </c>
      <c r="BB35" s="557">
        <v>0</v>
      </c>
      <c r="BC35" s="557">
        <v>0</v>
      </c>
      <c r="BD35" s="557">
        <v>0</v>
      </c>
      <c r="BE35" s="557">
        <v>0</v>
      </c>
      <c r="BF35" s="557">
        <v>0</v>
      </c>
      <c r="BG35" s="557">
        <v>0</v>
      </c>
      <c r="BH35" s="557">
        <v>0</v>
      </c>
      <c r="BI35" s="557">
        <v>0</v>
      </c>
      <c r="BJ35" s="557">
        <v>0</v>
      </c>
      <c r="BK35" s="557">
        <v>0</v>
      </c>
      <c r="BL35" s="557">
        <v>0</v>
      </c>
      <c r="BM35" s="560">
        <f t="shared" si="2"/>
        <v>15248.241</v>
      </c>
      <c r="BN35" s="563"/>
      <c r="BO35" s="564">
        <v>998.24599999999998</v>
      </c>
      <c r="BZ35" s="531"/>
    </row>
    <row r="36" spans="1:78">
      <c r="A36" s="544" t="s">
        <v>41</v>
      </c>
      <c r="B36" s="556" t="s">
        <v>156</v>
      </c>
      <c r="C36" s="557">
        <f t="shared" si="0"/>
        <v>272.92599999999999</v>
      </c>
      <c r="D36" s="558">
        <v>0</v>
      </c>
      <c r="E36" s="558">
        <v>0</v>
      </c>
      <c r="F36" s="558">
        <v>29.687999999999999</v>
      </c>
      <c r="G36" s="558">
        <v>0</v>
      </c>
      <c r="H36" s="558">
        <v>0</v>
      </c>
      <c r="I36" s="558">
        <v>0</v>
      </c>
      <c r="J36" s="558">
        <v>0</v>
      </c>
      <c r="K36" s="558">
        <f t="shared" si="1"/>
        <v>243.238</v>
      </c>
      <c r="L36" s="559">
        <v>0</v>
      </c>
      <c r="M36" s="557">
        <v>0</v>
      </c>
      <c r="N36" s="557">
        <v>0</v>
      </c>
      <c r="O36" s="557">
        <v>0</v>
      </c>
      <c r="P36" s="557">
        <v>0</v>
      </c>
      <c r="Q36" s="557">
        <v>0</v>
      </c>
      <c r="R36" s="557">
        <v>0</v>
      </c>
      <c r="S36" s="557">
        <v>0</v>
      </c>
      <c r="T36" s="557">
        <v>0</v>
      </c>
      <c r="U36" s="557">
        <v>0</v>
      </c>
      <c r="V36" s="557">
        <v>0</v>
      </c>
      <c r="W36" s="557">
        <v>0</v>
      </c>
      <c r="X36" s="557">
        <v>0</v>
      </c>
      <c r="Y36" s="557">
        <v>0</v>
      </c>
      <c r="Z36" s="557">
        <v>0</v>
      </c>
      <c r="AA36" s="557">
        <v>0</v>
      </c>
      <c r="AB36" s="557">
        <v>0</v>
      </c>
      <c r="AC36" s="557">
        <v>0</v>
      </c>
      <c r="AD36" s="557">
        <v>0</v>
      </c>
      <c r="AE36" s="557">
        <v>0</v>
      </c>
      <c r="AF36" s="557">
        <v>0</v>
      </c>
      <c r="AG36" s="557">
        <v>0</v>
      </c>
      <c r="AH36" s="557">
        <v>0</v>
      </c>
      <c r="AI36" s="557">
        <v>0</v>
      </c>
      <c r="AJ36" s="557">
        <v>0</v>
      </c>
      <c r="AK36" s="557">
        <v>0</v>
      </c>
      <c r="AL36" s="557">
        <v>0</v>
      </c>
      <c r="AM36" s="557">
        <v>0</v>
      </c>
      <c r="AN36" s="557">
        <v>232.83099999999999</v>
      </c>
      <c r="AO36" s="557">
        <v>0</v>
      </c>
      <c r="AP36" s="557">
        <v>0</v>
      </c>
      <c r="AQ36" s="557">
        <v>0</v>
      </c>
      <c r="AR36" s="557">
        <v>0</v>
      </c>
      <c r="AS36" s="557">
        <v>0</v>
      </c>
      <c r="AT36" s="557">
        <v>0</v>
      </c>
      <c r="AU36" s="557">
        <v>0</v>
      </c>
      <c r="AV36" s="557">
        <v>0</v>
      </c>
      <c r="AW36" s="557">
        <v>0</v>
      </c>
      <c r="AX36" s="557">
        <v>0</v>
      </c>
      <c r="AY36" s="557">
        <v>0</v>
      </c>
      <c r="AZ36" s="557">
        <v>0</v>
      </c>
      <c r="BA36" s="557">
        <v>0</v>
      </c>
      <c r="BB36" s="557">
        <v>0</v>
      </c>
      <c r="BC36" s="557">
        <v>0</v>
      </c>
      <c r="BD36" s="557">
        <v>0</v>
      </c>
      <c r="BE36" s="557">
        <v>0</v>
      </c>
      <c r="BF36" s="557">
        <v>0</v>
      </c>
      <c r="BG36" s="557">
        <v>0</v>
      </c>
      <c r="BH36" s="557">
        <v>0</v>
      </c>
      <c r="BI36" s="557">
        <v>0</v>
      </c>
      <c r="BJ36" s="557">
        <v>0</v>
      </c>
      <c r="BK36" s="557">
        <v>0</v>
      </c>
      <c r="BL36" s="557">
        <v>0</v>
      </c>
      <c r="BM36" s="560">
        <f t="shared" si="2"/>
        <v>232.83099999999999</v>
      </c>
      <c r="BN36" s="563"/>
      <c r="BO36" s="564">
        <v>10.407</v>
      </c>
      <c r="BZ36" s="531"/>
    </row>
    <row r="37" spans="1:78">
      <c r="A37" s="544" t="s">
        <v>42</v>
      </c>
      <c r="B37" s="556" t="s">
        <v>43</v>
      </c>
      <c r="C37" s="557">
        <f t="shared" si="0"/>
        <v>31274.214</v>
      </c>
      <c r="D37" s="558">
        <v>0</v>
      </c>
      <c r="E37" s="558">
        <v>0</v>
      </c>
      <c r="F37" s="558">
        <v>2880.75</v>
      </c>
      <c r="G37" s="558">
        <v>0</v>
      </c>
      <c r="H37" s="558">
        <v>735.08600000000001</v>
      </c>
      <c r="I37" s="558">
        <v>0</v>
      </c>
      <c r="J37" s="558">
        <v>0</v>
      </c>
      <c r="K37" s="558">
        <f t="shared" si="1"/>
        <v>27658.378000000001</v>
      </c>
      <c r="L37" s="559">
        <v>0</v>
      </c>
      <c r="M37" s="557">
        <v>0</v>
      </c>
      <c r="N37" s="557">
        <v>0</v>
      </c>
      <c r="O37" s="557">
        <v>0</v>
      </c>
      <c r="P37" s="557">
        <v>0</v>
      </c>
      <c r="Q37" s="557">
        <v>0</v>
      </c>
      <c r="R37" s="557">
        <v>0</v>
      </c>
      <c r="S37" s="557">
        <v>0</v>
      </c>
      <c r="T37" s="557">
        <v>0</v>
      </c>
      <c r="U37" s="557">
        <v>0</v>
      </c>
      <c r="V37" s="557">
        <v>0</v>
      </c>
      <c r="W37" s="557">
        <v>0</v>
      </c>
      <c r="X37" s="557">
        <v>0</v>
      </c>
      <c r="Y37" s="557">
        <v>0</v>
      </c>
      <c r="Z37" s="557">
        <v>0</v>
      </c>
      <c r="AA37" s="557">
        <v>0</v>
      </c>
      <c r="AB37" s="557">
        <v>0</v>
      </c>
      <c r="AC37" s="557">
        <v>0</v>
      </c>
      <c r="AD37" s="557">
        <v>0</v>
      </c>
      <c r="AE37" s="557">
        <v>0.13500000000000001</v>
      </c>
      <c r="AF37" s="557">
        <v>0</v>
      </c>
      <c r="AG37" s="557">
        <v>0</v>
      </c>
      <c r="AH37" s="557">
        <v>0</v>
      </c>
      <c r="AI37" s="557">
        <v>1.794</v>
      </c>
      <c r="AJ37" s="557">
        <v>0</v>
      </c>
      <c r="AK37" s="557">
        <v>0</v>
      </c>
      <c r="AL37" s="557">
        <v>0</v>
      </c>
      <c r="AM37" s="557">
        <v>0</v>
      </c>
      <c r="AN37" s="557">
        <v>0</v>
      </c>
      <c r="AO37" s="557">
        <v>25257.596000000001</v>
      </c>
      <c r="AP37" s="557">
        <v>0</v>
      </c>
      <c r="AQ37" s="557">
        <v>0</v>
      </c>
      <c r="AR37" s="557">
        <v>0</v>
      </c>
      <c r="AS37" s="557">
        <v>0</v>
      </c>
      <c r="AT37" s="557">
        <v>0</v>
      </c>
      <c r="AU37" s="557">
        <v>0</v>
      </c>
      <c r="AV37" s="557">
        <v>0</v>
      </c>
      <c r="AW37" s="557">
        <v>2398.8530000000001</v>
      </c>
      <c r="AX37" s="557">
        <v>0</v>
      </c>
      <c r="AY37" s="557">
        <v>0</v>
      </c>
      <c r="AZ37" s="557">
        <v>0</v>
      </c>
      <c r="BA37" s="557">
        <v>0</v>
      </c>
      <c r="BB37" s="557">
        <v>0</v>
      </c>
      <c r="BC37" s="557">
        <v>0</v>
      </c>
      <c r="BD37" s="557">
        <v>0</v>
      </c>
      <c r="BE37" s="557">
        <v>0</v>
      </c>
      <c r="BF37" s="557">
        <v>0</v>
      </c>
      <c r="BG37" s="557">
        <v>0</v>
      </c>
      <c r="BH37" s="557">
        <v>0</v>
      </c>
      <c r="BI37" s="557">
        <v>0</v>
      </c>
      <c r="BJ37" s="557">
        <v>0</v>
      </c>
      <c r="BK37" s="557">
        <v>0</v>
      </c>
      <c r="BL37" s="557">
        <v>0</v>
      </c>
      <c r="BM37" s="560">
        <f t="shared" si="2"/>
        <v>27658.378000000001</v>
      </c>
      <c r="BN37" s="563"/>
      <c r="BO37" s="564">
        <v>0</v>
      </c>
      <c r="BZ37" s="531"/>
    </row>
    <row r="38" spans="1:78">
      <c r="A38" s="544" t="s">
        <v>44</v>
      </c>
      <c r="B38" s="556" t="s">
        <v>207</v>
      </c>
      <c r="C38" s="557">
        <f t="shared" si="0"/>
        <v>8798.2440000000006</v>
      </c>
      <c r="D38" s="558">
        <v>0</v>
      </c>
      <c r="E38" s="558">
        <v>0</v>
      </c>
      <c r="F38" s="558">
        <v>536.97500000000002</v>
      </c>
      <c r="G38" s="558">
        <v>0</v>
      </c>
      <c r="H38" s="558">
        <v>0</v>
      </c>
      <c r="I38" s="558">
        <v>0</v>
      </c>
      <c r="J38" s="558">
        <v>0</v>
      </c>
      <c r="K38" s="558">
        <f t="shared" si="1"/>
        <v>8261.2690000000002</v>
      </c>
      <c r="L38" s="559">
        <v>5.09</v>
      </c>
      <c r="M38" s="557">
        <v>0</v>
      </c>
      <c r="N38" s="557">
        <v>0</v>
      </c>
      <c r="O38" s="557">
        <v>15.448</v>
      </c>
      <c r="P38" s="557">
        <v>0</v>
      </c>
      <c r="Q38" s="557">
        <v>0</v>
      </c>
      <c r="R38" s="557">
        <v>0</v>
      </c>
      <c r="S38" s="557">
        <v>0</v>
      </c>
      <c r="T38" s="557">
        <v>0</v>
      </c>
      <c r="U38" s="557">
        <v>0</v>
      </c>
      <c r="V38" s="557">
        <v>0</v>
      </c>
      <c r="W38" s="557">
        <v>0</v>
      </c>
      <c r="X38" s="557">
        <v>0</v>
      </c>
      <c r="Y38" s="557">
        <v>0</v>
      </c>
      <c r="Z38" s="557">
        <v>0</v>
      </c>
      <c r="AA38" s="557">
        <v>0</v>
      </c>
      <c r="AB38" s="557">
        <v>0</v>
      </c>
      <c r="AC38" s="557">
        <v>0</v>
      </c>
      <c r="AD38" s="557">
        <v>0</v>
      </c>
      <c r="AE38" s="557">
        <v>1.617</v>
      </c>
      <c r="AF38" s="557">
        <v>0</v>
      </c>
      <c r="AG38" s="557">
        <v>0</v>
      </c>
      <c r="AH38" s="557">
        <v>0</v>
      </c>
      <c r="AI38" s="557">
        <v>27.773</v>
      </c>
      <c r="AJ38" s="557">
        <v>10.282</v>
      </c>
      <c r="AK38" s="557">
        <v>2.0619999999999998</v>
      </c>
      <c r="AL38" s="557">
        <v>0</v>
      </c>
      <c r="AM38" s="557">
        <v>0</v>
      </c>
      <c r="AN38" s="557">
        <v>0</v>
      </c>
      <c r="AO38" s="557">
        <v>2274.7089999999998</v>
      </c>
      <c r="AP38" s="557">
        <v>5330.3230000000003</v>
      </c>
      <c r="AQ38" s="557">
        <v>0</v>
      </c>
      <c r="AR38" s="557">
        <v>0</v>
      </c>
      <c r="AS38" s="557">
        <v>0</v>
      </c>
      <c r="AT38" s="557">
        <v>0</v>
      </c>
      <c r="AU38" s="557">
        <v>0</v>
      </c>
      <c r="AV38" s="557">
        <v>0</v>
      </c>
      <c r="AW38" s="557">
        <v>532.03399999999999</v>
      </c>
      <c r="AX38" s="557">
        <v>0</v>
      </c>
      <c r="AY38" s="557">
        <v>0</v>
      </c>
      <c r="AZ38" s="557">
        <v>0</v>
      </c>
      <c r="BA38" s="557">
        <v>0</v>
      </c>
      <c r="BB38" s="557">
        <v>0</v>
      </c>
      <c r="BC38" s="557">
        <v>11.632999999999999</v>
      </c>
      <c r="BD38" s="557">
        <v>0</v>
      </c>
      <c r="BE38" s="557">
        <v>0</v>
      </c>
      <c r="BF38" s="557">
        <v>0</v>
      </c>
      <c r="BG38" s="557">
        <v>39.607999999999997</v>
      </c>
      <c r="BH38" s="557">
        <v>0</v>
      </c>
      <c r="BI38" s="557">
        <v>10.69</v>
      </c>
      <c r="BJ38" s="557">
        <v>0</v>
      </c>
      <c r="BK38" s="557">
        <v>0</v>
      </c>
      <c r="BL38" s="557">
        <v>0</v>
      </c>
      <c r="BM38" s="560">
        <f t="shared" si="2"/>
        <v>8261.2690000000002</v>
      </c>
      <c r="BN38" s="563"/>
      <c r="BO38" s="564">
        <v>0</v>
      </c>
      <c r="BZ38" s="531"/>
    </row>
    <row r="39" spans="1:78">
      <c r="A39" s="544" t="s">
        <v>45</v>
      </c>
      <c r="B39" s="556" t="s">
        <v>233</v>
      </c>
      <c r="C39" s="557">
        <f t="shared" si="0"/>
        <v>1491.7529999999999</v>
      </c>
      <c r="D39" s="558">
        <v>0</v>
      </c>
      <c r="E39" s="558">
        <v>0</v>
      </c>
      <c r="F39" s="558">
        <v>109.23</v>
      </c>
      <c r="G39" s="558">
        <v>0</v>
      </c>
      <c r="H39" s="558">
        <v>0</v>
      </c>
      <c r="I39" s="558">
        <v>0</v>
      </c>
      <c r="J39" s="558">
        <v>4.117</v>
      </c>
      <c r="K39" s="558">
        <f t="shared" si="1"/>
        <v>1378.4059999999999</v>
      </c>
      <c r="L39" s="559">
        <v>0</v>
      </c>
      <c r="M39" s="557">
        <v>0</v>
      </c>
      <c r="N39" s="557">
        <v>0</v>
      </c>
      <c r="O39" s="557">
        <v>0</v>
      </c>
      <c r="P39" s="557">
        <v>0</v>
      </c>
      <c r="Q39" s="557">
        <v>0</v>
      </c>
      <c r="R39" s="557">
        <v>0</v>
      </c>
      <c r="S39" s="557">
        <v>0</v>
      </c>
      <c r="T39" s="557">
        <v>0</v>
      </c>
      <c r="U39" s="557">
        <v>0</v>
      </c>
      <c r="V39" s="557">
        <v>0</v>
      </c>
      <c r="W39" s="557">
        <v>0</v>
      </c>
      <c r="X39" s="557">
        <v>0</v>
      </c>
      <c r="Y39" s="557">
        <v>0</v>
      </c>
      <c r="Z39" s="557">
        <v>0</v>
      </c>
      <c r="AA39" s="557">
        <v>0</v>
      </c>
      <c r="AB39" s="557">
        <v>0</v>
      </c>
      <c r="AC39" s="557">
        <v>0</v>
      </c>
      <c r="AD39" s="557">
        <v>0</v>
      </c>
      <c r="AE39" s="557">
        <v>0</v>
      </c>
      <c r="AF39" s="557">
        <v>0</v>
      </c>
      <c r="AG39" s="557">
        <v>0</v>
      </c>
      <c r="AH39" s="557">
        <v>0</v>
      </c>
      <c r="AI39" s="557">
        <v>1.5129999999999999</v>
      </c>
      <c r="AJ39" s="557">
        <v>0</v>
      </c>
      <c r="AK39" s="557">
        <v>0</v>
      </c>
      <c r="AL39" s="557">
        <v>0</v>
      </c>
      <c r="AM39" s="557">
        <v>0</v>
      </c>
      <c r="AN39" s="557">
        <v>0</v>
      </c>
      <c r="AO39" s="557">
        <v>0</v>
      </c>
      <c r="AP39" s="557">
        <v>0</v>
      </c>
      <c r="AQ39" s="557">
        <v>1071.951</v>
      </c>
      <c r="AR39" s="557">
        <v>0</v>
      </c>
      <c r="AS39" s="557">
        <v>0</v>
      </c>
      <c r="AT39" s="557">
        <v>0</v>
      </c>
      <c r="AU39" s="557">
        <v>0</v>
      </c>
      <c r="AV39" s="557">
        <v>0</v>
      </c>
      <c r="AW39" s="557">
        <v>0</v>
      </c>
      <c r="AX39" s="557">
        <v>8.3949999999999996</v>
      </c>
      <c r="AY39" s="557">
        <v>0</v>
      </c>
      <c r="AZ39" s="557">
        <v>0</v>
      </c>
      <c r="BA39" s="557">
        <v>0</v>
      </c>
      <c r="BB39" s="557">
        <v>0</v>
      </c>
      <c r="BC39" s="557">
        <v>104.913</v>
      </c>
      <c r="BD39" s="557">
        <v>0</v>
      </c>
      <c r="BE39" s="557">
        <v>0</v>
      </c>
      <c r="BF39" s="557">
        <v>0</v>
      </c>
      <c r="BG39" s="557">
        <v>0</v>
      </c>
      <c r="BH39" s="557">
        <v>0</v>
      </c>
      <c r="BI39" s="557">
        <v>9.35</v>
      </c>
      <c r="BJ39" s="557">
        <v>0</v>
      </c>
      <c r="BK39" s="557">
        <v>0</v>
      </c>
      <c r="BL39" s="557">
        <v>0</v>
      </c>
      <c r="BM39" s="560">
        <f t="shared" si="2"/>
        <v>1196.1219999999998</v>
      </c>
      <c r="BN39" s="563"/>
      <c r="BO39" s="564">
        <v>182.28399999999999</v>
      </c>
      <c r="BZ39" s="531"/>
    </row>
    <row r="40" spans="1:78">
      <c r="A40" s="544" t="s">
        <v>46</v>
      </c>
      <c r="B40" s="556" t="s">
        <v>47</v>
      </c>
      <c r="C40" s="557">
        <f t="shared" si="0"/>
        <v>10934.996999999999</v>
      </c>
      <c r="D40" s="558">
        <v>0</v>
      </c>
      <c r="E40" s="558">
        <v>0</v>
      </c>
      <c r="F40" s="558">
        <v>760.43100000000004</v>
      </c>
      <c r="G40" s="558">
        <v>0</v>
      </c>
      <c r="H40" s="558">
        <v>0</v>
      </c>
      <c r="I40" s="558">
        <v>0</v>
      </c>
      <c r="J40" s="558">
        <v>0</v>
      </c>
      <c r="K40" s="558">
        <f t="shared" si="1"/>
        <v>10174.565999999999</v>
      </c>
      <c r="L40" s="559">
        <v>0</v>
      </c>
      <c r="M40" s="557">
        <v>0</v>
      </c>
      <c r="N40" s="557">
        <v>0</v>
      </c>
      <c r="O40" s="557">
        <v>0</v>
      </c>
      <c r="P40" s="557">
        <v>0</v>
      </c>
      <c r="Q40" s="557">
        <v>0</v>
      </c>
      <c r="R40" s="557">
        <v>0</v>
      </c>
      <c r="S40" s="557">
        <v>0</v>
      </c>
      <c r="T40" s="557">
        <v>0</v>
      </c>
      <c r="U40" s="557">
        <v>0</v>
      </c>
      <c r="V40" s="557">
        <v>0</v>
      </c>
      <c r="W40" s="557">
        <v>0</v>
      </c>
      <c r="X40" s="557">
        <v>0</v>
      </c>
      <c r="Y40" s="557">
        <v>0</v>
      </c>
      <c r="Z40" s="557">
        <v>0</v>
      </c>
      <c r="AA40" s="557">
        <v>0</v>
      </c>
      <c r="AB40" s="557">
        <v>0</v>
      </c>
      <c r="AC40" s="557">
        <v>0</v>
      </c>
      <c r="AD40" s="557">
        <v>0</v>
      </c>
      <c r="AE40" s="557">
        <v>0</v>
      </c>
      <c r="AF40" s="557">
        <v>0</v>
      </c>
      <c r="AG40" s="557">
        <v>2.411</v>
      </c>
      <c r="AH40" s="557">
        <v>0.92200000000000004</v>
      </c>
      <c r="AI40" s="557">
        <v>76.162999999999997</v>
      </c>
      <c r="AJ40" s="557">
        <v>0</v>
      </c>
      <c r="AK40" s="557">
        <v>0</v>
      </c>
      <c r="AL40" s="557">
        <v>0</v>
      </c>
      <c r="AM40" s="557">
        <v>0</v>
      </c>
      <c r="AN40" s="557">
        <v>0.75700000000000001</v>
      </c>
      <c r="AO40" s="557">
        <v>5.4580000000000002</v>
      </c>
      <c r="AP40" s="557">
        <v>9.0459999999999994</v>
      </c>
      <c r="AQ40" s="557">
        <v>0</v>
      </c>
      <c r="AR40" s="557">
        <v>9663.9140000000007</v>
      </c>
      <c r="AS40" s="557">
        <v>0</v>
      </c>
      <c r="AT40" s="557">
        <v>0</v>
      </c>
      <c r="AU40" s="557">
        <v>0</v>
      </c>
      <c r="AV40" s="557">
        <v>0</v>
      </c>
      <c r="AW40" s="557">
        <v>0</v>
      </c>
      <c r="AX40" s="557">
        <v>0</v>
      </c>
      <c r="AY40" s="557">
        <v>0</v>
      </c>
      <c r="AZ40" s="557">
        <v>0</v>
      </c>
      <c r="BA40" s="557">
        <v>0</v>
      </c>
      <c r="BB40" s="557">
        <v>0</v>
      </c>
      <c r="BC40" s="557">
        <v>0</v>
      </c>
      <c r="BD40" s="557">
        <v>0</v>
      </c>
      <c r="BE40" s="557">
        <v>0</v>
      </c>
      <c r="BF40" s="557">
        <v>0</v>
      </c>
      <c r="BG40" s="557">
        <v>0</v>
      </c>
      <c r="BH40" s="557">
        <v>0</v>
      </c>
      <c r="BI40" s="557">
        <v>8.0960000000000001</v>
      </c>
      <c r="BJ40" s="557">
        <v>0</v>
      </c>
      <c r="BK40" s="557">
        <v>0</v>
      </c>
      <c r="BL40" s="557">
        <v>0</v>
      </c>
      <c r="BM40" s="560">
        <f t="shared" si="2"/>
        <v>9766.7669999999998</v>
      </c>
      <c r="BN40" s="563"/>
      <c r="BO40" s="564">
        <v>407.79899999999998</v>
      </c>
      <c r="BZ40" s="531"/>
    </row>
    <row r="41" spans="1:78">
      <c r="A41" s="544" t="s">
        <v>48</v>
      </c>
      <c r="B41" s="556" t="s">
        <v>157</v>
      </c>
      <c r="C41" s="557">
        <f t="shared" si="0"/>
        <v>3669.9969999999994</v>
      </c>
      <c r="D41" s="558">
        <v>0</v>
      </c>
      <c r="E41" s="558">
        <v>0</v>
      </c>
      <c r="F41" s="558">
        <v>13.132999999999999</v>
      </c>
      <c r="G41" s="558">
        <v>0</v>
      </c>
      <c r="H41" s="558">
        <v>0</v>
      </c>
      <c r="I41" s="558">
        <v>0</v>
      </c>
      <c r="J41" s="558">
        <v>0</v>
      </c>
      <c r="K41" s="558">
        <f t="shared" si="1"/>
        <v>3656.8639999999996</v>
      </c>
      <c r="L41" s="559">
        <v>0</v>
      </c>
      <c r="M41" s="557">
        <v>0</v>
      </c>
      <c r="N41" s="557">
        <v>0</v>
      </c>
      <c r="O41" s="557">
        <v>0</v>
      </c>
      <c r="P41" s="557">
        <v>0</v>
      </c>
      <c r="Q41" s="557">
        <v>0</v>
      </c>
      <c r="R41" s="557">
        <v>0</v>
      </c>
      <c r="S41" s="557">
        <v>0</v>
      </c>
      <c r="T41" s="557">
        <v>0</v>
      </c>
      <c r="U41" s="557">
        <v>0</v>
      </c>
      <c r="V41" s="557">
        <v>0</v>
      </c>
      <c r="W41" s="557">
        <v>0</v>
      </c>
      <c r="X41" s="557">
        <v>0</v>
      </c>
      <c r="Y41" s="557">
        <v>0</v>
      </c>
      <c r="Z41" s="557">
        <v>0</v>
      </c>
      <c r="AA41" s="557">
        <v>0</v>
      </c>
      <c r="AB41" s="557">
        <v>0</v>
      </c>
      <c r="AC41" s="557">
        <v>0</v>
      </c>
      <c r="AD41" s="557">
        <v>0</v>
      </c>
      <c r="AE41" s="557">
        <v>0</v>
      </c>
      <c r="AF41" s="557">
        <v>0</v>
      </c>
      <c r="AG41" s="557">
        <v>256.64400000000001</v>
      </c>
      <c r="AH41" s="557">
        <v>0</v>
      </c>
      <c r="AI41" s="557">
        <v>0</v>
      </c>
      <c r="AJ41" s="557">
        <v>0</v>
      </c>
      <c r="AK41" s="557">
        <v>0</v>
      </c>
      <c r="AL41" s="557">
        <v>0</v>
      </c>
      <c r="AM41" s="557">
        <v>0</v>
      </c>
      <c r="AN41" s="557">
        <v>0</v>
      </c>
      <c r="AO41" s="557">
        <v>0</v>
      </c>
      <c r="AP41" s="557">
        <v>0</v>
      </c>
      <c r="AQ41" s="557">
        <v>0</v>
      </c>
      <c r="AR41" s="557">
        <v>0</v>
      </c>
      <c r="AS41" s="557">
        <v>1806.885</v>
      </c>
      <c r="AT41" s="557">
        <v>0</v>
      </c>
      <c r="AU41" s="557">
        <v>0</v>
      </c>
      <c r="AV41" s="557">
        <v>0</v>
      </c>
      <c r="AW41" s="557">
        <v>0</v>
      </c>
      <c r="AX41" s="557">
        <v>0</v>
      </c>
      <c r="AY41" s="557">
        <v>0</v>
      </c>
      <c r="AZ41" s="557">
        <v>0</v>
      </c>
      <c r="BA41" s="557">
        <v>0</v>
      </c>
      <c r="BB41" s="557">
        <v>0</v>
      </c>
      <c r="BC41" s="557">
        <v>0</v>
      </c>
      <c r="BD41" s="557">
        <v>0</v>
      </c>
      <c r="BE41" s="557">
        <v>0</v>
      </c>
      <c r="BF41" s="557">
        <v>0</v>
      </c>
      <c r="BG41" s="557">
        <v>0</v>
      </c>
      <c r="BH41" s="557">
        <v>0</v>
      </c>
      <c r="BI41" s="557">
        <v>1.2290000000000001</v>
      </c>
      <c r="BJ41" s="557">
        <v>0</v>
      </c>
      <c r="BK41" s="557">
        <v>0</v>
      </c>
      <c r="BL41" s="557">
        <v>0</v>
      </c>
      <c r="BM41" s="560">
        <f t="shared" si="2"/>
        <v>2064.7579999999998</v>
      </c>
      <c r="BN41" s="563"/>
      <c r="BO41" s="564">
        <v>1592.106</v>
      </c>
      <c r="BZ41" s="531"/>
    </row>
    <row r="42" spans="1:78">
      <c r="A42" s="544" t="s">
        <v>49</v>
      </c>
      <c r="B42" s="556" t="s">
        <v>234</v>
      </c>
      <c r="C42" s="557">
        <f t="shared" si="0"/>
        <v>17236.941000000003</v>
      </c>
      <c r="D42" s="558">
        <v>0</v>
      </c>
      <c r="E42" s="558">
        <v>0</v>
      </c>
      <c r="F42" s="558">
        <v>0</v>
      </c>
      <c r="G42" s="558">
        <v>0</v>
      </c>
      <c r="H42" s="558">
        <v>359.25799999999998</v>
      </c>
      <c r="I42" s="558">
        <v>0</v>
      </c>
      <c r="J42" s="558">
        <v>0</v>
      </c>
      <c r="K42" s="558">
        <f t="shared" si="1"/>
        <v>16877.683000000001</v>
      </c>
      <c r="L42" s="559">
        <v>0</v>
      </c>
      <c r="M42" s="557">
        <v>0</v>
      </c>
      <c r="N42" s="557">
        <v>0</v>
      </c>
      <c r="O42" s="557">
        <v>0</v>
      </c>
      <c r="P42" s="557">
        <v>0</v>
      </c>
      <c r="Q42" s="557">
        <v>0</v>
      </c>
      <c r="R42" s="557">
        <v>0</v>
      </c>
      <c r="S42" s="557">
        <v>0</v>
      </c>
      <c r="T42" s="557">
        <v>0</v>
      </c>
      <c r="U42" s="557">
        <v>0</v>
      </c>
      <c r="V42" s="557">
        <v>0</v>
      </c>
      <c r="W42" s="557">
        <v>0</v>
      </c>
      <c r="X42" s="557">
        <v>0</v>
      </c>
      <c r="Y42" s="557">
        <v>0</v>
      </c>
      <c r="Z42" s="557">
        <v>0</v>
      </c>
      <c r="AA42" s="557">
        <v>0</v>
      </c>
      <c r="AB42" s="557">
        <v>0</v>
      </c>
      <c r="AC42" s="557">
        <v>0</v>
      </c>
      <c r="AD42" s="557">
        <v>0</v>
      </c>
      <c r="AE42" s="557">
        <v>0</v>
      </c>
      <c r="AF42" s="557">
        <v>0</v>
      </c>
      <c r="AG42" s="557">
        <v>0</v>
      </c>
      <c r="AH42" s="557">
        <v>0</v>
      </c>
      <c r="AI42" s="557">
        <v>0</v>
      </c>
      <c r="AJ42" s="557">
        <v>0</v>
      </c>
      <c r="AK42" s="557">
        <v>0</v>
      </c>
      <c r="AL42" s="557">
        <v>0</v>
      </c>
      <c r="AM42" s="557">
        <v>0</v>
      </c>
      <c r="AN42" s="557">
        <v>0</v>
      </c>
      <c r="AO42" s="557">
        <v>0</v>
      </c>
      <c r="AP42" s="557">
        <v>0</v>
      </c>
      <c r="AQ42" s="557">
        <v>0</v>
      </c>
      <c r="AR42" s="557">
        <v>0</v>
      </c>
      <c r="AS42" s="557">
        <v>0</v>
      </c>
      <c r="AT42" s="557">
        <v>16024.257</v>
      </c>
      <c r="AU42" s="557">
        <v>0</v>
      </c>
      <c r="AV42" s="557">
        <v>0</v>
      </c>
      <c r="AW42" s="557">
        <v>0</v>
      </c>
      <c r="AX42" s="557">
        <v>0</v>
      </c>
      <c r="AY42" s="557">
        <v>0</v>
      </c>
      <c r="AZ42" s="557">
        <v>0</v>
      </c>
      <c r="BA42" s="557">
        <v>0</v>
      </c>
      <c r="BB42" s="557">
        <v>0</v>
      </c>
      <c r="BC42" s="557">
        <v>0</v>
      </c>
      <c r="BD42" s="557">
        <v>0</v>
      </c>
      <c r="BE42" s="557">
        <v>0</v>
      </c>
      <c r="BF42" s="557">
        <v>0</v>
      </c>
      <c r="BG42" s="557">
        <v>0</v>
      </c>
      <c r="BH42" s="557">
        <v>0</v>
      </c>
      <c r="BI42" s="557">
        <v>0</v>
      </c>
      <c r="BJ42" s="557">
        <v>0</v>
      </c>
      <c r="BK42" s="557">
        <v>0</v>
      </c>
      <c r="BL42" s="557">
        <v>0</v>
      </c>
      <c r="BM42" s="560">
        <f t="shared" si="2"/>
        <v>16024.257</v>
      </c>
      <c r="BN42" s="563"/>
      <c r="BO42" s="564">
        <v>853.42600000000004</v>
      </c>
      <c r="BZ42" s="531"/>
    </row>
    <row r="43" spans="1:78">
      <c r="A43" s="544" t="s">
        <v>50</v>
      </c>
      <c r="B43" s="556" t="s">
        <v>235</v>
      </c>
      <c r="C43" s="557">
        <f t="shared" si="0"/>
        <v>3332.3339999999998</v>
      </c>
      <c r="D43" s="558">
        <v>0</v>
      </c>
      <c r="E43" s="558">
        <v>0</v>
      </c>
      <c r="F43" s="558">
        <v>0</v>
      </c>
      <c r="G43" s="558">
        <v>0</v>
      </c>
      <c r="H43" s="558">
        <v>99.588999999999999</v>
      </c>
      <c r="I43" s="558">
        <v>0</v>
      </c>
      <c r="J43" s="558">
        <v>0</v>
      </c>
      <c r="K43" s="558">
        <f t="shared" si="1"/>
        <v>3232.7449999999999</v>
      </c>
      <c r="L43" s="559">
        <v>0</v>
      </c>
      <c r="M43" s="557">
        <v>0</v>
      </c>
      <c r="N43" s="557">
        <v>0</v>
      </c>
      <c r="O43" s="557">
        <v>0</v>
      </c>
      <c r="P43" s="557">
        <v>0</v>
      </c>
      <c r="Q43" s="557">
        <v>0</v>
      </c>
      <c r="R43" s="557">
        <v>0</v>
      </c>
      <c r="S43" s="557">
        <v>0</v>
      </c>
      <c r="T43" s="557">
        <v>0</v>
      </c>
      <c r="U43" s="557">
        <v>0</v>
      </c>
      <c r="V43" s="557">
        <v>0</v>
      </c>
      <c r="W43" s="557">
        <v>0</v>
      </c>
      <c r="X43" s="557">
        <v>0</v>
      </c>
      <c r="Y43" s="557">
        <v>0</v>
      </c>
      <c r="Z43" s="557">
        <v>0</v>
      </c>
      <c r="AA43" s="557">
        <v>0</v>
      </c>
      <c r="AB43" s="557">
        <v>0</v>
      </c>
      <c r="AC43" s="557">
        <v>0</v>
      </c>
      <c r="AD43" s="557">
        <v>0</v>
      </c>
      <c r="AE43" s="557">
        <v>0</v>
      </c>
      <c r="AF43" s="557">
        <v>0</v>
      </c>
      <c r="AG43" s="557">
        <v>0</v>
      </c>
      <c r="AH43" s="557">
        <v>0</v>
      </c>
      <c r="AI43" s="557">
        <v>0</v>
      </c>
      <c r="AJ43" s="557">
        <v>0</v>
      </c>
      <c r="AK43" s="557">
        <v>0</v>
      </c>
      <c r="AL43" s="557">
        <v>0</v>
      </c>
      <c r="AM43" s="557">
        <v>0</v>
      </c>
      <c r="AN43" s="557">
        <v>0</v>
      </c>
      <c r="AO43" s="557">
        <v>0</v>
      </c>
      <c r="AP43" s="557">
        <v>0</v>
      </c>
      <c r="AQ43" s="557">
        <v>0</v>
      </c>
      <c r="AR43" s="557">
        <v>0</v>
      </c>
      <c r="AS43" s="557">
        <v>0</v>
      </c>
      <c r="AT43" s="557">
        <v>0</v>
      </c>
      <c r="AU43" s="557">
        <v>2196.5</v>
      </c>
      <c r="AV43" s="557">
        <v>0</v>
      </c>
      <c r="AW43" s="557">
        <v>0</v>
      </c>
      <c r="AX43" s="557">
        <v>0</v>
      </c>
      <c r="AY43" s="557">
        <v>0</v>
      </c>
      <c r="AZ43" s="557">
        <v>0</v>
      </c>
      <c r="BA43" s="557">
        <v>0</v>
      </c>
      <c r="BB43" s="557">
        <v>0</v>
      </c>
      <c r="BC43" s="557">
        <v>0</v>
      </c>
      <c r="BD43" s="557">
        <v>0</v>
      </c>
      <c r="BE43" s="557">
        <v>0</v>
      </c>
      <c r="BF43" s="557">
        <v>0</v>
      </c>
      <c r="BG43" s="557">
        <v>0</v>
      </c>
      <c r="BH43" s="557">
        <v>0</v>
      </c>
      <c r="BI43" s="557">
        <v>0</v>
      </c>
      <c r="BJ43" s="557">
        <v>0</v>
      </c>
      <c r="BK43" s="557">
        <v>0</v>
      </c>
      <c r="BL43" s="557">
        <v>0</v>
      </c>
      <c r="BM43" s="560">
        <f t="shared" si="2"/>
        <v>2196.5</v>
      </c>
      <c r="BN43" s="563"/>
      <c r="BO43" s="564">
        <v>1036.2449999999999</v>
      </c>
      <c r="BZ43" s="531"/>
    </row>
    <row r="44" spans="1:78">
      <c r="A44" s="544" t="s">
        <v>51</v>
      </c>
      <c r="B44" s="556" t="s">
        <v>158</v>
      </c>
      <c r="C44" s="557">
        <f t="shared" si="0"/>
        <v>1847.145</v>
      </c>
      <c r="D44" s="558">
        <v>0</v>
      </c>
      <c r="E44" s="558">
        <v>0</v>
      </c>
      <c r="F44" s="558">
        <v>0</v>
      </c>
      <c r="G44" s="558">
        <v>0</v>
      </c>
      <c r="H44" s="558">
        <v>0</v>
      </c>
      <c r="I44" s="558">
        <v>0</v>
      </c>
      <c r="J44" s="558">
        <v>0</v>
      </c>
      <c r="K44" s="558">
        <f t="shared" si="1"/>
        <v>1847.145</v>
      </c>
      <c r="L44" s="559">
        <v>0</v>
      </c>
      <c r="M44" s="557">
        <v>0</v>
      </c>
      <c r="N44" s="557">
        <v>0</v>
      </c>
      <c r="O44" s="557">
        <v>0</v>
      </c>
      <c r="P44" s="557">
        <v>0</v>
      </c>
      <c r="Q44" s="557">
        <v>0</v>
      </c>
      <c r="R44" s="557">
        <v>0</v>
      </c>
      <c r="S44" s="557">
        <v>0</v>
      </c>
      <c r="T44" s="557">
        <v>0</v>
      </c>
      <c r="U44" s="557">
        <v>0</v>
      </c>
      <c r="V44" s="557">
        <v>0</v>
      </c>
      <c r="W44" s="557">
        <v>0</v>
      </c>
      <c r="X44" s="557">
        <v>0</v>
      </c>
      <c r="Y44" s="557">
        <v>0</v>
      </c>
      <c r="Z44" s="557">
        <v>0</v>
      </c>
      <c r="AA44" s="557">
        <v>0</v>
      </c>
      <c r="AB44" s="557">
        <v>0</v>
      </c>
      <c r="AC44" s="557">
        <v>0</v>
      </c>
      <c r="AD44" s="557">
        <v>0</v>
      </c>
      <c r="AE44" s="557">
        <v>0</v>
      </c>
      <c r="AF44" s="557">
        <v>0</v>
      </c>
      <c r="AG44" s="557">
        <v>0</v>
      </c>
      <c r="AH44" s="557">
        <v>0</v>
      </c>
      <c r="AI44" s="557">
        <v>0</v>
      </c>
      <c r="AJ44" s="557">
        <v>0</v>
      </c>
      <c r="AK44" s="557">
        <v>0</v>
      </c>
      <c r="AL44" s="557">
        <v>0</v>
      </c>
      <c r="AM44" s="557">
        <v>0</v>
      </c>
      <c r="AN44" s="557">
        <v>0</v>
      </c>
      <c r="AO44" s="557">
        <v>90.67</v>
      </c>
      <c r="AP44" s="557">
        <v>0</v>
      </c>
      <c r="AQ44" s="557">
        <v>0</v>
      </c>
      <c r="AR44" s="557">
        <v>0</v>
      </c>
      <c r="AS44" s="557">
        <v>0</v>
      </c>
      <c r="AT44" s="557">
        <v>0</v>
      </c>
      <c r="AU44" s="557">
        <v>0</v>
      </c>
      <c r="AV44" s="557">
        <v>1722.74</v>
      </c>
      <c r="AW44" s="557">
        <v>0</v>
      </c>
      <c r="AX44" s="557">
        <v>0</v>
      </c>
      <c r="AY44" s="557">
        <v>0</v>
      </c>
      <c r="AZ44" s="557">
        <v>0</v>
      </c>
      <c r="BA44" s="557">
        <v>0</v>
      </c>
      <c r="BB44" s="557">
        <v>0</v>
      </c>
      <c r="BC44" s="557">
        <v>0</v>
      </c>
      <c r="BD44" s="557">
        <v>0</v>
      </c>
      <c r="BE44" s="557">
        <v>0</v>
      </c>
      <c r="BF44" s="557">
        <v>0</v>
      </c>
      <c r="BG44" s="557">
        <v>0</v>
      </c>
      <c r="BH44" s="557">
        <v>0</v>
      </c>
      <c r="BI44" s="557">
        <v>33.734999999999999</v>
      </c>
      <c r="BJ44" s="557">
        <v>0</v>
      </c>
      <c r="BK44" s="557">
        <v>0</v>
      </c>
      <c r="BL44" s="557">
        <v>0</v>
      </c>
      <c r="BM44" s="560">
        <f t="shared" si="2"/>
        <v>1847.145</v>
      </c>
      <c r="BN44" s="563"/>
      <c r="BO44" s="564">
        <v>0</v>
      </c>
      <c r="BZ44" s="531"/>
    </row>
    <row r="45" spans="1:78">
      <c r="A45" s="544" t="s">
        <v>52</v>
      </c>
      <c r="B45" s="556" t="s">
        <v>145</v>
      </c>
      <c r="C45" s="557">
        <f t="shared" si="0"/>
        <v>20805.131000000001</v>
      </c>
      <c r="D45" s="558">
        <v>0</v>
      </c>
      <c r="E45" s="558">
        <v>0</v>
      </c>
      <c r="F45" s="558">
        <v>135.374</v>
      </c>
      <c r="G45" s="558">
        <v>0</v>
      </c>
      <c r="H45" s="558">
        <v>0.106</v>
      </c>
      <c r="I45" s="558">
        <v>0</v>
      </c>
      <c r="J45" s="558">
        <v>0</v>
      </c>
      <c r="K45" s="558">
        <f t="shared" si="1"/>
        <v>20669.651000000002</v>
      </c>
      <c r="L45" s="559">
        <v>0</v>
      </c>
      <c r="M45" s="557">
        <v>0</v>
      </c>
      <c r="N45" s="557">
        <v>0</v>
      </c>
      <c r="O45" s="557">
        <v>4.49</v>
      </c>
      <c r="P45" s="557">
        <v>19.186</v>
      </c>
      <c r="Q45" s="557">
        <v>0</v>
      </c>
      <c r="R45" s="557">
        <v>5.0949999999999998</v>
      </c>
      <c r="S45" s="557">
        <v>13.231999999999999</v>
      </c>
      <c r="T45" s="557">
        <v>0</v>
      </c>
      <c r="U45" s="557">
        <v>0</v>
      </c>
      <c r="V45" s="557">
        <v>0</v>
      </c>
      <c r="W45" s="557">
        <v>0</v>
      </c>
      <c r="X45" s="557">
        <v>0</v>
      </c>
      <c r="Y45" s="557">
        <v>0</v>
      </c>
      <c r="Z45" s="557">
        <v>3.944</v>
      </c>
      <c r="AA45" s="557">
        <v>15.618</v>
      </c>
      <c r="AB45" s="557">
        <v>0</v>
      </c>
      <c r="AC45" s="557">
        <v>0</v>
      </c>
      <c r="AD45" s="557">
        <v>0</v>
      </c>
      <c r="AE45" s="557">
        <v>2.972</v>
      </c>
      <c r="AF45" s="557">
        <v>8.9109999999999996</v>
      </c>
      <c r="AG45" s="557">
        <v>20.172999999999998</v>
      </c>
      <c r="AH45" s="557">
        <v>93.652000000000001</v>
      </c>
      <c r="AI45" s="557">
        <v>41.207999999999998</v>
      </c>
      <c r="AJ45" s="557">
        <v>1.1000000000000001</v>
      </c>
      <c r="AK45" s="557">
        <v>0</v>
      </c>
      <c r="AL45" s="557">
        <v>0</v>
      </c>
      <c r="AM45" s="557">
        <v>0</v>
      </c>
      <c r="AN45" s="557">
        <v>24.004000000000001</v>
      </c>
      <c r="AO45" s="557">
        <v>63.57</v>
      </c>
      <c r="AP45" s="557">
        <v>0</v>
      </c>
      <c r="AQ45" s="557">
        <v>0</v>
      </c>
      <c r="AR45" s="557">
        <v>16.972999999999999</v>
      </c>
      <c r="AS45" s="557">
        <v>0</v>
      </c>
      <c r="AT45" s="557">
        <v>0</v>
      </c>
      <c r="AU45" s="557">
        <v>0</v>
      </c>
      <c r="AV45" s="557">
        <v>0</v>
      </c>
      <c r="AW45" s="557">
        <v>20186.307000000001</v>
      </c>
      <c r="AX45" s="557">
        <v>13.819000000000001</v>
      </c>
      <c r="AY45" s="557">
        <v>0</v>
      </c>
      <c r="AZ45" s="557">
        <v>2.391</v>
      </c>
      <c r="BA45" s="557">
        <v>9.4550000000000001</v>
      </c>
      <c r="BB45" s="557">
        <v>0</v>
      </c>
      <c r="BC45" s="557">
        <v>123.551</v>
      </c>
      <c r="BD45" s="557">
        <v>0</v>
      </c>
      <c r="BE45" s="557">
        <v>0</v>
      </c>
      <c r="BF45" s="557">
        <v>0</v>
      </c>
      <c r="BG45" s="557">
        <v>0</v>
      </c>
      <c r="BH45" s="557">
        <v>0</v>
      </c>
      <c r="BI45" s="557">
        <v>0</v>
      </c>
      <c r="BJ45" s="557">
        <v>0</v>
      </c>
      <c r="BK45" s="557">
        <v>0</v>
      </c>
      <c r="BL45" s="557">
        <v>0</v>
      </c>
      <c r="BM45" s="560">
        <f t="shared" si="2"/>
        <v>20669.651000000002</v>
      </c>
      <c r="BN45" s="563"/>
      <c r="BO45" s="564">
        <v>0</v>
      </c>
      <c r="BZ45" s="531"/>
    </row>
    <row r="46" spans="1:78">
      <c r="A46" s="544" t="s">
        <v>53</v>
      </c>
      <c r="B46" s="556" t="s">
        <v>236</v>
      </c>
      <c r="C46" s="557">
        <f t="shared" si="0"/>
        <v>8136.3869999999997</v>
      </c>
      <c r="D46" s="558">
        <v>0</v>
      </c>
      <c r="E46" s="558">
        <v>0</v>
      </c>
      <c r="F46" s="558">
        <v>112.61</v>
      </c>
      <c r="G46" s="558">
        <v>0</v>
      </c>
      <c r="H46" s="558">
        <v>0</v>
      </c>
      <c r="I46" s="558">
        <v>0</v>
      </c>
      <c r="J46" s="558">
        <v>0</v>
      </c>
      <c r="K46" s="558">
        <f t="shared" si="1"/>
        <v>8023.777</v>
      </c>
      <c r="L46" s="559">
        <v>0</v>
      </c>
      <c r="M46" s="557">
        <v>0</v>
      </c>
      <c r="N46" s="557">
        <v>0</v>
      </c>
      <c r="O46" s="557">
        <v>110.999</v>
      </c>
      <c r="P46" s="557">
        <v>0</v>
      </c>
      <c r="Q46" s="557">
        <v>0</v>
      </c>
      <c r="R46" s="557">
        <v>0</v>
      </c>
      <c r="S46" s="557">
        <v>0</v>
      </c>
      <c r="T46" s="557">
        <v>0</v>
      </c>
      <c r="U46" s="557">
        <v>6.05</v>
      </c>
      <c r="V46" s="557">
        <v>0</v>
      </c>
      <c r="W46" s="557">
        <v>0</v>
      </c>
      <c r="X46" s="557">
        <v>0</v>
      </c>
      <c r="Y46" s="557">
        <v>0</v>
      </c>
      <c r="Z46" s="557">
        <v>0</v>
      </c>
      <c r="AA46" s="557">
        <v>0</v>
      </c>
      <c r="AB46" s="557">
        <v>0</v>
      </c>
      <c r="AC46" s="557">
        <v>0</v>
      </c>
      <c r="AD46" s="557">
        <v>0</v>
      </c>
      <c r="AE46" s="557">
        <v>0</v>
      </c>
      <c r="AF46" s="557">
        <v>22.489000000000001</v>
      </c>
      <c r="AG46" s="557">
        <v>8.0020000000000007</v>
      </c>
      <c r="AH46" s="557">
        <v>315.97300000000001</v>
      </c>
      <c r="AI46" s="557">
        <v>152.059</v>
      </c>
      <c r="AJ46" s="557">
        <v>0</v>
      </c>
      <c r="AK46" s="557">
        <v>0</v>
      </c>
      <c r="AL46" s="557">
        <v>0</v>
      </c>
      <c r="AM46" s="557">
        <v>0</v>
      </c>
      <c r="AN46" s="557">
        <v>0</v>
      </c>
      <c r="AO46" s="557">
        <v>318.88499999999999</v>
      </c>
      <c r="AP46" s="557">
        <v>0</v>
      </c>
      <c r="AQ46" s="557">
        <v>0</v>
      </c>
      <c r="AR46" s="557">
        <v>0</v>
      </c>
      <c r="AS46" s="557">
        <v>0</v>
      </c>
      <c r="AT46" s="557">
        <v>0</v>
      </c>
      <c r="AU46" s="557">
        <v>0</v>
      </c>
      <c r="AV46" s="557">
        <v>0</v>
      </c>
      <c r="AW46" s="557">
        <v>0</v>
      </c>
      <c r="AX46" s="557">
        <v>3662.424</v>
      </c>
      <c r="AY46" s="557">
        <v>0</v>
      </c>
      <c r="AZ46" s="557">
        <v>5.149</v>
      </c>
      <c r="BA46" s="557">
        <v>0.67300000000000004</v>
      </c>
      <c r="BB46" s="557">
        <v>0</v>
      </c>
      <c r="BC46" s="557">
        <v>105.223</v>
      </c>
      <c r="BD46" s="557">
        <v>0</v>
      </c>
      <c r="BE46" s="557">
        <v>4.33</v>
      </c>
      <c r="BF46" s="557">
        <v>0</v>
      </c>
      <c r="BG46" s="557">
        <v>0</v>
      </c>
      <c r="BH46" s="557">
        <v>0</v>
      </c>
      <c r="BI46" s="557">
        <v>68.441000000000003</v>
      </c>
      <c r="BJ46" s="557">
        <v>0</v>
      </c>
      <c r="BK46" s="557">
        <v>0</v>
      </c>
      <c r="BL46" s="557">
        <v>0</v>
      </c>
      <c r="BM46" s="560">
        <f t="shared" si="2"/>
        <v>4780.6970000000001</v>
      </c>
      <c r="BN46" s="563"/>
      <c r="BO46" s="564">
        <v>3243.08</v>
      </c>
      <c r="BZ46" s="531"/>
    </row>
    <row r="47" spans="1:78">
      <c r="A47" s="544" t="s">
        <v>54</v>
      </c>
      <c r="B47" s="556" t="s">
        <v>159</v>
      </c>
      <c r="C47" s="557">
        <f t="shared" si="0"/>
        <v>42.436000000000007</v>
      </c>
      <c r="D47" s="558">
        <v>0</v>
      </c>
      <c r="E47" s="558">
        <v>0</v>
      </c>
      <c r="F47" s="558">
        <v>4.4160000000000004</v>
      </c>
      <c r="G47" s="558">
        <v>0</v>
      </c>
      <c r="H47" s="558">
        <v>0</v>
      </c>
      <c r="I47" s="558">
        <v>0</v>
      </c>
      <c r="J47" s="558">
        <v>0</v>
      </c>
      <c r="K47" s="558">
        <f t="shared" si="1"/>
        <v>38.020000000000003</v>
      </c>
      <c r="L47" s="559">
        <v>0</v>
      </c>
      <c r="M47" s="557">
        <v>0</v>
      </c>
      <c r="N47" s="557">
        <v>0</v>
      </c>
      <c r="O47" s="557">
        <v>0</v>
      </c>
      <c r="P47" s="557">
        <v>0</v>
      </c>
      <c r="Q47" s="557">
        <v>0</v>
      </c>
      <c r="R47" s="557">
        <v>0</v>
      </c>
      <c r="S47" s="557">
        <v>0</v>
      </c>
      <c r="T47" s="557">
        <v>0</v>
      </c>
      <c r="U47" s="557">
        <v>0</v>
      </c>
      <c r="V47" s="557">
        <v>0</v>
      </c>
      <c r="W47" s="557">
        <v>0</v>
      </c>
      <c r="X47" s="557">
        <v>0</v>
      </c>
      <c r="Y47" s="557">
        <v>0</v>
      </c>
      <c r="Z47" s="557">
        <v>0</v>
      </c>
      <c r="AA47" s="557">
        <v>0</v>
      </c>
      <c r="AB47" s="557">
        <v>0</v>
      </c>
      <c r="AC47" s="557">
        <v>0</v>
      </c>
      <c r="AD47" s="557">
        <v>0</v>
      </c>
      <c r="AE47" s="557">
        <v>0</v>
      </c>
      <c r="AF47" s="557">
        <v>0</v>
      </c>
      <c r="AG47" s="557">
        <v>0</v>
      </c>
      <c r="AH47" s="557">
        <v>0</v>
      </c>
      <c r="AI47" s="557">
        <v>0</v>
      </c>
      <c r="AJ47" s="557">
        <v>0</v>
      </c>
      <c r="AK47" s="557">
        <v>0</v>
      </c>
      <c r="AL47" s="557">
        <v>0</v>
      </c>
      <c r="AM47" s="557">
        <v>0</v>
      </c>
      <c r="AN47" s="557">
        <v>0</v>
      </c>
      <c r="AO47" s="557">
        <v>0</v>
      </c>
      <c r="AP47" s="557">
        <v>0</v>
      </c>
      <c r="AQ47" s="557">
        <v>0</v>
      </c>
      <c r="AR47" s="557">
        <v>0</v>
      </c>
      <c r="AS47" s="557">
        <v>0</v>
      </c>
      <c r="AT47" s="557">
        <v>0</v>
      </c>
      <c r="AU47" s="557">
        <v>0</v>
      </c>
      <c r="AV47" s="557">
        <v>0</v>
      </c>
      <c r="AW47" s="557">
        <v>0</v>
      </c>
      <c r="AX47" s="557">
        <v>0</v>
      </c>
      <c r="AY47" s="557">
        <v>38.020000000000003</v>
      </c>
      <c r="AZ47" s="557">
        <v>0</v>
      </c>
      <c r="BA47" s="557">
        <v>0</v>
      </c>
      <c r="BB47" s="557">
        <v>0</v>
      </c>
      <c r="BC47" s="557">
        <v>0</v>
      </c>
      <c r="BD47" s="557">
        <v>0</v>
      </c>
      <c r="BE47" s="557">
        <v>0</v>
      </c>
      <c r="BF47" s="557">
        <v>0</v>
      </c>
      <c r="BG47" s="557">
        <v>0</v>
      </c>
      <c r="BH47" s="557">
        <v>0</v>
      </c>
      <c r="BI47" s="557">
        <v>0</v>
      </c>
      <c r="BJ47" s="557">
        <v>0</v>
      </c>
      <c r="BK47" s="557">
        <v>0</v>
      </c>
      <c r="BL47" s="557">
        <v>0</v>
      </c>
      <c r="BM47" s="560">
        <f t="shared" si="2"/>
        <v>38.020000000000003</v>
      </c>
      <c r="BN47" s="563"/>
      <c r="BO47" s="564">
        <v>0</v>
      </c>
      <c r="BZ47" s="531"/>
    </row>
    <row r="48" spans="1:78">
      <c r="A48" s="544" t="s">
        <v>55</v>
      </c>
      <c r="B48" s="556" t="s">
        <v>160</v>
      </c>
      <c r="C48" s="557">
        <f t="shared" si="0"/>
        <v>2722.3680000000004</v>
      </c>
      <c r="D48" s="558">
        <v>0</v>
      </c>
      <c r="E48" s="558">
        <v>0</v>
      </c>
      <c r="F48" s="558">
        <v>134.44200000000001</v>
      </c>
      <c r="G48" s="558">
        <v>0</v>
      </c>
      <c r="H48" s="558">
        <v>0</v>
      </c>
      <c r="I48" s="558">
        <v>0</v>
      </c>
      <c r="J48" s="558">
        <v>0</v>
      </c>
      <c r="K48" s="558">
        <f t="shared" si="1"/>
        <v>2587.9260000000004</v>
      </c>
      <c r="L48" s="559">
        <v>0</v>
      </c>
      <c r="M48" s="557">
        <v>0</v>
      </c>
      <c r="N48" s="557">
        <v>0</v>
      </c>
      <c r="O48" s="557">
        <v>22.605</v>
      </c>
      <c r="P48" s="557">
        <v>0</v>
      </c>
      <c r="Q48" s="557">
        <v>0</v>
      </c>
      <c r="R48" s="557">
        <v>0</v>
      </c>
      <c r="S48" s="557">
        <v>0</v>
      </c>
      <c r="T48" s="557">
        <v>0</v>
      </c>
      <c r="U48" s="557">
        <v>0</v>
      </c>
      <c r="V48" s="557">
        <v>0</v>
      </c>
      <c r="W48" s="557">
        <v>0</v>
      </c>
      <c r="X48" s="557">
        <v>0</v>
      </c>
      <c r="Y48" s="557">
        <v>0</v>
      </c>
      <c r="Z48" s="557">
        <v>0</v>
      </c>
      <c r="AA48" s="557">
        <v>0</v>
      </c>
      <c r="AB48" s="557">
        <v>5.0000000000000001E-3</v>
      </c>
      <c r="AC48" s="557">
        <v>45.500999999999998</v>
      </c>
      <c r="AD48" s="557">
        <v>31.48</v>
      </c>
      <c r="AE48" s="557">
        <v>75.721999999999994</v>
      </c>
      <c r="AF48" s="557">
        <v>52.508000000000003</v>
      </c>
      <c r="AG48" s="557">
        <v>3.105</v>
      </c>
      <c r="AH48" s="557">
        <v>77.849999999999994</v>
      </c>
      <c r="AI48" s="557">
        <v>90.191000000000003</v>
      </c>
      <c r="AJ48" s="557">
        <v>9.6000000000000002E-2</v>
      </c>
      <c r="AK48" s="557">
        <v>137.60900000000001</v>
      </c>
      <c r="AL48" s="557">
        <v>0</v>
      </c>
      <c r="AM48" s="557">
        <v>0.32400000000000001</v>
      </c>
      <c r="AN48" s="557">
        <v>0</v>
      </c>
      <c r="AO48" s="557">
        <v>21.17</v>
      </c>
      <c r="AP48" s="557">
        <v>0</v>
      </c>
      <c r="AQ48" s="557">
        <v>0</v>
      </c>
      <c r="AR48" s="557">
        <v>1.0669999999999999</v>
      </c>
      <c r="AS48" s="557">
        <v>0</v>
      </c>
      <c r="AT48" s="557">
        <v>0</v>
      </c>
      <c r="AU48" s="557">
        <v>0</v>
      </c>
      <c r="AV48" s="557">
        <v>0</v>
      </c>
      <c r="AW48" s="557">
        <v>95.301000000000002</v>
      </c>
      <c r="AX48" s="557">
        <v>0</v>
      </c>
      <c r="AY48" s="557">
        <v>0</v>
      </c>
      <c r="AZ48" s="557">
        <v>1067.0709999999999</v>
      </c>
      <c r="BA48" s="557">
        <v>2.88</v>
      </c>
      <c r="BB48" s="557">
        <v>0</v>
      </c>
      <c r="BC48" s="557">
        <v>26.27</v>
      </c>
      <c r="BD48" s="557">
        <v>4.4779999999999998</v>
      </c>
      <c r="BE48" s="557">
        <v>0</v>
      </c>
      <c r="BF48" s="557">
        <v>0</v>
      </c>
      <c r="BG48" s="557">
        <v>0</v>
      </c>
      <c r="BH48" s="557">
        <v>0</v>
      </c>
      <c r="BI48" s="557">
        <v>0</v>
      </c>
      <c r="BJ48" s="557">
        <v>0</v>
      </c>
      <c r="BK48" s="557">
        <v>0</v>
      </c>
      <c r="BL48" s="557">
        <v>0</v>
      </c>
      <c r="BM48" s="560">
        <f t="shared" si="2"/>
        <v>1755.2330000000002</v>
      </c>
      <c r="BN48" s="563"/>
      <c r="BO48" s="564">
        <v>832.69299999999998</v>
      </c>
      <c r="BZ48" s="531"/>
    </row>
    <row r="49" spans="1:78">
      <c r="A49" s="544" t="s">
        <v>56</v>
      </c>
      <c r="B49" s="556" t="s">
        <v>161</v>
      </c>
      <c r="C49" s="557">
        <f t="shared" si="0"/>
        <v>10292.139000000001</v>
      </c>
      <c r="D49" s="558">
        <v>0</v>
      </c>
      <c r="E49" s="558">
        <v>0</v>
      </c>
      <c r="F49" s="558">
        <v>668.23099999999999</v>
      </c>
      <c r="G49" s="558">
        <v>0</v>
      </c>
      <c r="H49" s="558">
        <v>0</v>
      </c>
      <c r="I49" s="558">
        <v>0</v>
      </c>
      <c r="J49" s="558">
        <v>0</v>
      </c>
      <c r="K49" s="558">
        <f t="shared" si="1"/>
        <v>9623.9080000000013</v>
      </c>
      <c r="L49" s="559">
        <v>0</v>
      </c>
      <c r="M49" s="557">
        <v>0</v>
      </c>
      <c r="N49" s="557">
        <v>0</v>
      </c>
      <c r="O49" s="557">
        <v>0</v>
      </c>
      <c r="P49" s="557">
        <v>0</v>
      </c>
      <c r="Q49" s="557">
        <v>0</v>
      </c>
      <c r="R49" s="557">
        <v>0</v>
      </c>
      <c r="S49" s="557">
        <v>0</v>
      </c>
      <c r="T49" s="557">
        <v>0</v>
      </c>
      <c r="U49" s="557">
        <v>0</v>
      </c>
      <c r="V49" s="557">
        <v>0</v>
      </c>
      <c r="W49" s="557">
        <v>0</v>
      </c>
      <c r="X49" s="557">
        <v>0</v>
      </c>
      <c r="Y49" s="557">
        <v>0</v>
      </c>
      <c r="Z49" s="557">
        <v>0</v>
      </c>
      <c r="AA49" s="557">
        <v>0</v>
      </c>
      <c r="AB49" s="557">
        <v>0</v>
      </c>
      <c r="AC49" s="557">
        <v>0</v>
      </c>
      <c r="AD49" s="557">
        <v>0</v>
      </c>
      <c r="AE49" s="557">
        <v>0</v>
      </c>
      <c r="AF49" s="557">
        <v>10.429</v>
      </c>
      <c r="AG49" s="557">
        <v>0</v>
      </c>
      <c r="AH49" s="557">
        <v>3.86</v>
      </c>
      <c r="AI49" s="557">
        <v>0</v>
      </c>
      <c r="AJ49" s="557">
        <v>0</v>
      </c>
      <c r="AK49" s="557">
        <v>0</v>
      </c>
      <c r="AL49" s="557">
        <v>0</v>
      </c>
      <c r="AM49" s="557">
        <v>0</v>
      </c>
      <c r="AN49" s="557">
        <v>0</v>
      </c>
      <c r="AO49" s="557">
        <v>0</v>
      </c>
      <c r="AP49" s="557">
        <v>0</v>
      </c>
      <c r="AQ49" s="557">
        <v>0</v>
      </c>
      <c r="AR49" s="557">
        <v>0</v>
      </c>
      <c r="AS49" s="557">
        <v>0</v>
      </c>
      <c r="AT49" s="557">
        <v>0</v>
      </c>
      <c r="AU49" s="557">
        <v>0</v>
      </c>
      <c r="AV49" s="557">
        <v>0</v>
      </c>
      <c r="AW49" s="557">
        <v>0</v>
      </c>
      <c r="AX49" s="557">
        <v>0</v>
      </c>
      <c r="AY49" s="557">
        <v>0</v>
      </c>
      <c r="AZ49" s="557">
        <v>0</v>
      </c>
      <c r="BA49" s="557">
        <v>9609.6190000000006</v>
      </c>
      <c r="BB49" s="557">
        <v>0</v>
      </c>
      <c r="BC49" s="557">
        <v>0</v>
      </c>
      <c r="BD49" s="557">
        <v>0</v>
      </c>
      <c r="BE49" s="557">
        <v>0</v>
      </c>
      <c r="BF49" s="557">
        <v>0</v>
      </c>
      <c r="BG49" s="557">
        <v>0</v>
      </c>
      <c r="BH49" s="557">
        <v>0</v>
      </c>
      <c r="BI49" s="557">
        <v>0</v>
      </c>
      <c r="BJ49" s="557">
        <v>0</v>
      </c>
      <c r="BK49" s="557">
        <v>0</v>
      </c>
      <c r="BL49" s="557">
        <v>0</v>
      </c>
      <c r="BM49" s="560">
        <f t="shared" si="2"/>
        <v>9623.9080000000013</v>
      </c>
      <c r="BN49" s="563"/>
      <c r="BO49" s="564">
        <v>0</v>
      </c>
      <c r="BZ49" s="531"/>
    </row>
    <row r="50" spans="1:78">
      <c r="A50" s="544" t="s">
        <v>57</v>
      </c>
      <c r="B50" s="556" t="s">
        <v>237</v>
      </c>
      <c r="C50" s="557">
        <f t="shared" si="0"/>
        <v>3759.2329999999997</v>
      </c>
      <c r="D50" s="558">
        <v>0</v>
      </c>
      <c r="E50" s="558">
        <v>0</v>
      </c>
      <c r="F50" s="558">
        <v>90.757999999999996</v>
      </c>
      <c r="G50" s="558">
        <v>0</v>
      </c>
      <c r="H50" s="558">
        <v>0</v>
      </c>
      <c r="I50" s="558">
        <v>0</v>
      </c>
      <c r="J50" s="558">
        <v>0</v>
      </c>
      <c r="K50" s="558">
        <f t="shared" si="1"/>
        <v>3668.4749999999999</v>
      </c>
      <c r="L50" s="559">
        <v>0</v>
      </c>
      <c r="M50" s="557">
        <v>0</v>
      </c>
      <c r="N50" s="557">
        <v>0</v>
      </c>
      <c r="O50" s="557">
        <v>11.632</v>
      </c>
      <c r="P50" s="557">
        <v>0</v>
      </c>
      <c r="Q50" s="557">
        <v>0</v>
      </c>
      <c r="R50" s="557">
        <v>0</v>
      </c>
      <c r="S50" s="557">
        <v>0</v>
      </c>
      <c r="T50" s="557">
        <v>0</v>
      </c>
      <c r="U50" s="557">
        <v>0</v>
      </c>
      <c r="V50" s="557">
        <v>0</v>
      </c>
      <c r="W50" s="557">
        <v>0</v>
      </c>
      <c r="X50" s="557">
        <v>0</v>
      </c>
      <c r="Y50" s="557">
        <v>0</v>
      </c>
      <c r="Z50" s="557">
        <v>0</v>
      </c>
      <c r="AA50" s="557">
        <v>0</v>
      </c>
      <c r="AB50" s="557">
        <v>0</v>
      </c>
      <c r="AC50" s="557">
        <v>0</v>
      </c>
      <c r="AD50" s="557">
        <v>0</v>
      </c>
      <c r="AE50" s="557">
        <v>37.406999999999996</v>
      </c>
      <c r="AF50" s="557">
        <v>23.780999999999999</v>
      </c>
      <c r="AG50" s="557">
        <v>15.286</v>
      </c>
      <c r="AH50" s="557">
        <v>0</v>
      </c>
      <c r="AI50" s="557">
        <v>15.750999999999999</v>
      </c>
      <c r="AJ50" s="557">
        <v>8.4819999999999993</v>
      </c>
      <c r="AK50" s="557">
        <v>0</v>
      </c>
      <c r="AL50" s="557">
        <v>0</v>
      </c>
      <c r="AM50" s="557">
        <v>0</v>
      </c>
      <c r="AN50" s="557">
        <v>55.908000000000001</v>
      </c>
      <c r="AO50" s="557">
        <v>26.695</v>
      </c>
      <c r="AP50" s="557">
        <v>0</v>
      </c>
      <c r="AQ50" s="557">
        <v>0</v>
      </c>
      <c r="AR50" s="557">
        <v>0</v>
      </c>
      <c r="AS50" s="557">
        <v>0</v>
      </c>
      <c r="AT50" s="557">
        <v>0</v>
      </c>
      <c r="AU50" s="557">
        <v>0</v>
      </c>
      <c r="AV50" s="557">
        <v>0</v>
      </c>
      <c r="AW50" s="557">
        <v>0</v>
      </c>
      <c r="AX50" s="557">
        <v>0</v>
      </c>
      <c r="AY50" s="557">
        <v>0</v>
      </c>
      <c r="AZ50" s="557">
        <v>0</v>
      </c>
      <c r="BA50" s="557">
        <v>12.157999999999999</v>
      </c>
      <c r="BB50" s="557">
        <v>3455.6060000000002</v>
      </c>
      <c r="BC50" s="557">
        <v>0</v>
      </c>
      <c r="BD50" s="557">
        <v>0</v>
      </c>
      <c r="BE50" s="557">
        <v>0</v>
      </c>
      <c r="BF50" s="557">
        <v>0</v>
      </c>
      <c r="BG50" s="557">
        <v>0</v>
      </c>
      <c r="BH50" s="557">
        <v>0</v>
      </c>
      <c r="BI50" s="557">
        <v>5.7690000000000001</v>
      </c>
      <c r="BJ50" s="557">
        <v>0</v>
      </c>
      <c r="BK50" s="557">
        <v>0</v>
      </c>
      <c r="BL50" s="557">
        <v>0</v>
      </c>
      <c r="BM50" s="560">
        <f t="shared" si="2"/>
        <v>3668.4749999999999</v>
      </c>
      <c r="BN50" s="563"/>
      <c r="BO50" s="564">
        <v>0</v>
      </c>
      <c r="BZ50" s="531"/>
    </row>
    <row r="51" spans="1:78">
      <c r="A51" s="544" t="s">
        <v>58</v>
      </c>
      <c r="B51" s="556" t="s">
        <v>59</v>
      </c>
      <c r="C51" s="557">
        <f t="shared" si="0"/>
        <v>32823.968999999997</v>
      </c>
      <c r="D51" s="558">
        <v>0</v>
      </c>
      <c r="E51" s="558">
        <v>0</v>
      </c>
      <c r="F51" s="558">
        <v>0</v>
      </c>
      <c r="G51" s="558">
        <v>0</v>
      </c>
      <c r="H51" s="558">
        <v>0</v>
      </c>
      <c r="I51" s="558">
        <v>0</v>
      </c>
      <c r="J51" s="558">
        <v>0</v>
      </c>
      <c r="K51" s="558">
        <f t="shared" si="1"/>
        <v>32823.968999999997</v>
      </c>
      <c r="L51" s="559">
        <v>0</v>
      </c>
      <c r="M51" s="557">
        <v>0</v>
      </c>
      <c r="N51" s="557">
        <v>0</v>
      </c>
      <c r="O51" s="557">
        <v>0</v>
      </c>
      <c r="P51" s="557">
        <v>0</v>
      </c>
      <c r="Q51" s="557">
        <v>0</v>
      </c>
      <c r="R51" s="557">
        <v>0</v>
      </c>
      <c r="S51" s="557">
        <v>0</v>
      </c>
      <c r="T51" s="557">
        <v>0</v>
      </c>
      <c r="U51" s="557">
        <v>0</v>
      </c>
      <c r="V51" s="557">
        <v>0</v>
      </c>
      <c r="W51" s="557">
        <v>0</v>
      </c>
      <c r="X51" s="557">
        <v>0</v>
      </c>
      <c r="Y51" s="557">
        <v>0</v>
      </c>
      <c r="Z51" s="557">
        <v>0</v>
      </c>
      <c r="AA51" s="557">
        <v>0</v>
      </c>
      <c r="AB51" s="557">
        <v>0</v>
      </c>
      <c r="AC51" s="557">
        <v>0</v>
      </c>
      <c r="AD51" s="557">
        <v>0</v>
      </c>
      <c r="AE51" s="557">
        <v>0</v>
      </c>
      <c r="AF51" s="557">
        <v>0</v>
      </c>
      <c r="AG51" s="557">
        <v>0</v>
      </c>
      <c r="AH51" s="557">
        <v>0</v>
      </c>
      <c r="AI51" s="557">
        <v>0</v>
      </c>
      <c r="AJ51" s="557">
        <v>0</v>
      </c>
      <c r="AK51" s="557">
        <v>0</v>
      </c>
      <c r="AL51" s="557">
        <v>0</v>
      </c>
      <c r="AM51" s="557">
        <v>0</v>
      </c>
      <c r="AN51" s="557">
        <v>0</v>
      </c>
      <c r="AO51" s="557">
        <v>0</v>
      </c>
      <c r="AP51" s="557">
        <v>0</v>
      </c>
      <c r="AQ51" s="557">
        <v>0</v>
      </c>
      <c r="AR51" s="557">
        <v>0</v>
      </c>
      <c r="AS51" s="557">
        <v>0</v>
      </c>
      <c r="AT51" s="557">
        <v>0</v>
      </c>
      <c r="AU51" s="557">
        <v>0</v>
      </c>
      <c r="AV51" s="557">
        <v>0</v>
      </c>
      <c r="AW51" s="557">
        <v>0</v>
      </c>
      <c r="AX51" s="557">
        <v>0</v>
      </c>
      <c r="AY51" s="557">
        <v>0</v>
      </c>
      <c r="AZ51" s="557">
        <v>0</v>
      </c>
      <c r="BA51" s="557">
        <v>0</v>
      </c>
      <c r="BB51" s="557">
        <v>0</v>
      </c>
      <c r="BC51" s="557">
        <v>32823.968999999997</v>
      </c>
      <c r="BD51" s="557">
        <v>0</v>
      </c>
      <c r="BE51" s="557">
        <v>0</v>
      </c>
      <c r="BF51" s="557">
        <v>0</v>
      </c>
      <c r="BG51" s="557">
        <v>0</v>
      </c>
      <c r="BH51" s="557">
        <v>0</v>
      </c>
      <c r="BI51" s="557">
        <v>0</v>
      </c>
      <c r="BJ51" s="557">
        <v>0</v>
      </c>
      <c r="BK51" s="557">
        <v>0</v>
      </c>
      <c r="BL51" s="557">
        <v>0</v>
      </c>
      <c r="BM51" s="560">
        <f t="shared" si="2"/>
        <v>32823.968999999997</v>
      </c>
      <c r="BN51" s="563"/>
      <c r="BO51" s="564">
        <v>0</v>
      </c>
      <c r="BZ51" s="531"/>
    </row>
    <row r="52" spans="1:78">
      <c r="A52" s="544" t="s">
        <v>60</v>
      </c>
      <c r="B52" s="556" t="s">
        <v>168</v>
      </c>
      <c r="C52" s="557">
        <f t="shared" si="0"/>
        <v>776.50400000000002</v>
      </c>
      <c r="D52" s="558">
        <v>0</v>
      </c>
      <c r="E52" s="558">
        <v>0</v>
      </c>
      <c r="F52" s="558">
        <v>0</v>
      </c>
      <c r="G52" s="558">
        <v>0</v>
      </c>
      <c r="H52" s="558">
        <v>0</v>
      </c>
      <c r="I52" s="558">
        <v>0</v>
      </c>
      <c r="J52" s="558">
        <v>0</v>
      </c>
      <c r="K52" s="558">
        <f t="shared" si="1"/>
        <v>776.50400000000002</v>
      </c>
      <c r="L52" s="559">
        <v>0</v>
      </c>
      <c r="M52" s="557">
        <v>0</v>
      </c>
      <c r="N52" s="557">
        <v>0</v>
      </c>
      <c r="O52" s="557">
        <v>0</v>
      </c>
      <c r="P52" s="557">
        <v>0</v>
      </c>
      <c r="Q52" s="557">
        <v>0</v>
      </c>
      <c r="R52" s="557">
        <v>0</v>
      </c>
      <c r="S52" s="557">
        <v>0</v>
      </c>
      <c r="T52" s="557">
        <v>0</v>
      </c>
      <c r="U52" s="557">
        <v>0</v>
      </c>
      <c r="V52" s="557">
        <v>0</v>
      </c>
      <c r="W52" s="557">
        <v>0</v>
      </c>
      <c r="X52" s="557">
        <v>0</v>
      </c>
      <c r="Y52" s="557">
        <v>0</v>
      </c>
      <c r="Z52" s="557">
        <v>0</v>
      </c>
      <c r="AA52" s="557">
        <v>0</v>
      </c>
      <c r="AB52" s="557">
        <v>0</v>
      </c>
      <c r="AC52" s="557">
        <v>0</v>
      </c>
      <c r="AD52" s="557">
        <v>0</v>
      </c>
      <c r="AE52" s="557">
        <v>0</v>
      </c>
      <c r="AF52" s="557">
        <v>0</v>
      </c>
      <c r="AG52" s="557">
        <v>0</v>
      </c>
      <c r="AH52" s="557">
        <v>0</v>
      </c>
      <c r="AI52" s="557">
        <v>0</v>
      </c>
      <c r="AJ52" s="557">
        <v>0</v>
      </c>
      <c r="AK52" s="557">
        <v>0</v>
      </c>
      <c r="AL52" s="557">
        <v>0</v>
      </c>
      <c r="AM52" s="557">
        <v>0</v>
      </c>
      <c r="AN52" s="557">
        <v>0</v>
      </c>
      <c r="AO52" s="557">
        <v>0</v>
      </c>
      <c r="AP52" s="557">
        <v>0</v>
      </c>
      <c r="AQ52" s="557">
        <v>0</v>
      </c>
      <c r="AR52" s="557">
        <v>0</v>
      </c>
      <c r="AS52" s="557">
        <v>0</v>
      </c>
      <c r="AT52" s="557">
        <v>0</v>
      </c>
      <c r="AU52" s="557">
        <v>0</v>
      </c>
      <c r="AV52" s="557">
        <v>0</v>
      </c>
      <c r="AW52" s="557">
        <v>0</v>
      </c>
      <c r="AX52" s="557">
        <v>0</v>
      </c>
      <c r="AY52" s="557">
        <v>0</v>
      </c>
      <c r="AZ52" s="557">
        <v>0</v>
      </c>
      <c r="BA52" s="557">
        <v>0</v>
      </c>
      <c r="BB52" s="557">
        <v>0</v>
      </c>
      <c r="BC52" s="557">
        <v>0</v>
      </c>
      <c r="BD52" s="557">
        <v>776.50400000000002</v>
      </c>
      <c r="BE52" s="557">
        <v>0</v>
      </c>
      <c r="BF52" s="557">
        <v>0</v>
      </c>
      <c r="BG52" s="557">
        <v>0</v>
      </c>
      <c r="BH52" s="557">
        <v>0</v>
      </c>
      <c r="BI52" s="557">
        <v>0</v>
      </c>
      <c r="BJ52" s="557">
        <v>0</v>
      </c>
      <c r="BK52" s="557">
        <v>0</v>
      </c>
      <c r="BL52" s="557">
        <v>0</v>
      </c>
      <c r="BM52" s="560">
        <f t="shared" si="2"/>
        <v>776.50400000000002</v>
      </c>
      <c r="BN52" s="563"/>
      <c r="BO52" s="564">
        <v>0</v>
      </c>
      <c r="BZ52" s="531"/>
    </row>
    <row r="53" spans="1:78">
      <c r="A53" s="544" t="s">
        <v>61</v>
      </c>
      <c r="B53" s="556" t="s">
        <v>69</v>
      </c>
      <c r="C53" s="557">
        <f t="shared" si="0"/>
        <v>14432.346</v>
      </c>
      <c r="D53" s="558">
        <v>0</v>
      </c>
      <c r="E53" s="558">
        <v>0</v>
      </c>
      <c r="F53" s="558">
        <v>0</v>
      </c>
      <c r="G53" s="558">
        <v>0</v>
      </c>
      <c r="H53" s="558">
        <v>0</v>
      </c>
      <c r="I53" s="558">
        <v>0</v>
      </c>
      <c r="J53" s="558">
        <v>0</v>
      </c>
      <c r="K53" s="558">
        <f t="shared" si="1"/>
        <v>14432.346</v>
      </c>
      <c r="L53" s="559">
        <v>0</v>
      </c>
      <c r="M53" s="557">
        <v>0</v>
      </c>
      <c r="N53" s="557">
        <v>0</v>
      </c>
      <c r="O53" s="557">
        <v>0</v>
      </c>
      <c r="P53" s="557">
        <v>0</v>
      </c>
      <c r="Q53" s="557">
        <v>0</v>
      </c>
      <c r="R53" s="557">
        <v>0</v>
      </c>
      <c r="S53" s="557">
        <v>0</v>
      </c>
      <c r="T53" s="557">
        <v>0</v>
      </c>
      <c r="U53" s="557">
        <v>0</v>
      </c>
      <c r="V53" s="557">
        <v>0</v>
      </c>
      <c r="W53" s="557">
        <v>0</v>
      </c>
      <c r="X53" s="557">
        <v>0</v>
      </c>
      <c r="Y53" s="557">
        <v>0</v>
      </c>
      <c r="Z53" s="557">
        <v>0</v>
      </c>
      <c r="AA53" s="557">
        <v>0</v>
      </c>
      <c r="AB53" s="557">
        <v>0</v>
      </c>
      <c r="AC53" s="557">
        <v>0</v>
      </c>
      <c r="AD53" s="557">
        <v>0</v>
      </c>
      <c r="AE53" s="557">
        <v>0</v>
      </c>
      <c r="AF53" s="557">
        <v>0</v>
      </c>
      <c r="AG53" s="557">
        <v>0</v>
      </c>
      <c r="AH53" s="557">
        <v>0</v>
      </c>
      <c r="AI53" s="557">
        <v>0</v>
      </c>
      <c r="AJ53" s="557">
        <v>0</v>
      </c>
      <c r="AK53" s="557">
        <v>0</v>
      </c>
      <c r="AL53" s="557">
        <v>0</v>
      </c>
      <c r="AM53" s="557">
        <v>0</v>
      </c>
      <c r="AN53" s="557">
        <v>0</v>
      </c>
      <c r="AO53" s="557">
        <v>23.998999999999999</v>
      </c>
      <c r="AP53" s="557">
        <v>0</v>
      </c>
      <c r="AQ53" s="557">
        <v>0</v>
      </c>
      <c r="AR53" s="557">
        <v>0</v>
      </c>
      <c r="AS53" s="557">
        <v>0</v>
      </c>
      <c r="AT53" s="557">
        <v>0</v>
      </c>
      <c r="AU53" s="557">
        <v>0</v>
      </c>
      <c r="AV53" s="557">
        <v>0</v>
      </c>
      <c r="AW53" s="557">
        <v>0</v>
      </c>
      <c r="AX53" s="557">
        <v>0</v>
      </c>
      <c r="AY53" s="557">
        <v>0</v>
      </c>
      <c r="AZ53" s="557">
        <v>0</v>
      </c>
      <c r="BA53" s="557">
        <v>0</v>
      </c>
      <c r="BB53" s="557">
        <v>0</v>
      </c>
      <c r="BC53" s="557">
        <v>0</v>
      </c>
      <c r="BD53" s="557">
        <v>0</v>
      </c>
      <c r="BE53" s="557">
        <v>14347.368</v>
      </c>
      <c r="BF53" s="557">
        <v>0</v>
      </c>
      <c r="BG53" s="557">
        <v>0</v>
      </c>
      <c r="BH53" s="557">
        <v>0</v>
      </c>
      <c r="BI53" s="557">
        <v>60.978999999999999</v>
      </c>
      <c r="BJ53" s="557">
        <v>0</v>
      </c>
      <c r="BK53" s="557">
        <v>0</v>
      </c>
      <c r="BL53" s="557">
        <v>0</v>
      </c>
      <c r="BM53" s="560">
        <f t="shared" si="2"/>
        <v>14432.346</v>
      </c>
      <c r="BN53" s="563"/>
      <c r="BO53" s="564">
        <v>0</v>
      </c>
      <c r="BZ53" s="531"/>
    </row>
    <row r="54" spans="1:78">
      <c r="A54" s="544" t="s">
        <v>62</v>
      </c>
      <c r="B54" s="556" t="s">
        <v>148</v>
      </c>
      <c r="C54" s="557">
        <f t="shared" si="0"/>
        <v>11861.431</v>
      </c>
      <c r="D54" s="558">
        <v>0</v>
      </c>
      <c r="E54" s="558">
        <v>0</v>
      </c>
      <c r="F54" s="558">
        <v>0</v>
      </c>
      <c r="G54" s="558">
        <v>0</v>
      </c>
      <c r="H54" s="558">
        <v>0</v>
      </c>
      <c r="I54" s="558">
        <v>0</v>
      </c>
      <c r="J54" s="558">
        <v>0</v>
      </c>
      <c r="K54" s="558">
        <f t="shared" si="1"/>
        <v>11861.431</v>
      </c>
      <c r="L54" s="559">
        <v>0</v>
      </c>
      <c r="M54" s="557">
        <v>0</v>
      </c>
      <c r="N54" s="557">
        <v>0</v>
      </c>
      <c r="O54" s="557">
        <v>0</v>
      </c>
      <c r="P54" s="557">
        <v>0</v>
      </c>
      <c r="Q54" s="557">
        <v>0</v>
      </c>
      <c r="R54" s="557">
        <v>0</v>
      </c>
      <c r="S54" s="557">
        <v>0</v>
      </c>
      <c r="T54" s="557">
        <v>0</v>
      </c>
      <c r="U54" s="557">
        <v>0</v>
      </c>
      <c r="V54" s="557">
        <v>0</v>
      </c>
      <c r="W54" s="557">
        <v>0</v>
      </c>
      <c r="X54" s="557">
        <v>0</v>
      </c>
      <c r="Y54" s="557">
        <v>0</v>
      </c>
      <c r="Z54" s="557">
        <v>0</v>
      </c>
      <c r="AA54" s="557">
        <v>0</v>
      </c>
      <c r="AB54" s="557">
        <v>0</v>
      </c>
      <c r="AC54" s="557">
        <v>0</v>
      </c>
      <c r="AD54" s="557">
        <v>0</v>
      </c>
      <c r="AE54" s="557">
        <v>0</v>
      </c>
      <c r="AF54" s="557">
        <v>0</v>
      </c>
      <c r="AG54" s="557">
        <v>0</v>
      </c>
      <c r="AH54" s="557">
        <v>0</v>
      </c>
      <c r="AI54" s="557">
        <v>0.71</v>
      </c>
      <c r="AJ54" s="557">
        <v>0</v>
      </c>
      <c r="AK54" s="557">
        <v>0</v>
      </c>
      <c r="AL54" s="557">
        <v>0</v>
      </c>
      <c r="AM54" s="557">
        <v>0</v>
      </c>
      <c r="AN54" s="557">
        <v>0</v>
      </c>
      <c r="AO54" s="557">
        <v>4.0389999999999997</v>
      </c>
      <c r="AP54" s="557">
        <v>0</v>
      </c>
      <c r="AQ54" s="557">
        <v>0</v>
      </c>
      <c r="AR54" s="557">
        <v>0</v>
      </c>
      <c r="AS54" s="557">
        <v>0</v>
      </c>
      <c r="AT54" s="557">
        <v>0</v>
      </c>
      <c r="AU54" s="557">
        <v>0</v>
      </c>
      <c r="AV54" s="557">
        <v>0</v>
      </c>
      <c r="AW54" s="557">
        <v>0</v>
      </c>
      <c r="AX54" s="557">
        <v>0</v>
      </c>
      <c r="AY54" s="557">
        <v>0</v>
      </c>
      <c r="AZ54" s="557">
        <v>0</v>
      </c>
      <c r="BA54" s="557">
        <v>0</v>
      </c>
      <c r="BB54" s="557">
        <v>0</v>
      </c>
      <c r="BC54" s="557">
        <v>0</v>
      </c>
      <c r="BD54" s="557">
        <v>0</v>
      </c>
      <c r="BE54" s="557">
        <v>0</v>
      </c>
      <c r="BF54" s="557">
        <v>11856.682000000001</v>
      </c>
      <c r="BG54" s="557">
        <v>0</v>
      </c>
      <c r="BH54" s="557">
        <v>0</v>
      </c>
      <c r="BI54" s="557">
        <v>0</v>
      </c>
      <c r="BJ54" s="557">
        <v>0</v>
      </c>
      <c r="BK54" s="557">
        <v>0</v>
      </c>
      <c r="BL54" s="557">
        <v>0</v>
      </c>
      <c r="BM54" s="560">
        <f t="shared" si="2"/>
        <v>11861.431</v>
      </c>
      <c r="BN54" s="563"/>
      <c r="BO54" s="564">
        <v>0</v>
      </c>
      <c r="BZ54" s="531"/>
    </row>
    <row r="55" spans="1:78">
      <c r="A55" s="544" t="s">
        <v>63</v>
      </c>
      <c r="B55" s="556" t="s">
        <v>238</v>
      </c>
      <c r="C55" s="557">
        <f t="shared" si="0"/>
        <v>4664.5230000000001</v>
      </c>
      <c r="D55" s="558">
        <v>0</v>
      </c>
      <c r="E55" s="558">
        <v>0</v>
      </c>
      <c r="F55" s="558">
        <v>0</v>
      </c>
      <c r="G55" s="558">
        <v>0</v>
      </c>
      <c r="H55" s="558">
        <v>0</v>
      </c>
      <c r="I55" s="558">
        <v>0</v>
      </c>
      <c r="J55" s="558">
        <v>0.61</v>
      </c>
      <c r="K55" s="558">
        <f t="shared" si="1"/>
        <v>4663.9130000000005</v>
      </c>
      <c r="L55" s="559">
        <v>0</v>
      </c>
      <c r="M55" s="557">
        <v>0</v>
      </c>
      <c r="N55" s="557">
        <v>0</v>
      </c>
      <c r="O55" s="557">
        <v>0</v>
      </c>
      <c r="P55" s="557">
        <v>0</v>
      </c>
      <c r="Q55" s="557">
        <v>0</v>
      </c>
      <c r="R55" s="557">
        <v>0</v>
      </c>
      <c r="S55" s="557">
        <v>0</v>
      </c>
      <c r="T55" s="557">
        <v>0</v>
      </c>
      <c r="U55" s="557">
        <v>0</v>
      </c>
      <c r="V55" s="557">
        <v>0</v>
      </c>
      <c r="W55" s="557">
        <v>0</v>
      </c>
      <c r="X55" s="557">
        <v>0</v>
      </c>
      <c r="Y55" s="557">
        <v>0</v>
      </c>
      <c r="Z55" s="557">
        <v>0</v>
      </c>
      <c r="AA55" s="557">
        <v>0</v>
      </c>
      <c r="AB55" s="557">
        <v>0</v>
      </c>
      <c r="AC55" s="557">
        <v>0</v>
      </c>
      <c r="AD55" s="557">
        <v>0</v>
      </c>
      <c r="AE55" s="557">
        <v>0</v>
      </c>
      <c r="AF55" s="557">
        <v>0</v>
      </c>
      <c r="AG55" s="557">
        <v>0</v>
      </c>
      <c r="AH55" s="557">
        <v>0</v>
      </c>
      <c r="AI55" s="557">
        <v>0.53600000000000003</v>
      </c>
      <c r="AJ55" s="557">
        <v>0</v>
      </c>
      <c r="AK55" s="557">
        <v>0</v>
      </c>
      <c r="AL55" s="557">
        <v>0</v>
      </c>
      <c r="AM55" s="557">
        <v>0</v>
      </c>
      <c r="AN55" s="557">
        <v>0</v>
      </c>
      <c r="AO55" s="557">
        <v>13.648999999999999</v>
      </c>
      <c r="AP55" s="557">
        <v>0</v>
      </c>
      <c r="AQ55" s="557">
        <v>0</v>
      </c>
      <c r="AR55" s="557">
        <v>0</v>
      </c>
      <c r="AS55" s="557">
        <v>0</v>
      </c>
      <c r="AT55" s="557">
        <v>0</v>
      </c>
      <c r="AU55" s="557">
        <v>0</v>
      </c>
      <c r="AV55" s="557">
        <v>0</v>
      </c>
      <c r="AW55" s="557">
        <v>0</v>
      </c>
      <c r="AX55" s="557">
        <v>0</v>
      </c>
      <c r="AY55" s="557">
        <v>0</v>
      </c>
      <c r="AZ55" s="557">
        <v>0</v>
      </c>
      <c r="BA55" s="557">
        <v>0</v>
      </c>
      <c r="BB55" s="557">
        <v>0</v>
      </c>
      <c r="BC55" s="557">
        <v>74.873000000000005</v>
      </c>
      <c r="BD55" s="557">
        <v>0</v>
      </c>
      <c r="BE55" s="557">
        <v>0</v>
      </c>
      <c r="BF55" s="557">
        <v>0</v>
      </c>
      <c r="BG55" s="557">
        <v>4564.7190000000001</v>
      </c>
      <c r="BH55" s="557">
        <v>0</v>
      </c>
      <c r="BI55" s="557">
        <v>5.7160000000000002</v>
      </c>
      <c r="BJ55" s="557">
        <v>0</v>
      </c>
      <c r="BK55" s="557">
        <v>0</v>
      </c>
      <c r="BL55" s="557">
        <v>0</v>
      </c>
      <c r="BM55" s="560">
        <f t="shared" si="2"/>
        <v>4659.4930000000004</v>
      </c>
      <c r="BN55" s="563"/>
      <c r="BO55" s="564">
        <v>4.42</v>
      </c>
      <c r="BZ55" s="531"/>
    </row>
    <row r="56" spans="1:78">
      <c r="A56" s="544" t="s">
        <v>64</v>
      </c>
      <c r="B56" s="556" t="s">
        <v>162</v>
      </c>
      <c r="C56" s="557">
        <f t="shared" si="0"/>
        <v>980.83799999999997</v>
      </c>
      <c r="D56" s="558">
        <v>0</v>
      </c>
      <c r="E56" s="558">
        <v>0</v>
      </c>
      <c r="F56" s="558">
        <v>0</v>
      </c>
      <c r="G56" s="558">
        <v>0</v>
      </c>
      <c r="H56" s="558">
        <v>0</v>
      </c>
      <c r="I56" s="558">
        <v>0</v>
      </c>
      <c r="J56" s="558">
        <v>0</v>
      </c>
      <c r="K56" s="558">
        <f t="shared" si="1"/>
        <v>980.83799999999997</v>
      </c>
      <c r="L56" s="559">
        <v>0</v>
      </c>
      <c r="M56" s="557">
        <v>0</v>
      </c>
      <c r="N56" s="557">
        <v>0</v>
      </c>
      <c r="O56" s="557">
        <v>0</v>
      </c>
      <c r="P56" s="557">
        <v>0</v>
      </c>
      <c r="Q56" s="557">
        <v>0</v>
      </c>
      <c r="R56" s="557">
        <v>0</v>
      </c>
      <c r="S56" s="557">
        <v>0</v>
      </c>
      <c r="T56" s="557">
        <v>0</v>
      </c>
      <c r="U56" s="557">
        <v>0</v>
      </c>
      <c r="V56" s="557">
        <v>0</v>
      </c>
      <c r="W56" s="557">
        <v>0</v>
      </c>
      <c r="X56" s="557">
        <v>0</v>
      </c>
      <c r="Y56" s="557">
        <v>0</v>
      </c>
      <c r="Z56" s="557">
        <v>0</v>
      </c>
      <c r="AA56" s="557">
        <v>0</v>
      </c>
      <c r="AB56" s="557">
        <v>0</v>
      </c>
      <c r="AC56" s="557">
        <v>0</v>
      </c>
      <c r="AD56" s="557">
        <v>0</v>
      </c>
      <c r="AE56" s="557">
        <v>0</v>
      </c>
      <c r="AF56" s="557">
        <v>0</v>
      </c>
      <c r="AG56" s="557">
        <v>0</v>
      </c>
      <c r="AH56" s="557">
        <v>0</v>
      </c>
      <c r="AI56" s="557">
        <v>0</v>
      </c>
      <c r="AJ56" s="557">
        <v>0</v>
      </c>
      <c r="AK56" s="557">
        <v>0</v>
      </c>
      <c r="AL56" s="557">
        <v>0</v>
      </c>
      <c r="AM56" s="557">
        <v>0</v>
      </c>
      <c r="AN56" s="557">
        <v>0</v>
      </c>
      <c r="AO56" s="557">
        <v>0</v>
      </c>
      <c r="AP56" s="557">
        <v>0</v>
      </c>
      <c r="AQ56" s="557">
        <v>0</v>
      </c>
      <c r="AR56" s="557">
        <v>0</v>
      </c>
      <c r="AS56" s="557">
        <v>0</v>
      </c>
      <c r="AT56" s="557">
        <v>0</v>
      </c>
      <c r="AU56" s="557">
        <v>0</v>
      </c>
      <c r="AV56" s="557">
        <v>0</v>
      </c>
      <c r="AW56" s="557">
        <v>0</v>
      </c>
      <c r="AX56" s="557">
        <v>0</v>
      </c>
      <c r="AY56" s="557">
        <v>0</v>
      </c>
      <c r="AZ56" s="557">
        <v>0</v>
      </c>
      <c r="BA56" s="557">
        <v>0</v>
      </c>
      <c r="BB56" s="557">
        <v>0</v>
      </c>
      <c r="BC56" s="557">
        <v>0</v>
      </c>
      <c r="BD56" s="557">
        <v>0</v>
      </c>
      <c r="BE56" s="557">
        <v>0</v>
      </c>
      <c r="BF56" s="557">
        <v>0</v>
      </c>
      <c r="BG56" s="557">
        <v>0</v>
      </c>
      <c r="BH56" s="557">
        <v>980.83799999999997</v>
      </c>
      <c r="BI56" s="557">
        <v>0</v>
      </c>
      <c r="BJ56" s="557">
        <v>0</v>
      </c>
      <c r="BK56" s="557">
        <v>0</v>
      </c>
      <c r="BL56" s="557">
        <v>0</v>
      </c>
      <c r="BM56" s="560">
        <f t="shared" si="2"/>
        <v>980.83799999999997</v>
      </c>
      <c r="BN56" s="563"/>
      <c r="BO56" s="564">
        <v>0</v>
      </c>
      <c r="BZ56" s="531"/>
    </row>
    <row r="57" spans="1:78">
      <c r="A57" s="544" t="s">
        <v>65</v>
      </c>
      <c r="B57" s="556" t="s">
        <v>164</v>
      </c>
      <c r="C57" s="557">
        <f t="shared" si="0"/>
        <v>2492.145</v>
      </c>
      <c r="D57" s="558">
        <v>0</v>
      </c>
      <c r="E57" s="558">
        <v>0</v>
      </c>
      <c r="F57" s="558">
        <v>143.447</v>
      </c>
      <c r="G57" s="558">
        <v>0</v>
      </c>
      <c r="H57" s="558">
        <v>0</v>
      </c>
      <c r="I57" s="558">
        <v>0</v>
      </c>
      <c r="J57" s="558">
        <v>0</v>
      </c>
      <c r="K57" s="558">
        <f t="shared" si="1"/>
        <v>2348.6979999999999</v>
      </c>
      <c r="L57" s="559">
        <v>0</v>
      </c>
      <c r="M57" s="557">
        <v>0</v>
      </c>
      <c r="N57" s="557">
        <v>2.8559999999999999</v>
      </c>
      <c r="O57" s="557">
        <v>0</v>
      </c>
      <c r="P57" s="557">
        <v>0</v>
      </c>
      <c r="Q57" s="557">
        <v>0</v>
      </c>
      <c r="R57" s="557">
        <v>20.738</v>
      </c>
      <c r="S57" s="557">
        <v>0</v>
      </c>
      <c r="T57" s="557">
        <v>0</v>
      </c>
      <c r="U57" s="557">
        <v>0</v>
      </c>
      <c r="V57" s="557">
        <v>0</v>
      </c>
      <c r="W57" s="557">
        <v>0</v>
      </c>
      <c r="X57" s="557">
        <v>0</v>
      </c>
      <c r="Y57" s="557">
        <v>0</v>
      </c>
      <c r="Z57" s="557">
        <v>98.058000000000007</v>
      </c>
      <c r="AA57" s="557">
        <v>1.792</v>
      </c>
      <c r="AB57" s="557">
        <v>0</v>
      </c>
      <c r="AC57" s="557">
        <v>0</v>
      </c>
      <c r="AD57" s="557">
        <v>0</v>
      </c>
      <c r="AE57" s="557">
        <v>0</v>
      </c>
      <c r="AF57" s="557">
        <v>156.85900000000001</v>
      </c>
      <c r="AG57" s="557">
        <v>78.197999999999993</v>
      </c>
      <c r="AH57" s="557">
        <v>0</v>
      </c>
      <c r="AI57" s="557">
        <v>13.273999999999999</v>
      </c>
      <c r="AJ57" s="557">
        <v>0</v>
      </c>
      <c r="AK57" s="557">
        <v>0</v>
      </c>
      <c r="AL57" s="557">
        <v>0</v>
      </c>
      <c r="AM57" s="557">
        <v>0</v>
      </c>
      <c r="AN57" s="557">
        <v>0</v>
      </c>
      <c r="AO57" s="557">
        <v>38.122999999999998</v>
      </c>
      <c r="AP57" s="557">
        <v>0.90600000000000003</v>
      </c>
      <c r="AQ57" s="557">
        <v>0</v>
      </c>
      <c r="AR57" s="557">
        <v>0</v>
      </c>
      <c r="AS57" s="557">
        <v>0</v>
      </c>
      <c r="AT57" s="557">
        <v>0</v>
      </c>
      <c r="AU57" s="557">
        <v>0</v>
      </c>
      <c r="AV57" s="557">
        <v>0</v>
      </c>
      <c r="AW57" s="557">
        <v>23.838999999999999</v>
      </c>
      <c r="AX57" s="557">
        <v>0</v>
      </c>
      <c r="AY57" s="557">
        <v>0</v>
      </c>
      <c r="AZ57" s="557">
        <v>0</v>
      </c>
      <c r="BA57" s="557">
        <v>0</v>
      </c>
      <c r="BB57" s="557">
        <v>0</v>
      </c>
      <c r="BC57" s="557">
        <v>18.541</v>
      </c>
      <c r="BD57" s="557">
        <v>0</v>
      </c>
      <c r="BE57" s="557">
        <v>0</v>
      </c>
      <c r="BF57" s="557">
        <v>0</v>
      </c>
      <c r="BG57" s="557">
        <v>0</v>
      </c>
      <c r="BH57" s="557">
        <v>0</v>
      </c>
      <c r="BI57" s="557">
        <v>1895.4349999999999</v>
      </c>
      <c r="BJ57" s="557">
        <v>0</v>
      </c>
      <c r="BK57" s="557">
        <v>0</v>
      </c>
      <c r="BL57" s="557">
        <v>0</v>
      </c>
      <c r="BM57" s="560">
        <f t="shared" si="2"/>
        <v>2348.6189999999997</v>
      </c>
      <c r="BN57" s="563"/>
      <c r="BO57" s="564">
        <v>7.9000000000000001E-2</v>
      </c>
      <c r="BZ57" s="531"/>
    </row>
    <row r="58" spans="1:78">
      <c r="A58" s="544" t="s">
        <v>66</v>
      </c>
      <c r="B58" s="556" t="s">
        <v>239</v>
      </c>
      <c r="C58" s="557">
        <f t="shared" si="0"/>
        <v>1199.0329999999999</v>
      </c>
      <c r="D58" s="558">
        <v>0</v>
      </c>
      <c r="E58" s="558">
        <v>0</v>
      </c>
      <c r="F58" s="558">
        <v>0</v>
      </c>
      <c r="G58" s="558">
        <v>0</v>
      </c>
      <c r="H58" s="558">
        <v>0</v>
      </c>
      <c r="I58" s="558">
        <v>0</v>
      </c>
      <c r="J58" s="558">
        <v>0</v>
      </c>
      <c r="K58" s="558">
        <f t="shared" si="1"/>
        <v>1199.0329999999999</v>
      </c>
      <c r="L58" s="559">
        <v>0</v>
      </c>
      <c r="M58" s="557">
        <v>0</v>
      </c>
      <c r="N58" s="557">
        <v>0</v>
      </c>
      <c r="O58" s="557">
        <v>0</v>
      </c>
      <c r="P58" s="557">
        <v>0</v>
      </c>
      <c r="Q58" s="557">
        <v>0</v>
      </c>
      <c r="R58" s="557">
        <v>0</v>
      </c>
      <c r="S58" s="557">
        <v>0</v>
      </c>
      <c r="T58" s="557">
        <v>0</v>
      </c>
      <c r="U58" s="557">
        <v>0</v>
      </c>
      <c r="V58" s="557">
        <v>0</v>
      </c>
      <c r="W58" s="557">
        <v>0</v>
      </c>
      <c r="X58" s="557">
        <v>0</v>
      </c>
      <c r="Y58" s="557">
        <v>0</v>
      </c>
      <c r="Z58" s="557">
        <v>0</v>
      </c>
      <c r="AA58" s="557">
        <v>0</v>
      </c>
      <c r="AB58" s="557">
        <v>0</v>
      </c>
      <c r="AC58" s="557">
        <v>0</v>
      </c>
      <c r="AD58" s="557">
        <v>0</v>
      </c>
      <c r="AE58" s="557">
        <v>0</v>
      </c>
      <c r="AF58" s="557">
        <v>0</v>
      </c>
      <c r="AG58" s="557">
        <v>0</v>
      </c>
      <c r="AH58" s="557">
        <v>0</v>
      </c>
      <c r="AI58" s="557">
        <v>0</v>
      </c>
      <c r="AJ58" s="557">
        <v>0</v>
      </c>
      <c r="AK58" s="557">
        <v>0</v>
      </c>
      <c r="AL58" s="557">
        <v>0</v>
      </c>
      <c r="AM58" s="557">
        <v>0</v>
      </c>
      <c r="AN58" s="557">
        <v>0</v>
      </c>
      <c r="AO58" s="557">
        <v>0</v>
      </c>
      <c r="AP58" s="557">
        <v>0</v>
      </c>
      <c r="AQ58" s="557">
        <v>0</v>
      </c>
      <c r="AR58" s="557">
        <v>0</v>
      </c>
      <c r="AS58" s="557">
        <v>0</v>
      </c>
      <c r="AT58" s="557">
        <v>0</v>
      </c>
      <c r="AU58" s="557">
        <v>0</v>
      </c>
      <c r="AV58" s="557">
        <v>0</v>
      </c>
      <c r="AW58" s="557">
        <v>0</v>
      </c>
      <c r="AX58" s="557">
        <v>0</v>
      </c>
      <c r="AY58" s="557">
        <v>0</v>
      </c>
      <c r="AZ58" s="557">
        <v>0</v>
      </c>
      <c r="BA58" s="557">
        <v>0</v>
      </c>
      <c r="BB58" s="557">
        <v>0</v>
      </c>
      <c r="BC58" s="557">
        <v>0</v>
      </c>
      <c r="BD58" s="557">
        <v>0</v>
      </c>
      <c r="BE58" s="557">
        <v>0</v>
      </c>
      <c r="BF58" s="557">
        <v>0</v>
      </c>
      <c r="BG58" s="557">
        <v>0</v>
      </c>
      <c r="BH58" s="557">
        <v>0</v>
      </c>
      <c r="BI58" s="557">
        <v>0</v>
      </c>
      <c r="BJ58" s="557">
        <v>1199.0329999999999</v>
      </c>
      <c r="BK58" s="557">
        <v>0</v>
      </c>
      <c r="BL58" s="557">
        <v>0</v>
      </c>
      <c r="BM58" s="560">
        <f t="shared" si="2"/>
        <v>1199.0329999999999</v>
      </c>
      <c r="BN58" s="563"/>
      <c r="BO58" s="564">
        <v>0</v>
      </c>
      <c r="BZ58" s="531"/>
    </row>
    <row r="59" spans="1:78">
      <c r="A59" s="544" t="s">
        <v>70</v>
      </c>
      <c r="B59" s="556" t="s">
        <v>240</v>
      </c>
      <c r="C59" s="557">
        <f t="shared" si="0"/>
        <v>7796.8429999999998</v>
      </c>
      <c r="D59" s="558">
        <v>0</v>
      </c>
      <c r="E59" s="558">
        <v>0</v>
      </c>
      <c r="F59" s="558">
        <v>0</v>
      </c>
      <c r="G59" s="558">
        <v>0</v>
      </c>
      <c r="H59" s="558">
        <v>0</v>
      </c>
      <c r="I59" s="558">
        <v>0</v>
      </c>
      <c r="J59" s="558">
        <v>0</v>
      </c>
      <c r="K59" s="558">
        <f t="shared" si="1"/>
        <v>7796.8429999999998</v>
      </c>
      <c r="L59" s="559">
        <v>0</v>
      </c>
      <c r="M59" s="557">
        <v>0</v>
      </c>
      <c r="N59" s="557">
        <v>0</v>
      </c>
      <c r="O59" s="557">
        <v>0</v>
      </c>
      <c r="P59" s="557">
        <v>0</v>
      </c>
      <c r="Q59" s="557">
        <v>0</v>
      </c>
      <c r="R59" s="557">
        <v>0</v>
      </c>
      <c r="S59" s="557">
        <v>0</v>
      </c>
      <c r="T59" s="557">
        <v>0</v>
      </c>
      <c r="U59" s="557">
        <v>0</v>
      </c>
      <c r="V59" s="557">
        <v>0</v>
      </c>
      <c r="W59" s="557">
        <v>0</v>
      </c>
      <c r="X59" s="557">
        <v>0</v>
      </c>
      <c r="Y59" s="557">
        <v>0</v>
      </c>
      <c r="Z59" s="557">
        <v>0</v>
      </c>
      <c r="AA59" s="557">
        <v>0</v>
      </c>
      <c r="AB59" s="557">
        <v>0</v>
      </c>
      <c r="AC59" s="557">
        <v>0</v>
      </c>
      <c r="AD59" s="557">
        <v>0</v>
      </c>
      <c r="AE59" s="557">
        <v>0</v>
      </c>
      <c r="AF59" s="557">
        <v>0</v>
      </c>
      <c r="AG59" s="557">
        <v>0</v>
      </c>
      <c r="AH59" s="557">
        <v>0</v>
      </c>
      <c r="AI59" s="557">
        <v>0</v>
      </c>
      <c r="AJ59" s="557">
        <v>0</v>
      </c>
      <c r="AK59" s="557">
        <v>0</v>
      </c>
      <c r="AL59" s="557">
        <v>0</v>
      </c>
      <c r="AM59" s="557">
        <v>0</v>
      </c>
      <c r="AN59" s="557">
        <v>0</v>
      </c>
      <c r="AO59" s="557">
        <v>0</v>
      </c>
      <c r="AP59" s="557">
        <v>0</v>
      </c>
      <c r="AQ59" s="557">
        <v>0</v>
      </c>
      <c r="AR59" s="557">
        <v>0</v>
      </c>
      <c r="AS59" s="557">
        <v>0</v>
      </c>
      <c r="AT59" s="557">
        <v>0</v>
      </c>
      <c r="AU59" s="557">
        <v>0</v>
      </c>
      <c r="AV59" s="557">
        <v>0</v>
      </c>
      <c r="AW59" s="557">
        <v>0</v>
      </c>
      <c r="AX59" s="557">
        <v>0</v>
      </c>
      <c r="AY59" s="557">
        <v>0</v>
      </c>
      <c r="AZ59" s="557">
        <v>0</v>
      </c>
      <c r="BA59" s="557">
        <v>0</v>
      </c>
      <c r="BB59" s="557">
        <v>0</v>
      </c>
      <c r="BC59" s="557">
        <v>0</v>
      </c>
      <c r="BD59" s="557">
        <v>0</v>
      </c>
      <c r="BE59" s="557">
        <v>0</v>
      </c>
      <c r="BF59" s="557">
        <v>0</v>
      </c>
      <c r="BG59" s="557">
        <v>0</v>
      </c>
      <c r="BH59" s="557">
        <v>0</v>
      </c>
      <c r="BI59" s="557">
        <v>0</v>
      </c>
      <c r="BJ59" s="557">
        <v>0</v>
      </c>
      <c r="BK59" s="557">
        <v>0</v>
      </c>
      <c r="BL59" s="557">
        <v>0</v>
      </c>
      <c r="BM59" s="560">
        <f t="shared" si="2"/>
        <v>0</v>
      </c>
      <c r="BN59" s="563"/>
      <c r="BO59" s="564">
        <v>7796.8429999999998</v>
      </c>
      <c r="BZ59" s="531"/>
    </row>
    <row r="60" spans="1:78" ht="13.5" thickBot="1">
      <c r="A60" s="551" t="s">
        <v>71</v>
      </c>
      <c r="B60" s="556" t="s">
        <v>126</v>
      </c>
      <c r="C60" s="557">
        <f t="shared" si="0"/>
        <v>0</v>
      </c>
      <c r="D60" s="558">
        <v>0</v>
      </c>
      <c r="E60" s="558">
        <v>0</v>
      </c>
      <c r="F60" s="558">
        <v>0</v>
      </c>
      <c r="G60" s="558">
        <v>0</v>
      </c>
      <c r="H60" s="558">
        <v>0</v>
      </c>
      <c r="I60" s="558">
        <v>0</v>
      </c>
      <c r="J60" s="558">
        <v>0</v>
      </c>
      <c r="K60" s="558">
        <f t="shared" si="1"/>
        <v>0</v>
      </c>
      <c r="L60" s="559">
        <v>0</v>
      </c>
      <c r="M60" s="557">
        <v>0</v>
      </c>
      <c r="N60" s="557">
        <v>0</v>
      </c>
      <c r="O60" s="557">
        <v>0</v>
      </c>
      <c r="P60" s="557">
        <v>0</v>
      </c>
      <c r="Q60" s="557">
        <v>0</v>
      </c>
      <c r="R60" s="557">
        <v>0</v>
      </c>
      <c r="S60" s="557">
        <v>0</v>
      </c>
      <c r="T60" s="557">
        <v>0</v>
      </c>
      <c r="U60" s="557">
        <v>0</v>
      </c>
      <c r="V60" s="557">
        <v>0</v>
      </c>
      <c r="W60" s="557">
        <v>0</v>
      </c>
      <c r="X60" s="557">
        <v>0</v>
      </c>
      <c r="Y60" s="557">
        <v>0</v>
      </c>
      <c r="Z60" s="557">
        <v>0</v>
      </c>
      <c r="AA60" s="557">
        <v>0</v>
      </c>
      <c r="AB60" s="557">
        <v>0</v>
      </c>
      <c r="AC60" s="557">
        <v>0</v>
      </c>
      <c r="AD60" s="557">
        <v>0</v>
      </c>
      <c r="AE60" s="557">
        <v>0</v>
      </c>
      <c r="AF60" s="557">
        <v>0</v>
      </c>
      <c r="AG60" s="557">
        <v>0</v>
      </c>
      <c r="AH60" s="557">
        <v>0</v>
      </c>
      <c r="AI60" s="557">
        <v>0</v>
      </c>
      <c r="AJ60" s="557">
        <v>0</v>
      </c>
      <c r="AK60" s="557">
        <v>0</v>
      </c>
      <c r="AL60" s="557">
        <v>0</v>
      </c>
      <c r="AM60" s="557">
        <v>0</v>
      </c>
      <c r="AN60" s="557">
        <v>0</v>
      </c>
      <c r="AO60" s="557">
        <v>0</v>
      </c>
      <c r="AP60" s="557">
        <v>0</v>
      </c>
      <c r="AQ60" s="557">
        <v>0</v>
      </c>
      <c r="AR60" s="557">
        <v>0</v>
      </c>
      <c r="AS60" s="557">
        <v>0</v>
      </c>
      <c r="AT60" s="557">
        <v>0</v>
      </c>
      <c r="AU60" s="557">
        <v>0</v>
      </c>
      <c r="AV60" s="557">
        <v>0</v>
      </c>
      <c r="AW60" s="557">
        <v>0</v>
      </c>
      <c r="AX60" s="557">
        <v>0</v>
      </c>
      <c r="AY60" s="557">
        <v>0</v>
      </c>
      <c r="AZ60" s="557">
        <v>0</v>
      </c>
      <c r="BA60" s="557">
        <v>0</v>
      </c>
      <c r="BB60" s="557">
        <v>0</v>
      </c>
      <c r="BC60" s="557">
        <v>0</v>
      </c>
      <c r="BD60" s="557">
        <v>0</v>
      </c>
      <c r="BE60" s="557">
        <v>0</v>
      </c>
      <c r="BF60" s="557">
        <v>0</v>
      </c>
      <c r="BG60" s="557">
        <v>0</v>
      </c>
      <c r="BH60" s="557">
        <v>0</v>
      </c>
      <c r="BI60" s="557">
        <v>0</v>
      </c>
      <c r="BJ60" s="557">
        <v>0</v>
      </c>
      <c r="BK60" s="557">
        <v>0</v>
      </c>
      <c r="BL60" s="557">
        <v>0</v>
      </c>
      <c r="BM60" s="560">
        <f t="shared" si="2"/>
        <v>0</v>
      </c>
      <c r="BN60" s="565"/>
      <c r="BO60" s="566">
        <v>0</v>
      </c>
      <c r="BZ60" s="531"/>
    </row>
    <row r="61" spans="1:78" s="572" customFormat="1" ht="21.75" customHeight="1" thickTop="1" thickBot="1">
      <c r="A61" s="567"/>
      <c r="B61" s="568">
        <f>SUM(B8:B60)</f>
        <v>0</v>
      </c>
      <c r="C61" s="569">
        <f>SUM(C8:C60)</f>
        <v>528906.40599999996</v>
      </c>
      <c r="D61" s="569">
        <f>SUM(D8:D60)</f>
        <v>1.0913936421275139E-11</v>
      </c>
      <c r="E61" s="569">
        <f t="shared" ref="E61:BO61" si="3">SUM(E8:E60)</f>
        <v>0</v>
      </c>
      <c r="F61" s="569">
        <f t="shared" si="3"/>
        <v>17919.601000000002</v>
      </c>
      <c r="G61" s="569">
        <f t="shared" si="3"/>
        <v>-285.60399999999998</v>
      </c>
      <c r="H61" s="569">
        <f t="shared" si="3"/>
        <v>3762.3740000000003</v>
      </c>
      <c r="I61" s="569">
        <f t="shared" si="3"/>
        <v>0</v>
      </c>
      <c r="J61" s="569">
        <f t="shared" si="3"/>
        <v>13857.245000000001</v>
      </c>
      <c r="K61" s="570">
        <f t="shared" si="3"/>
        <v>493652.7900000001</v>
      </c>
      <c r="L61" s="568">
        <f t="shared" si="3"/>
        <v>12039.979000000001</v>
      </c>
      <c r="M61" s="568">
        <f t="shared" si="3"/>
        <v>6047.8429999999998</v>
      </c>
      <c r="N61" s="568">
        <f t="shared" si="3"/>
        <v>844.48500000000013</v>
      </c>
      <c r="O61" s="568">
        <f t="shared" si="3"/>
        <v>14434.189999999999</v>
      </c>
      <c r="P61" s="568">
        <f t="shared" si="3"/>
        <v>5541.5499999999993</v>
      </c>
      <c r="Q61" s="568">
        <f t="shared" si="3"/>
        <v>847.67099999999994</v>
      </c>
      <c r="R61" s="568">
        <f t="shared" si="3"/>
        <v>1292.8689999999999</v>
      </c>
      <c r="S61" s="568">
        <f t="shared" si="3"/>
        <v>973.87699999999995</v>
      </c>
      <c r="T61" s="568">
        <f t="shared" si="3"/>
        <v>0</v>
      </c>
      <c r="U61" s="568">
        <f t="shared" si="3"/>
        <v>1622.6669999999999</v>
      </c>
      <c r="V61" s="568">
        <f t="shared" si="3"/>
        <v>660.3889999999999</v>
      </c>
      <c r="W61" s="568">
        <f t="shared" si="3"/>
        <v>538.55999999999995</v>
      </c>
      <c r="X61" s="568">
        <f t="shared" si="3"/>
        <v>1052.491</v>
      </c>
      <c r="Y61" s="568">
        <f t="shared" si="3"/>
        <v>1291.2190000000001</v>
      </c>
      <c r="Z61" s="568">
        <f t="shared" si="3"/>
        <v>594.90200000000004</v>
      </c>
      <c r="AA61" s="568">
        <f t="shared" si="3"/>
        <v>860.79800000000012</v>
      </c>
      <c r="AB61" s="568">
        <f t="shared" si="3"/>
        <v>983.69200000000001</v>
      </c>
      <c r="AC61" s="568">
        <f t="shared" si="3"/>
        <v>14158.977999999999</v>
      </c>
      <c r="AD61" s="568">
        <f t="shared" si="3"/>
        <v>4138.78</v>
      </c>
      <c r="AE61" s="568">
        <f t="shared" si="3"/>
        <v>25800.731</v>
      </c>
      <c r="AF61" s="568">
        <f t="shared" si="3"/>
        <v>4020.7940000000003</v>
      </c>
      <c r="AG61" s="568">
        <f t="shared" si="3"/>
        <v>3328.8579999999997</v>
      </c>
      <c r="AH61" s="568">
        <f t="shared" si="3"/>
        <v>11588.249000000002</v>
      </c>
      <c r="AI61" s="568">
        <f t="shared" si="3"/>
        <v>23183.35</v>
      </c>
      <c r="AJ61" s="568">
        <f t="shared" si="3"/>
        <v>19488.607</v>
      </c>
      <c r="AK61" s="568">
        <f t="shared" si="3"/>
        <v>5520.9610000000002</v>
      </c>
      <c r="AL61" s="568">
        <f t="shared" si="3"/>
        <v>3091.1320000000001</v>
      </c>
      <c r="AM61" s="568">
        <f t="shared" si="3"/>
        <v>14562.698</v>
      </c>
      <c r="AN61" s="568">
        <f t="shared" si="3"/>
        <v>320.74900000000002</v>
      </c>
      <c r="AO61" s="568">
        <f t="shared" si="3"/>
        <v>28169.046999999995</v>
      </c>
      <c r="AP61" s="568">
        <f t="shared" si="3"/>
        <v>5925.1080000000002</v>
      </c>
      <c r="AQ61" s="568">
        <f t="shared" si="3"/>
        <v>1071.951</v>
      </c>
      <c r="AR61" s="568">
        <f t="shared" si="3"/>
        <v>9900.9229999999989</v>
      </c>
      <c r="AS61" s="568">
        <f t="shared" si="3"/>
        <v>1821.4390000000001</v>
      </c>
      <c r="AT61" s="568">
        <f t="shared" si="3"/>
        <v>16024.257</v>
      </c>
      <c r="AU61" s="568">
        <f t="shared" si="3"/>
        <v>2196.5</v>
      </c>
      <c r="AV61" s="568">
        <f t="shared" si="3"/>
        <v>1722.74</v>
      </c>
      <c r="AW61" s="568">
        <f t="shared" si="3"/>
        <v>23318.263999999999</v>
      </c>
      <c r="AX61" s="568">
        <f t="shared" si="3"/>
        <v>3768.4589999999998</v>
      </c>
      <c r="AY61" s="568">
        <f t="shared" si="3"/>
        <v>38.020000000000003</v>
      </c>
      <c r="AZ61" s="568">
        <f t="shared" si="3"/>
        <v>1079.1709999999998</v>
      </c>
      <c r="BA61" s="568">
        <f t="shared" si="3"/>
        <v>9634.7849999999999</v>
      </c>
      <c r="BB61" s="568">
        <f t="shared" si="3"/>
        <v>3485.0940000000001</v>
      </c>
      <c r="BC61" s="568">
        <f t="shared" si="3"/>
        <v>33347.710999999996</v>
      </c>
      <c r="BD61" s="568">
        <f t="shared" si="3"/>
        <v>780.98199999999997</v>
      </c>
      <c r="BE61" s="568">
        <f t="shared" si="3"/>
        <v>14351.719000000001</v>
      </c>
      <c r="BF61" s="568">
        <f t="shared" si="3"/>
        <v>11856.682000000001</v>
      </c>
      <c r="BG61" s="568">
        <f t="shared" si="3"/>
        <v>4644.7049999999999</v>
      </c>
      <c r="BH61" s="568">
        <f t="shared" si="3"/>
        <v>980.83799999999997</v>
      </c>
      <c r="BI61" s="568">
        <f t="shared" si="3"/>
        <v>2110.0810000000001</v>
      </c>
      <c r="BJ61" s="568">
        <f t="shared" si="3"/>
        <v>1199.0329999999999</v>
      </c>
      <c r="BK61" s="568">
        <f t="shared" si="3"/>
        <v>0</v>
      </c>
      <c r="BL61" s="568">
        <f t="shared" si="3"/>
        <v>0</v>
      </c>
      <c r="BM61" s="568">
        <f t="shared" si="3"/>
        <v>356258.57799999998</v>
      </c>
      <c r="BN61" s="571">
        <f t="shared" si="3"/>
        <v>0</v>
      </c>
      <c r="BO61" s="570">
        <f t="shared" si="3"/>
        <v>137394.21199999997</v>
      </c>
      <c r="BP61" s="531"/>
      <c r="BQ61" s="531"/>
      <c r="BR61" s="531"/>
      <c r="BS61" s="531"/>
      <c r="BT61" s="531"/>
      <c r="BU61" s="531"/>
      <c r="BV61" s="531"/>
      <c r="BW61" s="531"/>
      <c r="BX61" s="531"/>
    </row>
    <row r="62" spans="1:78" s="572" customFormat="1" ht="21.75" customHeight="1" thickTop="1" thickBot="1"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  <c r="AO62" s="573"/>
      <c r="AP62" s="573"/>
      <c r="AQ62" s="573"/>
      <c r="AR62" s="573"/>
      <c r="AS62" s="573"/>
      <c r="AT62" s="573"/>
      <c r="AU62" s="573"/>
      <c r="AV62" s="573"/>
      <c r="AW62" s="573"/>
      <c r="AX62" s="573"/>
      <c r="AY62" s="573"/>
      <c r="AZ62" s="573"/>
      <c r="BA62" s="573"/>
      <c r="BB62" s="573"/>
      <c r="BC62" s="573"/>
      <c r="BD62" s="573"/>
      <c r="BE62" s="573"/>
      <c r="BF62" s="573"/>
      <c r="BG62" s="573"/>
      <c r="BH62" s="573"/>
      <c r="BI62" s="573"/>
      <c r="BJ62" s="573"/>
      <c r="BK62" s="573"/>
      <c r="BL62" s="573"/>
      <c r="BM62" s="573"/>
      <c r="BN62" s="573"/>
      <c r="BO62" s="573"/>
      <c r="BP62" s="573"/>
      <c r="BQ62" s="573"/>
      <c r="BR62" s="573"/>
      <c r="BS62" s="573"/>
      <c r="BT62" s="573"/>
      <c r="BU62" s="573"/>
      <c r="BV62" s="574"/>
      <c r="BW62" s="574"/>
    </row>
    <row r="63" spans="1:78" ht="14.25" thickTop="1" thickBot="1">
      <c r="A63" s="529"/>
      <c r="B63" s="529"/>
      <c r="C63" s="529"/>
      <c r="D63" s="529"/>
      <c r="E63" s="529"/>
      <c r="F63" s="529"/>
      <c r="G63" s="529"/>
      <c r="H63" s="529"/>
      <c r="I63" s="529"/>
      <c r="J63" s="529"/>
      <c r="K63" s="529"/>
      <c r="L63" s="7" t="s">
        <v>155</v>
      </c>
      <c r="M63" s="535"/>
      <c r="N63" s="535"/>
      <c r="O63" s="535"/>
      <c r="P63" s="535"/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  <c r="AE63" s="535"/>
      <c r="AF63" s="535"/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AU63" s="535"/>
      <c r="AV63" s="535"/>
      <c r="AW63" s="535"/>
      <c r="AX63" s="535"/>
      <c r="AY63" s="535"/>
      <c r="AZ63" s="535"/>
      <c r="BA63" s="535"/>
      <c r="BB63" s="535"/>
      <c r="BC63" s="535"/>
      <c r="BD63" s="535"/>
      <c r="BE63" s="535"/>
      <c r="BF63" s="535"/>
      <c r="BG63" s="535"/>
      <c r="BH63" s="535"/>
      <c r="BI63" s="535"/>
      <c r="BJ63" s="535"/>
      <c r="BK63" s="535"/>
      <c r="BL63" s="535"/>
      <c r="BM63" s="536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32"/>
      <c r="BZ63" s="531"/>
    </row>
    <row r="64" spans="1:78" ht="75" customHeight="1" thickTop="1" thickBot="1">
      <c r="A64" s="537" t="s">
        <v>270</v>
      </c>
      <c r="B64" s="575"/>
      <c r="C64" s="12" t="s">
        <v>271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542" t="s">
        <v>201</v>
      </c>
      <c r="M64" s="543" t="s">
        <v>188</v>
      </c>
      <c r="N64" s="543" t="s">
        <v>193</v>
      </c>
      <c r="O64" s="543" t="s">
        <v>132</v>
      </c>
      <c r="P64" s="543" t="s">
        <v>202</v>
      </c>
      <c r="Q64" s="543" t="s">
        <v>203</v>
      </c>
      <c r="R64" s="543" t="s">
        <v>165</v>
      </c>
      <c r="S64" s="543" t="s">
        <v>231</v>
      </c>
      <c r="T64" s="543" t="s">
        <v>204</v>
      </c>
      <c r="U64" s="543" t="s">
        <v>133</v>
      </c>
      <c r="V64" s="543" t="s">
        <v>121</v>
      </c>
      <c r="W64" s="543" t="s">
        <v>122</v>
      </c>
      <c r="X64" s="543" t="s">
        <v>205</v>
      </c>
      <c r="Y64" s="543" t="s">
        <v>123</v>
      </c>
      <c r="Z64" s="543" t="s">
        <v>166</v>
      </c>
      <c r="AA64" s="543" t="s">
        <v>206</v>
      </c>
      <c r="AB64" s="543" t="s">
        <v>124</v>
      </c>
      <c r="AC64" s="543" t="s">
        <v>167</v>
      </c>
      <c r="AD64" s="543" t="s">
        <v>125</v>
      </c>
      <c r="AE64" s="543" t="s">
        <v>163</v>
      </c>
      <c r="AF64" s="543" t="s">
        <v>216</v>
      </c>
      <c r="AG64" s="543" t="s">
        <v>232</v>
      </c>
      <c r="AH64" s="543" t="s">
        <v>217</v>
      </c>
      <c r="AI64" s="543" t="s">
        <v>134</v>
      </c>
      <c r="AJ64" s="543" t="s">
        <v>135</v>
      </c>
      <c r="AK64" s="543" t="s">
        <v>37</v>
      </c>
      <c r="AL64" s="543" t="s">
        <v>39</v>
      </c>
      <c r="AM64" s="543" t="s">
        <v>136</v>
      </c>
      <c r="AN64" s="543" t="s">
        <v>156</v>
      </c>
      <c r="AO64" s="543" t="s">
        <v>43</v>
      </c>
      <c r="AP64" s="543" t="s">
        <v>207</v>
      </c>
      <c r="AQ64" s="543" t="s">
        <v>233</v>
      </c>
      <c r="AR64" s="543" t="s">
        <v>47</v>
      </c>
      <c r="AS64" s="543" t="s">
        <v>157</v>
      </c>
      <c r="AT64" s="543" t="s">
        <v>234</v>
      </c>
      <c r="AU64" s="543" t="s">
        <v>235</v>
      </c>
      <c r="AV64" s="543" t="s">
        <v>158</v>
      </c>
      <c r="AW64" s="543" t="s">
        <v>145</v>
      </c>
      <c r="AX64" s="543" t="s">
        <v>236</v>
      </c>
      <c r="AY64" s="543" t="s">
        <v>159</v>
      </c>
      <c r="AZ64" s="543" t="s">
        <v>160</v>
      </c>
      <c r="BA64" s="543" t="s">
        <v>161</v>
      </c>
      <c r="BB64" s="543" t="s">
        <v>237</v>
      </c>
      <c r="BC64" s="543" t="s">
        <v>59</v>
      </c>
      <c r="BD64" s="543" t="s">
        <v>168</v>
      </c>
      <c r="BE64" s="543" t="s">
        <v>69</v>
      </c>
      <c r="BF64" s="543" t="s">
        <v>148</v>
      </c>
      <c r="BG64" s="543" t="s">
        <v>238</v>
      </c>
      <c r="BH64" s="543" t="s">
        <v>162</v>
      </c>
      <c r="BI64" s="543" t="s">
        <v>164</v>
      </c>
      <c r="BJ64" s="543" t="s">
        <v>239</v>
      </c>
      <c r="BK64" s="543" t="s">
        <v>240</v>
      </c>
      <c r="BL64" s="539" t="s">
        <v>126</v>
      </c>
      <c r="BM64" s="14" t="s">
        <v>89</v>
      </c>
      <c r="BN64" s="17" t="s">
        <v>90</v>
      </c>
      <c r="BO64" s="16" t="s">
        <v>91</v>
      </c>
      <c r="BP64" s="576" t="s">
        <v>93</v>
      </c>
      <c r="BQ64" s="577"/>
      <c r="BR64" s="578"/>
      <c r="BS64" s="579"/>
      <c r="BT64" s="579"/>
      <c r="BU64" s="579"/>
      <c r="BV64" s="580" t="s">
        <v>94</v>
      </c>
      <c r="BW64" s="539" t="s">
        <v>95</v>
      </c>
      <c r="BX64" s="541" t="s">
        <v>208</v>
      </c>
      <c r="BZ64" s="531"/>
    </row>
    <row r="65" spans="1:78" ht="13.5" thickTop="1">
      <c r="A65" s="581"/>
      <c r="B65" s="582"/>
      <c r="C65" s="546"/>
      <c r="D65" s="545"/>
      <c r="E65" s="545"/>
      <c r="F65" s="545"/>
      <c r="G65" s="545"/>
      <c r="H65" s="545"/>
      <c r="I65" s="545"/>
      <c r="J65" s="545"/>
      <c r="K65" s="545"/>
      <c r="L65" s="547"/>
      <c r="M65" s="546"/>
      <c r="N65" s="546"/>
      <c r="O65" s="546"/>
      <c r="P65" s="546"/>
      <c r="Q65" s="546"/>
      <c r="R65" s="546"/>
      <c r="S65" s="546"/>
      <c r="T65" s="546"/>
      <c r="U65" s="546"/>
      <c r="V65" s="546"/>
      <c r="W65" s="546"/>
      <c r="X65" s="546"/>
      <c r="Y65" s="546"/>
      <c r="Z65" s="546"/>
      <c r="AA65" s="546"/>
      <c r="AB65" s="546"/>
      <c r="AC65" s="546"/>
      <c r="AD65" s="546"/>
      <c r="AE65" s="546"/>
      <c r="AF65" s="546"/>
      <c r="AG65" s="546"/>
      <c r="AH65" s="546"/>
      <c r="AI65" s="546"/>
      <c r="AJ65" s="546"/>
      <c r="AK65" s="546"/>
      <c r="AL65" s="546"/>
      <c r="AM65" s="546"/>
      <c r="AN65" s="546"/>
      <c r="AO65" s="546"/>
      <c r="AP65" s="546"/>
      <c r="AQ65" s="546"/>
      <c r="AR65" s="546"/>
      <c r="AS65" s="546"/>
      <c r="AT65" s="546"/>
      <c r="AU65" s="546"/>
      <c r="AV65" s="546"/>
      <c r="AW65" s="546"/>
      <c r="AX65" s="546"/>
      <c r="AY65" s="546"/>
      <c r="AZ65" s="546"/>
      <c r="BA65" s="546"/>
      <c r="BB65" s="546"/>
      <c r="BC65" s="546"/>
      <c r="BD65" s="546"/>
      <c r="BE65" s="546"/>
      <c r="BF65" s="546"/>
      <c r="BG65" s="546"/>
      <c r="BH65" s="546"/>
      <c r="BI65" s="546"/>
      <c r="BJ65" s="546"/>
      <c r="BK65" s="546"/>
      <c r="BL65" s="583"/>
      <c r="BM65" s="584"/>
      <c r="BN65" s="585"/>
      <c r="BO65" s="586"/>
      <c r="BP65" s="587" t="s">
        <v>92</v>
      </c>
      <c r="BQ65" s="588" t="s">
        <v>96</v>
      </c>
      <c r="BR65" s="589"/>
      <c r="BS65" s="590"/>
      <c r="BT65" s="591" t="s">
        <v>72</v>
      </c>
      <c r="BU65" s="592" t="s">
        <v>99</v>
      </c>
      <c r="BV65" s="545"/>
      <c r="BW65" s="593"/>
      <c r="BX65" s="548"/>
      <c r="BZ65" s="531"/>
    </row>
    <row r="66" spans="1:78" ht="13.5" thickBot="1">
      <c r="A66" s="594"/>
      <c r="B66" s="595"/>
      <c r="C66" s="553"/>
      <c r="D66" s="552"/>
      <c r="E66" s="552"/>
      <c r="F66" s="552"/>
      <c r="G66" s="552"/>
      <c r="H66" s="552"/>
      <c r="I66" s="552"/>
      <c r="J66" s="552"/>
      <c r="K66" s="552"/>
      <c r="L66" s="554" t="s">
        <v>11</v>
      </c>
      <c r="M66" s="553" t="s">
        <v>12</v>
      </c>
      <c r="N66" s="553" t="s">
        <v>13</v>
      </c>
      <c r="O66" s="553" t="s">
        <v>14</v>
      </c>
      <c r="P66" s="553" t="s">
        <v>15</v>
      </c>
      <c r="Q66" s="553" t="s">
        <v>16</v>
      </c>
      <c r="R66" s="553" t="s">
        <v>17</v>
      </c>
      <c r="S66" s="553" t="s">
        <v>18</v>
      </c>
      <c r="T66" s="553" t="s">
        <v>19</v>
      </c>
      <c r="U66" s="553" t="s">
        <v>20</v>
      </c>
      <c r="V66" s="553" t="s">
        <v>21</v>
      </c>
      <c r="W66" s="553" t="s">
        <v>22</v>
      </c>
      <c r="X66" s="553" t="s">
        <v>23</v>
      </c>
      <c r="Y66" s="553" t="s">
        <v>24</v>
      </c>
      <c r="Z66" s="553" t="s">
        <v>25</v>
      </c>
      <c r="AA66" s="553" t="s">
        <v>26</v>
      </c>
      <c r="AB66" s="553" t="s">
        <v>27</v>
      </c>
      <c r="AC66" s="553" t="s">
        <v>28</v>
      </c>
      <c r="AD66" s="553" t="s">
        <v>29</v>
      </c>
      <c r="AE66" s="553" t="s">
        <v>30</v>
      </c>
      <c r="AF66" s="553" t="s">
        <v>31</v>
      </c>
      <c r="AG66" s="553" t="s">
        <v>32</v>
      </c>
      <c r="AH66" s="553" t="s">
        <v>33</v>
      </c>
      <c r="AI66" s="553" t="s">
        <v>34</v>
      </c>
      <c r="AJ66" s="553" t="s">
        <v>35</v>
      </c>
      <c r="AK66" s="553" t="s">
        <v>36</v>
      </c>
      <c r="AL66" s="553" t="s">
        <v>38</v>
      </c>
      <c r="AM66" s="553" t="s">
        <v>40</v>
      </c>
      <c r="AN66" s="553" t="s">
        <v>41</v>
      </c>
      <c r="AO66" s="553" t="s">
        <v>42</v>
      </c>
      <c r="AP66" s="553" t="s">
        <v>44</v>
      </c>
      <c r="AQ66" s="553" t="s">
        <v>45</v>
      </c>
      <c r="AR66" s="553" t="s">
        <v>46</v>
      </c>
      <c r="AS66" s="553" t="s">
        <v>48</v>
      </c>
      <c r="AT66" s="553" t="s">
        <v>49</v>
      </c>
      <c r="AU66" s="553" t="s">
        <v>50</v>
      </c>
      <c r="AV66" s="553" t="s">
        <v>51</v>
      </c>
      <c r="AW66" s="553" t="s">
        <v>52</v>
      </c>
      <c r="AX66" s="553" t="s">
        <v>53</v>
      </c>
      <c r="AY66" s="553" t="s">
        <v>54</v>
      </c>
      <c r="AZ66" s="553" t="s">
        <v>55</v>
      </c>
      <c r="BA66" s="553" t="s">
        <v>56</v>
      </c>
      <c r="BB66" s="553" t="s">
        <v>57</v>
      </c>
      <c r="BC66" s="553" t="s">
        <v>58</v>
      </c>
      <c r="BD66" s="553" t="s">
        <v>60</v>
      </c>
      <c r="BE66" s="553" t="s">
        <v>61</v>
      </c>
      <c r="BF66" s="553" t="s">
        <v>62</v>
      </c>
      <c r="BG66" s="553" t="s">
        <v>63</v>
      </c>
      <c r="BH66" s="553" t="s">
        <v>64</v>
      </c>
      <c r="BI66" s="553" t="s">
        <v>65</v>
      </c>
      <c r="BJ66" s="553" t="s">
        <v>66</v>
      </c>
      <c r="BK66" s="553" t="s">
        <v>70</v>
      </c>
      <c r="BL66" s="553" t="s">
        <v>71</v>
      </c>
      <c r="BM66" s="595"/>
      <c r="BN66" s="596"/>
      <c r="BO66" s="597"/>
      <c r="BP66" s="598" t="s">
        <v>73</v>
      </c>
      <c r="BQ66" s="599" t="s">
        <v>97</v>
      </c>
      <c r="BR66" s="600" t="s">
        <v>74</v>
      </c>
      <c r="BS66" s="601" t="s">
        <v>98</v>
      </c>
      <c r="BT66" s="602" t="s">
        <v>100</v>
      </c>
      <c r="BU66" s="602"/>
      <c r="BV66" s="597"/>
      <c r="BW66" s="603"/>
      <c r="BX66" s="596"/>
      <c r="BZ66" s="531"/>
    </row>
    <row r="67" spans="1:78" ht="13.5" thickTop="1">
      <c r="A67" s="581" t="s">
        <v>11</v>
      </c>
      <c r="B67" s="604" t="s">
        <v>201</v>
      </c>
      <c r="C67" s="557">
        <f>BM67+BO67+BP67+SUM(BV67:BX67)</f>
        <v>20127.756000000001</v>
      </c>
      <c r="D67" s="558"/>
      <c r="E67" s="558"/>
      <c r="F67" s="558"/>
      <c r="G67" s="558"/>
      <c r="H67" s="558"/>
      <c r="I67" s="558"/>
      <c r="J67" s="558"/>
      <c r="K67" s="558"/>
      <c r="L67" s="559">
        <v>3225.511</v>
      </c>
      <c r="M67" s="557">
        <v>30.565000000000001</v>
      </c>
      <c r="N67" s="557">
        <v>0</v>
      </c>
      <c r="O67" s="557">
        <v>2154.915</v>
      </c>
      <c r="P67" s="557">
        <v>65.418000000000006</v>
      </c>
      <c r="Q67" s="557">
        <v>0</v>
      </c>
      <c r="R67" s="557">
        <v>0</v>
      </c>
      <c r="S67" s="557">
        <v>3.0739999999999998</v>
      </c>
      <c r="T67" s="557">
        <v>0</v>
      </c>
      <c r="U67" s="557">
        <v>0</v>
      </c>
      <c r="V67" s="557">
        <v>0</v>
      </c>
      <c r="W67" s="557">
        <v>0</v>
      </c>
      <c r="X67" s="557">
        <v>0</v>
      </c>
      <c r="Y67" s="557">
        <v>0</v>
      </c>
      <c r="Z67" s="557">
        <v>0.53200000000000003</v>
      </c>
      <c r="AA67" s="557">
        <v>0.31</v>
      </c>
      <c r="AB67" s="557">
        <v>0</v>
      </c>
      <c r="AC67" s="557">
        <v>0</v>
      </c>
      <c r="AD67" s="557">
        <v>0</v>
      </c>
      <c r="AE67" s="557">
        <v>0</v>
      </c>
      <c r="AF67" s="557">
        <v>0</v>
      </c>
      <c r="AG67" s="557">
        <v>0</v>
      </c>
      <c r="AH67" s="557">
        <v>0</v>
      </c>
      <c r="AI67" s="557">
        <v>21.538</v>
      </c>
      <c r="AJ67" s="557">
        <v>0</v>
      </c>
      <c r="AK67" s="557">
        <v>0</v>
      </c>
      <c r="AL67" s="557">
        <v>0</v>
      </c>
      <c r="AM67" s="557">
        <v>0</v>
      </c>
      <c r="AN67" s="557">
        <v>0</v>
      </c>
      <c r="AO67" s="557">
        <v>1320.3620000000001</v>
      </c>
      <c r="AP67" s="557">
        <v>581.70899999999995</v>
      </c>
      <c r="AQ67" s="557">
        <v>8.9999999999999993E-3</v>
      </c>
      <c r="AR67" s="557">
        <v>0</v>
      </c>
      <c r="AS67" s="557">
        <v>0</v>
      </c>
      <c r="AT67" s="557">
        <v>0</v>
      </c>
      <c r="AU67" s="557">
        <v>0</v>
      </c>
      <c r="AV67" s="557">
        <v>0</v>
      </c>
      <c r="AW67" s="557">
        <v>0</v>
      </c>
      <c r="AX67" s="557">
        <v>0</v>
      </c>
      <c r="AY67" s="557">
        <v>0</v>
      </c>
      <c r="AZ67" s="557">
        <v>0</v>
      </c>
      <c r="BA67" s="557">
        <v>0</v>
      </c>
      <c r="BB67" s="557">
        <v>1.6930000000000001</v>
      </c>
      <c r="BC67" s="557">
        <v>134.363</v>
      </c>
      <c r="BD67" s="557">
        <v>0</v>
      </c>
      <c r="BE67" s="557">
        <v>105.084</v>
      </c>
      <c r="BF67" s="557">
        <v>135.547</v>
      </c>
      <c r="BG67" s="557">
        <v>0</v>
      </c>
      <c r="BH67" s="557">
        <v>0</v>
      </c>
      <c r="BI67" s="557">
        <v>3.29</v>
      </c>
      <c r="BJ67" s="557">
        <v>0</v>
      </c>
      <c r="BK67" s="557">
        <v>0</v>
      </c>
      <c r="BL67" s="605">
        <v>0</v>
      </c>
      <c r="BM67" s="606">
        <f>SUM(L67:BL67)</f>
        <v>7783.9199999999992</v>
      </c>
      <c r="BN67" s="560"/>
      <c r="BO67" s="558">
        <v>0.59499999999999997</v>
      </c>
      <c r="BP67" s="607">
        <f>BQ67+BT67+BU67</f>
        <v>7567.9520000000002</v>
      </c>
      <c r="BQ67" s="559">
        <f>SUM(BR67:BS67)</f>
        <v>7567.9520000000002</v>
      </c>
      <c r="BR67" s="608">
        <v>572.45699999999999</v>
      </c>
      <c r="BS67" s="558">
        <v>6995.4949999999999</v>
      </c>
      <c r="BT67" s="609">
        <v>0</v>
      </c>
      <c r="BU67" s="609">
        <v>0</v>
      </c>
      <c r="BV67" s="558">
        <v>4658.1090000000004</v>
      </c>
      <c r="BW67" s="610">
        <v>117.18</v>
      </c>
      <c r="BX67" s="560">
        <v>0</v>
      </c>
      <c r="BZ67" s="531"/>
    </row>
    <row r="68" spans="1:78">
      <c r="A68" s="581" t="s">
        <v>12</v>
      </c>
      <c r="B68" s="604" t="s">
        <v>188</v>
      </c>
      <c r="C68" s="557">
        <f t="shared" ref="C68:C119" si="4">BM68+BO68+BP68+SUM(BV68:BX68)</f>
        <v>9171.7020000000011</v>
      </c>
      <c r="D68" s="558"/>
      <c r="E68" s="558"/>
      <c r="F68" s="558"/>
      <c r="G68" s="558"/>
      <c r="H68" s="558"/>
      <c r="I68" s="558"/>
      <c r="J68" s="558"/>
      <c r="K68" s="558"/>
      <c r="L68" s="559">
        <v>0</v>
      </c>
      <c r="M68" s="557">
        <v>618.27099999999996</v>
      </c>
      <c r="N68" s="557">
        <v>0</v>
      </c>
      <c r="O68" s="557">
        <v>3524.7570000000001</v>
      </c>
      <c r="P68" s="557">
        <v>0</v>
      </c>
      <c r="Q68" s="557">
        <v>0</v>
      </c>
      <c r="R68" s="557">
        <v>0</v>
      </c>
      <c r="S68" s="557">
        <v>2.0379999999999998</v>
      </c>
      <c r="T68" s="557">
        <v>0</v>
      </c>
      <c r="U68" s="557">
        <v>0</v>
      </c>
      <c r="V68" s="557">
        <v>0</v>
      </c>
      <c r="W68" s="557">
        <v>0</v>
      </c>
      <c r="X68" s="557">
        <v>0</v>
      </c>
      <c r="Y68" s="557">
        <v>0</v>
      </c>
      <c r="Z68" s="557">
        <v>3.9E-2</v>
      </c>
      <c r="AA68" s="557">
        <v>0</v>
      </c>
      <c r="AB68" s="557">
        <v>0</v>
      </c>
      <c r="AC68" s="557">
        <v>0</v>
      </c>
      <c r="AD68" s="557">
        <v>0</v>
      </c>
      <c r="AE68" s="557">
        <v>0</v>
      </c>
      <c r="AF68" s="557">
        <v>0</v>
      </c>
      <c r="AG68" s="557">
        <v>0</v>
      </c>
      <c r="AH68" s="557">
        <v>0</v>
      </c>
      <c r="AI68" s="557">
        <v>11.808999999999999</v>
      </c>
      <c r="AJ68" s="557">
        <v>0</v>
      </c>
      <c r="AK68" s="557">
        <v>0</v>
      </c>
      <c r="AL68" s="557">
        <v>0</v>
      </c>
      <c r="AM68" s="557">
        <v>0</v>
      </c>
      <c r="AN68" s="557">
        <v>0</v>
      </c>
      <c r="AO68" s="557">
        <v>1039.9780000000001</v>
      </c>
      <c r="AP68" s="557">
        <v>501.50099999999998</v>
      </c>
      <c r="AQ68" s="557">
        <v>0</v>
      </c>
      <c r="AR68" s="557">
        <v>0</v>
      </c>
      <c r="AS68" s="557">
        <v>0</v>
      </c>
      <c r="AT68" s="557">
        <v>0</v>
      </c>
      <c r="AU68" s="557">
        <v>0</v>
      </c>
      <c r="AV68" s="557">
        <v>0</v>
      </c>
      <c r="AW68" s="557">
        <v>0</v>
      </c>
      <c r="AX68" s="557">
        <v>0</v>
      </c>
      <c r="AY68" s="557">
        <v>0</v>
      </c>
      <c r="AZ68" s="557">
        <v>0</v>
      </c>
      <c r="BA68" s="557">
        <v>0</v>
      </c>
      <c r="BB68" s="557">
        <v>0</v>
      </c>
      <c r="BC68" s="557">
        <v>206.78700000000001</v>
      </c>
      <c r="BD68" s="557">
        <v>0</v>
      </c>
      <c r="BE68" s="557">
        <v>162.464</v>
      </c>
      <c r="BF68" s="557">
        <v>208.60300000000001</v>
      </c>
      <c r="BG68" s="557">
        <v>0</v>
      </c>
      <c r="BH68" s="557">
        <v>0</v>
      </c>
      <c r="BI68" s="557">
        <v>0</v>
      </c>
      <c r="BJ68" s="557">
        <v>0</v>
      </c>
      <c r="BK68" s="557">
        <v>0</v>
      </c>
      <c r="BL68" s="605">
        <v>0</v>
      </c>
      <c r="BM68" s="606">
        <f t="shared" ref="BM68:BM119" si="5">SUM(L68:BL68)</f>
        <v>6276.2470000000003</v>
      </c>
      <c r="BN68" s="560"/>
      <c r="BO68" s="558">
        <v>0.627</v>
      </c>
      <c r="BP68" s="607">
        <f t="shared" ref="BP68:BP119" si="6">BQ68+BT68+BU68</f>
        <v>2894.828</v>
      </c>
      <c r="BQ68" s="559">
        <f t="shared" ref="BQ68:BQ119" si="7">SUM(BR68:BS68)</f>
        <v>2894.828</v>
      </c>
      <c r="BR68" s="608">
        <v>117.20099999999999</v>
      </c>
      <c r="BS68" s="558">
        <v>2777.627</v>
      </c>
      <c r="BT68" s="609">
        <v>0</v>
      </c>
      <c r="BU68" s="609">
        <v>0</v>
      </c>
      <c r="BV68" s="558">
        <v>0</v>
      </c>
      <c r="BW68" s="610">
        <v>0</v>
      </c>
      <c r="BX68" s="560">
        <v>0</v>
      </c>
      <c r="BZ68" s="531"/>
    </row>
    <row r="69" spans="1:78">
      <c r="A69" s="581" t="s">
        <v>13</v>
      </c>
      <c r="B69" s="604" t="s">
        <v>193</v>
      </c>
      <c r="C69" s="557">
        <f t="shared" si="4"/>
        <v>1845.2460000000003</v>
      </c>
      <c r="D69" s="558"/>
      <c r="E69" s="558"/>
      <c r="F69" s="558"/>
      <c r="G69" s="558"/>
      <c r="H69" s="558"/>
      <c r="I69" s="558"/>
      <c r="J69" s="558"/>
      <c r="K69" s="558"/>
      <c r="L69" s="559">
        <v>0</v>
      </c>
      <c r="M69" s="557">
        <v>0</v>
      </c>
      <c r="N69" s="557">
        <v>4.2999999999999997E-2</v>
      </c>
      <c r="O69" s="557">
        <v>33.533000000000001</v>
      </c>
      <c r="P69" s="557">
        <v>8.6140000000000008</v>
      </c>
      <c r="Q69" s="557">
        <v>0</v>
      </c>
      <c r="R69" s="557">
        <v>0</v>
      </c>
      <c r="S69" s="557">
        <v>0.82</v>
      </c>
      <c r="T69" s="557">
        <v>0</v>
      </c>
      <c r="U69" s="557">
        <v>0</v>
      </c>
      <c r="V69" s="557">
        <v>0</v>
      </c>
      <c r="W69" s="557">
        <v>0</v>
      </c>
      <c r="X69" s="557">
        <v>163.13399999999999</v>
      </c>
      <c r="Y69" s="557">
        <v>0</v>
      </c>
      <c r="Z69" s="557">
        <v>0</v>
      </c>
      <c r="AA69" s="557">
        <v>0</v>
      </c>
      <c r="AB69" s="557">
        <v>0</v>
      </c>
      <c r="AC69" s="557">
        <v>0</v>
      </c>
      <c r="AD69" s="557">
        <v>0</v>
      </c>
      <c r="AE69" s="557">
        <v>1108.4649999999999</v>
      </c>
      <c r="AF69" s="557">
        <v>0</v>
      </c>
      <c r="AG69" s="557">
        <v>0</v>
      </c>
      <c r="AH69" s="557">
        <v>15.661</v>
      </c>
      <c r="AI69" s="557">
        <v>12.170999999999999</v>
      </c>
      <c r="AJ69" s="557">
        <v>0</v>
      </c>
      <c r="AK69" s="557">
        <v>0</v>
      </c>
      <c r="AL69" s="557">
        <v>0</v>
      </c>
      <c r="AM69" s="557">
        <v>0</v>
      </c>
      <c r="AN69" s="557">
        <v>0</v>
      </c>
      <c r="AO69" s="557">
        <v>269.81400000000002</v>
      </c>
      <c r="AP69" s="557">
        <v>6.2850000000000001</v>
      </c>
      <c r="AQ69" s="557">
        <v>0</v>
      </c>
      <c r="AR69" s="557">
        <v>0</v>
      </c>
      <c r="AS69" s="557">
        <v>0</v>
      </c>
      <c r="AT69" s="557">
        <v>0</v>
      </c>
      <c r="AU69" s="557">
        <v>0</v>
      </c>
      <c r="AV69" s="557">
        <v>0</v>
      </c>
      <c r="AW69" s="557">
        <v>43.472999999999999</v>
      </c>
      <c r="AX69" s="557">
        <v>0</v>
      </c>
      <c r="AY69" s="557">
        <v>0</v>
      </c>
      <c r="AZ69" s="557">
        <v>3.4710000000000001</v>
      </c>
      <c r="BA69" s="557">
        <v>0</v>
      </c>
      <c r="BB69" s="557">
        <v>0</v>
      </c>
      <c r="BC69" s="557">
        <v>0</v>
      </c>
      <c r="BD69" s="557">
        <v>0</v>
      </c>
      <c r="BE69" s="557">
        <v>0</v>
      </c>
      <c r="BF69" s="557">
        <v>0</v>
      </c>
      <c r="BG69" s="557">
        <v>0</v>
      </c>
      <c r="BH69" s="557">
        <v>0</v>
      </c>
      <c r="BI69" s="557">
        <v>0</v>
      </c>
      <c r="BJ69" s="557">
        <v>0</v>
      </c>
      <c r="BK69" s="557">
        <v>0</v>
      </c>
      <c r="BL69" s="605">
        <v>0</v>
      </c>
      <c r="BM69" s="606">
        <f t="shared" si="5"/>
        <v>1665.4840000000002</v>
      </c>
      <c r="BN69" s="560"/>
      <c r="BO69" s="558">
        <v>0.434</v>
      </c>
      <c r="BP69" s="607">
        <f t="shared" si="6"/>
        <v>177.32300000000001</v>
      </c>
      <c r="BQ69" s="559">
        <f t="shared" si="7"/>
        <v>177.32300000000001</v>
      </c>
      <c r="BR69" s="608">
        <v>0</v>
      </c>
      <c r="BS69" s="558">
        <v>177.32300000000001</v>
      </c>
      <c r="BT69" s="609">
        <v>0</v>
      </c>
      <c r="BU69" s="609">
        <v>0</v>
      </c>
      <c r="BV69" s="558">
        <v>0</v>
      </c>
      <c r="BW69" s="610">
        <v>2.0049999999999999</v>
      </c>
      <c r="BX69" s="560">
        <v>0</v>
      </c>
      <c r="BZ69" s="531"/>
    </row>
    <row r="70" spans="1:78">
      <c r="A70" s="581" t="s">
        <v>14</v>
      </c>
      <c r="B70" s="604" t="s">
        <v>132</v>
      </c>
      <c r="C70" s="557">
        <f t="shared" si="4"/>
        <v>49166.484000000004</v>
      </c>
      <c r="D70" s="558"/>
      <c r="E70" s="558"/>
      <c r="F70" s="558"/>
      <c r="G70" s="558"/>
      <c r="H70" s="558"/>
      <c r="I70" s="558"/>
      <c r="J70" s="558"/>
      <c r="K70" s="558"/>
      <c r="L70" s="559">
        <v>779.85900000000004</v>
      </c>
      <c r="M70" s="557">
        <v>190.43600000000001</v>
      </c>
      <c r="N70" s="557">
        <v>0</v>
      </c>
      <c r="O70" s="557">
        <v>2198.4920000000002</v>
      </c>
      <c r="P70" s="557">
        <v>248.417</v>
      </c>
      <c r="Q70" s="557">
        <v>0</v>
      </c>
      <c r="R70" s="557">
        <v>0</v>
      </c>
      <c r="S70" s="557">
        <v>4.8280000000000003</v>
      </c>
      <c r="T70" s="557">
        <v>0</v>
      </c>
      <c r="U70" s="557">
        <v>55.798000000000002</v>
      </c>
      <c r="V70" s="557">
        <v>2.2450000000000001</v>
      </c>
      <c r="W70" s="557">
        <v>0</v>
      </c>
      <c r="X70" s="557">
        <v>0</v>
      </c>
      <c r="Y70" s="557">
        <v>0</v>
      </c>
      <c r="Z70" s="557">
        <v>2.0630000000000002</v>
      </c>
      <c r="AA70" s="557">
        <v>4.6559999999999997</v>
      </c>
      <c r="AB70" s="557">
        <v>0.624</v>
      </c>
      <c r="AC70" s="557">
        <v>0</v>
      </c>
      <c r="AD70" s="557">
        <v>0</v>
      </c>
      <c r="AE70" s="557">
        <v>2.7280000000000002</v>
      </c>
      <c r="AF70" s="557">
        <v>133.58500000000001</v>
      </c>
      <c r="AG70" s="557">
        <v>0</v>
      </c>
      <c r="AH70" s="557">
        <v>0</v>
      </c>
      <c r="AI70" s="557">
        <v>413.86200000000002</v>
      </c>
      <c r="AJ70" s="557">
        <v>0</v>
      </c>
      <c r="AK70" s="557">
        <v>18.064</v>
      </c>
      <c r="AL70" s="557">
        <v>0</v>
      </c>
      <c r="AM70" s="557">
        <v>0</v>
      </c>
      <c r="AN70" s="557">
        <v>0</v>
      </c>
      <c r="AO70" s="557">
        <v>2258.7109999999998</v>
      </c>
      <c r="AP70" s="557">
        <v>1409.8910000000001</v>
      </c>
      <c r="AQ70" s="557">
        <v>0</v>
      </c>
      <c r="AR70" s="557">
        <v>0</v>
      </c>
      <c r="AS70" s="557">
        <v>0</v>
      </c>
      <c r="AT70" s="557">
        <v>0</v>
      </c>
      <c r="AU70" s="557">
        <v>2.0190000000000001</v>
      </c>
      <c r="AV70" s="557">
        <v>0</v>
      </c>
      <c r="AW70" s="557">
        <v>0</v>
      </c>
      <c r="AX70" s="557">
        <v>0</v>
      </c>
      <c r="AY70" s="557">
        <v>0</v>
      </c>
      <c r="AZ70" s="557">
        <v>0</v>
      </c>
      <c r="BA70" s="557">
        <v>0.73</v>
      </c>
      <c r="BB70" s="557">
        <v>0</v>
      </c>
      <c r="BC70" s="557">
        <v>544.07600000000002</v>
      </c>
      <c r="BD70" s="557">
        <v>0</v>
      </c>
      <c r="BE70" s="557">
        <v>156.006</v>
      </c>
      <c r="BF70" s="557">
        <v>335.12700000000001</v>
      </c>
      <c r="BG70" s="557">
        <v>5.1719999999999997</v>
      </c>
      <c r="BH70" s="557">
        <v>107.565</v>
      </c>
      <c r="BI70" s="557">
        <v>30.483000000000001</v>
      </c>
      <c r="BJ70" s="557">
        <v>0</v>
      </c>
      <c r="BK70" s="557">
        <v>0</v>
      </c>
      <c r="BL70" s="605">
        <v>0</v>
      </c>
      <c r="BM70" s="606">
        <f t="shared" si="5"/>
        <v>8905.4369999999999</v>
      </c>
      <c r="BN70" s="560"/>
      <c r="BO70" s="558">
        <v>3980.232</v>
      </c>
      <c r="BP70" s="607">
        <f t="shared" si="6"/>
        <v>35114.004000000001</v>
      </c>
      <c r="BQ70" s="559">
        <f t="shared" si="7"/>
        <v>35114.004000000001</v>
      </c>
      <c r="BR70" s="608">
        <v>246.92500000000001</v>
      </c>
      <c r="BS70" s="558">
        <v>34867.078999999998</v>
      </c>
      <c r="BT70" s="609">
        <v>0</v>
      </c>
      <c r="BU70" s="609">
        <v>0</v>
      </c>
      <c r="BV70" s="558">
        <v>0</v>
      </c>
      <c r="BW70" s="610">
        <v>1166.8109999999999</v>
      </c>
      <c r="BX70" s="560">
        <v>0</v>
      </c>
      <c r="BZ70" s="531"/>
    </row>
    <row r="71" spans="1:78">
      <c r="A71" s="581" t="s">
        <v>15</v>
      </c>
      <c r="B71" s="604" t="s">
        <v>202</v>
      </c>
      <c r="C71" s="557">
        <f t="shared" si="4"/>
        <v>15737.424999999999</v>
      </c>
      <c r="D71" s="558"/>
      <c r="E71" s="558"/>
      <c r="F71" s="558"/>
      <c r="G71" s="558"/>
      <c r="H71" s="558"/>
      <c r="I71" s="558"/>
      <c r="J71" s="558"/>
      <c r="K71" s="558"/>
      <c r="L71" s="559">
        <v>0</v>
      </c>
      <c r="M71" s="557">
        <v>14.281000000000001</v>
      </c>
      <c r="N71" s="557">
        <v>0</v>
      </c>
      <c r="O71" s="557">
        <v>33.369999999999997</v>
      </c>
      <c r="P71" s="557">
        <v>121.348</v>
      </c>
      <c r="Q71" s="557">
        <v>0</v>
      </c>
      <c r="R71" s="557">
        <v>0</v>
      </c>
      <c r="S71" s="557">
        <v>0.34300000000000003</v>
      </c>
      <c r="T71" s="557">
        <v>0</v>
      </c>
      <c r="U71" s="557">
        <v>0</v>
      </c>
      <c r="V71" s="557">
        <v>10.38</v>
      </c>
      <c r="W71" s="557">
        <v>0.153</v>
      </c>
      <c r="X71" s="557">
        <v>0</v>
      </c>
      <c r="Y71" s="557">
        <v>1.0999999999999999E-2</v>
      </c>
      <c r="Z71" s="557">
        <v>0.40100000000000002</v>
      </c>
      <c r="AA71" s="557">
        <v>0.10299999999999999</v>
      </c>
      <c r="AB71" s="557">
        <v>2.5619999999999998</v>
      </c>
      <c r="AC71" s="557">
        <v>0</v>
      </c>
      <c r="AD71" s="557">
        <v>0</v>
      </c>
      <c r="AE71" s="557">
        <v>1.03</v>
      </c>
      <c r="AF71" s="557">
        <v>0</v>
      </c>
      <c r="AG71" s="557">
        <v>0</v>
      </c>
      <c r="AH71" s="557">
        <v>0</v>
      </c>
      <c r="AI71" s="557">
        <v>33.098999999999997</v>
      </c>
      <c r="AJ71" s="557">
        <v>0</v>
      </c>
      <c r="AK71" s="557">
        <v>0</v>
      </c>
      <c r="AL71" s="557">
        <v>5.4980000000000002</v>
      </c>
      <c r="AM71" s="557">
        <v>0</v>
      </c>
      <c r="AN71" s="557">
        <v>0</v>
      </c>
      <c r="AO71" s="557">
        <v>2574.0369999999998</v>
      </c>
      <c r="AP71" s="557">
        <v>361.12900000000002</v>
      </c>
      <c r="AQ71" s="557">
        <v>0</v>
      </c>
      <c r="AR71" s="557">
        <v>0</v>
      </c>
      <c r="AS71" s="557">
        <v>0</v>
      </c>
      <c r="AT71" s="557">
        <v>0</v>
      </c>
      <c r="AU71" s="557">
        <v>0</v>
      </c>
      <c r="AV71" s="557">
        <v>0.20899999999999999</v>
      </c>
      <c r="AW71" s="557">
        <v>0</v>
      </c>
      <c r="AX71" s="557">
        <v>0</v>
      </c>
      <c r="AY71" s="557">
        <v>0</v>
      </c>
      <c r="AZ71" s="557">
        <v>0</v>
      </c>
      <c r="BA71" s="557">
        <v>0.11600000000000001</v>
      </c>
      <c r="BB71" s="557">
        <v>0</v>
      </c>
      <c r="BC71" s="557">
        <v>0</v>
      </c>
      <c r="BD71" s="557">
        <v>0</v>
      </c>
      <c r="BE71" s="557">
        <v>0</v>
      </c>
      <c r="BF71" s="557">
        <v>0</v>
      </c>
      <c r="BG71" s="557">
        <v>1097.4929999999999</v>
      </c>
      <c r="BH71" s="557">
        <v>0</v>
      </c>
      <c r="BI71" s="557">
        <v>2.3849999999999998</v>
      </c>
      <c r="BJ71" s="557">
        <v>0</v>
      </c>
      <c r="BK71" s="557">
        <v>0</v>
      </c>
      <c r="BL71" s="605">
        <v>0</v>
      </c>
      <c r="BM71" s="606">
        <f t="shared" si="5"/>
        <v>4257.9480000000003</v>
      </c>
      <c r="BN71" s="560"/>
      <c r="BO71" s="558">
        <v>74.17</v>
      </c>
      <c r="BP71" s="607">
        <f t="shared" si="6"/>
        <v>10989.337</v>
      </c>
      <c r="BQ71" s="559">
        <f t="shared" si="7"/>
        <v>10989.337</v>
      </c>
      <c r="BR71" s="608">
        <v>543.53499999999997</v>
      </c>
      <c r="BS71" s="558">
        <v>10445.802</v>
      </c>
      <c r="BT71" s="609">
        <v>0</v>
      </c>
      <c r="BU71" s="609">
        <v>0</v>
      </c>
      <c r="BV71" s="558">
        <v>0</v>
      </c>
      <c r="BW71" s="610">
        <v>415.97</v>
      </c>
      <c r="BX71" s="560">
        <v>0</v>
      </c>
      <c r="BZ71" s="531"/>
    </row>
    <row r="72" spans="1:78">
      <c r="A72" s="581" t="s">
        <v>16</v>
      </c>
      <c r="B72" s="604" t="s">
        <v>203</v>
      </c>
      <c r="C72" s="557">
        <f t="shared" si="4"/>
        <v>2216.2190000000001</v>
      </c>
      <c r="D72" s="558"/>
      <c r="E72" s="558"/>
      <c r="F72" s="558"/>
      <c r="G72" s="558"/>
      <c r="H72" s="558"/>
      <c r="I72" s="558"/>
      <c r="J72" s="558"/>
      <c r="K72" s="558"/>
      <c r="L72" s="559">
        <v>0</v>
      </c>
      <c r="M72" s="557">
        <v>0</v>
      </c>
      <c r="N72" s="557">
        <v>0</v>
      </c>
      <c r="O72" s="557">
        <v>0</v>
      </c>
      <c r="P72" s="557">
        <v>0</v>
      </c>
      <c r="Q72" s="557">
        <v>221.82400000000001</v>
      </c>
      <c r="R72" s="557">
        <v>0</v>
      </c>
      <c r="S72" s="557">
        <v>0</v>
      </c>
      <c r="T72" s="557">
        <v>0</v>
      </c>
      <c r="U72" s="557">
        <v>0</v>
      </c>
      <c r="V72" s="557">
        <v>0</v>
      </c>
      <c r="W72" s="557">
        <v>0</v>
      </c>
      <c r="X72" s="557">
        <v>0</v>
      </c>
      <c r="Y72" s="557">
        <v>0</v>
      </c>
      <c r="Z72" s="557">
        <v>0</v>
      </c>
      <c r="AA72" s="557">
        <v>0</v>
      </c>
      <c r="AB72" s="557">
        <v>0</v>
      </c>
      <c r="AC72" s="557">
        <v>0</v>
      </c>
      <c r="AD72" s="557">
        <v>0</v>
      </c>
      <c r="AE72" s="557">
        <v>0</v>
      </c>
      <c r="AF72" s="557">
        <v>0</v>
      </c>
      <c r="AG72" s="557">
        <v>0</v>
      </c>
      <c r="AH72" s="557">
        <v>0</v>
      </c>
      <c r="AI72" s="557">
        <v>306.322</v>
      </c>
      <c r="AJ72" s="557">
        <v>0</v>
      </c>
      <c r="AK72" s="557">
        <v>0</v>
      </c>
      <c r="AL72" s="557">
        <v>0</v>
      </c>
      <c r="AM72" s="557">
        <v>0</v>
      </c>
      <c r="AN72" s="557">
        <v>0</v>
      </c>
      <c r="AO72" s="557">
        <v>0</v>
      </c>
      <c r="AP72" s="557">
        <v>0</v>
      </c>
      <c r="AQ72" s="557">
        <v>0</v>
      </c>
      <c r="AR72" s="557">
        <v>0</v>
      </c>
      <c r="AS72" s="557">
        <v>0</v>
      </c>
      <c r="AT72" s="557">
        <v>0</v>
      </c>
      <c r="AU72" s="557">
        <v>0</v>
      </c>
      <c r="AV72" s="557">
        <v>0</v>
      </c>
      <c r="AW72" s="557">
        <v>0</v>
      </c>
      <c r="AX72" s="557">
        <v>0</v>
      </c>
      <c r="AY72" s="557">
        <v>0</v>
      </c>
      <c r="AZ72" s="557">
        <v>0</v>
      </c>
      <c r="BA72" s="557">
        <v>0</v>
      </c>
      <c r="BB72" s="557">
        <v>0</v>
      </c>
      <c r="BC72" s="557">
        <v>0</v>
      </c>
      <c r="BD72" s="557">
        <v>0</v>
      </c>
      <c r="BE72" s="557">
        <v>0</v>
      </c>
      <c r="BF72" s="557">
        <v>0</v>
      </c>
      <c r="BG72" s="557">
        <v>0</v>
      </c>
      <c r="BH72" s="557">
        <v>0</v>
      </c>
      <c r="BI72" s="557">
        <v>0</v>
      </c>
      <c r="BJ72" s="557">
        <v>0</v>
      </c>
      <c r="BK72" s="557">
        <v>0</v>
      </c>
      <c r="BL72" s="605">
        <v>0</v>
      </c>
      <c r="BM72" s="606">
        <f t="shared" si="5"/>
        <v>528.14599999999996</v>
      </c>
      <c r="BN72" s="560"/>
      <c r="BO72" s="558">
        <v>0</v>
      </c>
      <c r="BP72" s="607">
        <f t="shared" si="6"/>
        <v>1352.2739999999999</v>
      </c>
      <c r="BQ72" s="559">
        <f t="shared" si="7"/>
        <v>1352.2739999999999</v>
      </c>
      <c r="BR72" s="608">
        <v>0</v>
      </c>
      <c r="BS72" s="558">
        <v>1352.2739999999999</v>
      </c>
      <c r="BT72" s="609">
        <v>0</v>
      </c>
      <c r="BU72" s="609">
        <v>0</v>
      </c>
      <c r="BV72" s="558">
        <v>0</v>
      </c>
      <c r="BW72" s="610">
        <v>335.79899999999998</v>
      </c>
      <c r="BX72" s="560">
        <v>0</v>
      </c>
      <c r="BZ72" s="531"/>
    </row>
    <row r="73" spans="1:78">
      <c r="A73" s="581" t="s">
        <v>17</v>
      </c>
      <c r="B73" s="604" t="s">
        <v>165</v>
      </c>
      <c r="C73" s="557">
        <f t="shared" si="4"/>
        <v>5396.2920000000004</v>
      </c>
      <c r="D73" s="558"/>
      <c r="E73" s="558"/>
      <c r="F73" s="558"/>
      <c r="G73" s="558"/>
      <c r="H73" s="558"/>
      <c r="I73" s="558"/>
      <c r="J73" s="558"/>
      <c r="K73" s="558"/>
      <c r="L73" s="559">
        <v>0</v>
      </c>
      <c r="M73" s="557">
        <v>0</v>
      </c>
      <c r="N73" s="557">
        <v>0</v>
      </c>
      <c r="O73" s="557">
        <v>8.9369999999999994</v>
      </c>
      <c r="P73" s="557">
        <v>5.625</v>
      </c>
      <c r="Q73" s="557">
        <v>0</v>
      </c>
      <c r="R73" s="557">
        <v>637.35599999999999</v>
      </c>
      <c r="S73" s="557">
        <v>14.635999999999999</v>
      </c>
      <c r="T73" s="557">
        <v>0</v>
      </c>
      <c r="U73" s="557">
        <v>3.077</v>
      </c>
      <c r="V73" s="557">
        <v>0.49299999999999999</v>
      </c>
      <c r="W73" s="557">
        <v>0</v>
      </c>
      <c r="X73" s="557">
        <v>0</v>
      </c>
      <c r="Y73" s="557">
        <v>8.1669999999999998</v>
      </c>
      <c r="Z73" s="557">
        <v>0.14699999999999999</v>
      </c>
      <c r="AA73" s="557">
        <v>98.400999999999996</v>
      </c>
      <c r="AB73" s="557">
        <v>6.3380000000000001</v>
      </c>
      <c r="AC73" s="557">
        <v>0</v>
      </c>
      <c r="AD73" s="557">
        <v>10.827</v>
      </c>
      <c r="AE73" s="557">
        <v>0</v>
      </c>
      <c r="AF73" s="557">
        <v>0.64900000000000002</v>
      </c>
      <c r="AG73" s="557">
        <v>0</v>
      </c>
      <c r="AH73" s="557">
        <v>0</v>
      </c>
      <c r="AI73" s="557">
        <v>7.375</v>
      </c>
      <c r="AJ73" s="557">
        <v>0</v>
      </c>
      <c r="AK73" s="557">
        <v>0</v>
      </c>
      <c r="AL73" s="557">
        <v>2.4670000000000001</v>
      </c>
      <c r="AM73" s="557">
        <v>1.2989999999999999</v>
      </c>
      <c r="AN73" s="557">
        <v>0</v>
      </c>
      <c r="AO73" s="557">
        <v>22.492999999999999</v>
      </c>
      <c r="AP73" s="557">
        <v>0</v>
      </c>
      <c r="AQ73" s="557">
        <v>0</v>
      </c>
      <c r="AR73" s="557">
        <v>0</v>
      </c>
      <c r="AS73" s="557">
        <v>0</v>
      </c>
      <c r="AT73" s="557">
        <v>0</v>
      </c>
      <c r="AU73" s="557">
        <v>2.8000000000000001E-2</v>
      </c>
      <c r="AV73" s="557">
        <v>0</v>
      </c>
      <c r="AW73" s="557">
        <v>0</v>
      </c>
      <c r="AX73" s="557">
        <v>0.19600000000000001</v>
      </c>
      <c r="AY73" s="557">
        <v>0</v>
      </c>
      <c r="AZ73" s="557">
        <v>0.751</v>
      </c>
      <c r="BA73" s="557">
        <v>0</v>
      </c>
      <c r="BB73" s="557">
        <v>0</v>
      </c>
      <c r="BC73" s="557">
        <v>372.74799999999999</v>
      </c>
      <c r="BD73" s="557">
        <v>0.255</v>
      </c>
      <c r="BE73" s="557">
        <v>2.5249999999999999</v>
      </c>
      <c r="BF73" s="557">
        <v>57.597000000000001</v>
      </c>
      <c r="BG73" s="557">
        <v>70.183000000000007</v>
      </c>
      <c r="BH73" s="557">
        <v>18.672999999999998</v>
      </c>
      <c r="BI73" s="557">
        <v>16.16</v>
      </c>
      <c r="BJ73" s="557">
        <v>0</v>
      </c>
      <c r="BK73" s="557">
        <v>0</v>
      </c>
      <c r="BL73" s="605">
        <v>0</v>
      </c>
      <c r="BM73" s="606">
        <f t="shared" si="5"/>
        <v>1367.4030000000002</v>
      </c>
      <c r="BN73" s="560"/>
      <c r="BO73" s="558">
        <v>894.53</v>
      </c>
      <c r="BP73" s="607">
        <f t="shared" si="6"/>
        <v>3000.64</v>
      </c>
      <c r="BQ73" s="559">
        <f t="shared" si="7"/>
        <v>3000.64</v>
      </c>
      <c r="BR73" s="608">
        <v>0</v>
      </c>
      <c r="BS73" s="558">
        <v>3000.64</v>
      </c>
      <c r="BT73" s="609">
        <v>0</v>
      </c>
      <c r="BU73" s="609">
        <v>0</v>
      </c>
      <c r="BV73" s="558">
        <v>0</v>
      </c>
      <c r="BW73" s="610">
        <v>133.71899999999999</v>
      </c>
      <c r="BX73" s="560">
        <v>0</v>
      </c>
      <c r="BZ73" s="531"/>
    </row>
    <row r="74" spans="1:78">
      <c r="A74" s="581" t="s">
        <v>18</v>
      </c>
      <c r="B74" s="604" t="s">
        <v>231</v>
      </c>
      <c r="C74" s="557">
        <f t="shared" si="4"/>
        <v>2848.84</v>
      </c>
      <c r="D74" s="558"/>
      <c r="E74" s="558"/>
      <c r="F74" s="558"/>
      <c r="G74" s="558"/>
      <c r="H74" s="558"/>
      <c r="I74" s="558"/>
      <c r="J74" s="558"/>
      <c r="K74" s="558"/>
      <c r="L74" s="559">
        <v>0</v>
      </c>
      <c r="M74" s="557">
        <v>0</v>
      </c>
      <c r="N74" s="557">
        <v>0</v>
      </c>
      <c r="O74" s="557">
        <v>0</v>
      </c>
      <c r="P74" s="557">
        <v>25.797000000000001</v>
      </c>
      <c r="Q74" s="557">
        <v>0</v>
      </c>
      <c r="R74" s="557">
        <v>0</v>
      </c>
      <c r="S74" s="557">
        <v>304.036</v>
      </c>
      <c r="T74" s="557">
        <v>0</v>
      </c>
      <c r="U74" s="557">
        <v>0</v>
      </c>
      <c r="V74" s="557">
        <v>0</v>
      </c>
      <c r="W74" s="557">
        <v>0</v>
      </c>
      <c r="X74" s="557">
        <v>3.2709999999999999</v>
      </c>
      <c r="Y74" s="557">
        <v>12.292999999999999</v>
      </c>
      <c r="Z74" s="557">
        <v>158.59899999999999</v>
      </c>
      <c r="AA74" s="557">
        <v>8.7420000000000009</v>
      </c>
      <c r="AB74" s="557">
        <v>0</v>
      </c>
      <c r="AC74" s="557">
        <v>0</v>
      </c>
      <c r="AD74" s="557">
        <v>0</v>
      </c>
      <c r="AE74" s="557">
        <v>1828.758</v>
      </c>
      <c r="AF74" s="557">
        <v>0</v>
      </c>
      <c r="AG74" s="557">
        <v>0</v>
      </c>
      <c r="AH74" s="557">
        <v>0</v>
      </c>
      <c r="AI74" s="557">
        <v>159.20599999999999</v>
      </c>
      <c r="AJ74" s="557">
        <v>0</v>
      </c>
      <c r="AK74" s="557">
        <v>0</v>
      </c>
      <c r="AL74" s="557">
        <v>0</v>
      </c>
      <c r="AM74" s="557">
        <v>0</v>
      </c>
      <c r="AN74" s="557">
        <v>0</v>
      </c>
      <c r="AO74" s="557">
        <v>74.185000000000002</v>
      </c>
      <c r="AP74" s="557">
        <v>0</v>
      </c>
      <c r="AQ74" s="557">
        <v>0</v>
      </c>
      <c r="AR74" s="557">
        <v>0</v>
      </c>
      <c r="AS74" s="557">
        <v>0</v>
      </c>
      <c r="AT74" s="557">
        <v>0</v>
      </c>
      <c r="AU74" s="557">
        <v>0</v>
      </c>
      <c r="AV74" s="557">
        <v>0</v>
      </c>
      <c r="AW74" s="557">
        <v>11.86</v>
      </c>
      <c r="AX74" s="557">
        <v>0</v>
      </c>
      <c r="AY74" s="557">
        <v>0</v>
      </c>
      <c r="AZ74" s="557">
        <v>0</v>
      </c>
      <c r="BA74" s="557">
        <v>0</v>
      </c>
      <c r="BB74" s="557">
        <v>0</v>
      </c>
      <c r="BC74" s="557">
        <v>0</v>
      </c>
      <c r="BD74" s="557">
        <v>0</v>
      </c>
      <c r="BE74" s="557">
        <v>0</v>
      </c>
      <c r="BF74" s="557">
        <v>0</v>
      </c>
      <c r="BG74" s="557">
        <v>153.57499999999999</v>
      </c>
      <c r="BH74" s="557">
        <v>0</v>
      </c>
      <c r="BI74" s="557">
        <v>0.60799999999999998</v>
      </c>
      <c r="BJ74" s="557">
        <v>0</v>
      </c>
      <c r="BK74" s="557">
        <v>0</v>
      </c>
      <c r="BL74" s="605">
        <v>0</v>
      </c>
      <c r="BM74" s="606">
        <f t="shared" si="5"/>
        <v>2740.9300000000003</v>
      </c>
      <c r="BN74" s="560"/>
      <c r="BO74" s="558">
        <v>0</v>
      </c>
      <c r="BP74" s="607">
        <f t="shared" si="6"/>
        <v>191.89699999999999</v>
      </c>
      <c r="BQ74" s="559">
        <f t="shared" si="7"/>
        <v>191.89699999999999</v>
      </c>
      <c r="BR74" s="608">
        <v>0</v>
      </c>
      <c r="BS74" s="558">
        <v>191.89699999999999</v>
      </c>
      <c r="BT74" s="609">
        <v>0</v>
      </c>
      <c r="BU74" s="609">
        <v>0</v>
      </c>
      <c r="BV74" s="558">
        <v>0</v>
      </c>
      <c r="BW74" s="610">
        <v>-83.986999999999995</v>
      </c>
      <c r="BX74" s="560">
        <v>0</v>
      </c>
      <c r="BZ74" s="531"/>
    </row>
    <row r="75" spans="1:78">
      <c r="A75" s="581" t="s">
        <v>19</v>
      </c>
      <c r="B75" s="604" t="s">
        <v>204</v>
      </c>
      <c r="C75" s="557">
        <f t="shared" si="4"/>
        <v>54352.512999999992</v>
      </c>
      <c r="D75" s="558"/>
      <c r="E75" s="558"/>
      <c r="F75" s="558"/>
      <c r="G75" s="558"/>
      <c r="H75" s="558"/>
      <c r="I75" s="558"/>
      <c r="J75" s="558"/>
      <c r="K75" s="558"/>
      <c r="L75" s="559">
        <v>2.4</v>
      </c>
      <c r="M75" s="557">
        <v>704.93499999999995</v>
      </c>
      <c r="N75" s="557">
        <v>31.440999999999999</v>
      </c>
      <c r="O75" s="557">
        <v>84.606999999999999</v>
      </c>
      <c r="P75" s="557">
        <v>48.427</v>
      </c>
      <c r="Q75" s="557">
        <v>1.0999999999999999E-2</v>
      </c>
      <c r="R75" s="557">
        <v>4.4340000000000002</v>
      </c>
      <c r="S75" s="557">
        <v>9.7690000000000001</v>
      </c>
      <c r="T75" s="557">
        <v>0</v>
      </c>
      <c r="U75" s="557">
        <v>13.885999999999999</v>
      </c>
      <c r="V75" s="557">
        <v>5.2380000000000004</v>
      </c>
      <c r="W75" s="557">
        <v>7.5090000000000003</v>
      </c>
      <c r="X75" s="557">
        <v>24.812999999999999</v>
      </c>
      <c r="Y75" s="557">
        <v>9.6549999999999994</v>
      </c>
      <c r="Z75" s="557">
        <v>0.27100000000000002</v>
      </c>
      <c r="AA75" s="557">
        <v>1.8169999999999999</v>
      </c>
      <c r="AB75" s="557">
        <v>5.6269999999999998</v>
      </c>
      <c r="AC75" s="557">
        <v>8878.8220000000001</v>
      </c>
      <c r="AD75" s="557">
        <v>38.265000000000001</v>
      </c>
      <c r="AE75" s="557">
        <v>197.66</v>
      </c>
      <c r="AF75" s="557">
        <v>97.918000000000006</v>
      </c>
      <c r="AG75" s="557">
        <v>92.956999999999994</v>
      </c>
      <c r="AH75" s="557">
        <v>313.416</v>
      </c>
      <c r="AI75" s="557">
        <v>308.89800000000002</v>
      </c>
      <c r="AJ75" s="557">
        <v>3573.248</v>
      </c>
      <c r="AK75" s="557">
        <v>1195.461</v>
      </c>
      <c r="AL75" s="557">
        <v>1040.9349999999999</v>
      </c>
      <c r="AM75" s="557">
        <v>371.25400000000002</v>
      </c>
      <c r="AN75" s="557">
        <v>7.0919999999999996</v>
      </c>
      <c r="AO75" s="557">
        <v>281.53199999999998</v>
      </c>
      <c r="AP75" s="557">
        <v>24.652999999999999</v>
      </c>
      <c r="AQ75" s="557">
        <v>27.588999999999999</v>
      </c>
      <c r="AR75" s="557">
        <v>90.938999999999993</v>
      </c>
      <c r="AS75" s="557">
        <v>8.6219999999999999</v>
      </c>
      <c r="AT75" s="557">
        <v>53.16</v>
      </c>
      <c r="AU75" s="557">
        <v>9.548</v>
      </c>
      <c r="AV75" s="557">
        <v>7.1390000000000002</v>
      </c>
      <c r="AW75" s="557">
        <v>28.093</v>
      </c>
      <c r="AX75" s="557">
        <v>7.5629999999999997</v>
      </c>
      <c r="AY75" s="557">
        <v>2.7610000000000001</v>
      </c>
      <c r="AZ75" s="557">
        <v>50.192</v>
      </c>
      <c r="BA75" s="557">
        <v>213.661</v>
      </c>
      <c r="BB75" s="557">
        <v>30.878</v>
      </c>
      <c r="BC75" s="557">
        <v>1107.9590000000001</v>
      </c>
      <c r="BD75" s="557">
        <v>6.319</v>
      </c>
      <c r="BE75" s="557">
        <v>143.19399999999999</v>
      </c>
      <c r="BF75" s="557">
        <v>221.8</v>
      </c>
      <c r="BG75" s="557">
        <v>17.585000000000001</v>
      </c>
      <c r="BH75" s="557">
        <v>30.199000000000002</v>
      </c>
      <c r="BI75" s="557">
        <v>83.679000000000002</v>
      </c>
      <c r="BJ75" s="557">
        <v>0</v>
      </c>
      <c r="BK75" s="557">
        <v>0</v>
      </c>
      <c r="BL75" s="605">
        <v>0</v>
      </c>
      <c r="BM75" s="606">
        <f t="shared" si="5"/>
        <v>19517.830999999987</v>
      </c>
      <c r="BN75" s="560"/>
      <c r="BO75" s="558">
        <v>21812.632000000001</v>
      </c>
      <c r="BP75" s="607">
        <f t="shared" si="6"/>
        <v>12492.246999999999</v>
      </c>
      <c r="BQ75" s="559">
        <f t="shared" si="7"/>
        <v>12492.246999999999</v>
      </c>
      <c r="BR75" s="608">
        <v>0</v>
      </c>
      <c r="BS75" s="558">
        <v>12492.246999999999</v>
      </c>
      <c r="BT75" s="609">
        <v>0</v>
      </c>
      <c r="BU75" s="609">
        <v>0</v>
      </c>
      <c r="BV75" s="558">
        <v>0</v>
      </c>
      <c r="BW75" s="610">
        <v>529.803</v>
      </c>
      <c r="BX75" s="560">
        <v>0</v>
      </c>
      <c r="BZ75" s="531"/>
    </row>
    <row r="76" spans="1:78">
      <c r="A76" s="581" t="s">
        <v>20</v>
      </c>
      <c r="B76" s="604" t="s">
        <v>133</v>
      </c>
      <c r="C76" s="557">
        <f t="shared" si="4"/>
        <v>9047.7289999999975</v>
      </c>
      <c r="D76" s="558"/>
      <c r="E76" s="558"/>
      <c r="F76" s="558"/>
      <c r="G76" s="558"/>
      <c r="H76" s="558"/>
      <c r="I76" s="558"/>
      <c r="J76" s="558"/>
      <c r="K76" s="558"/>
      <c r="L76" s="559">
        <v>325.45600000000002</v>
      </c>
      <c r="M76" s="557">
        <v>0</v>
      </c>
      <c r="N76" s="557">
        <v>0.35099999999999998</v>
      </c>
      <c r="O76" s="557">
        <v>351.51799999999997</v>
      </c>
      <c r="P76" s="557">
        <v>503.81599999999997</v>
      </c>
      <c r="Q76" s="557">
        <v>3.0000000000000001E-3</v>
      </c>
      <c r="R76" s="557">
        <v>11.43</v>
      </c>
      <c r="S76" s="557">
        <v>9.5419999999999998</v>
      </c>
      <c r="T76" s="557">
        <v>0</v>
      </c>
      <c r="U76" s="557">
        <v>711.51800000000003</v>
      </c>
      <c r="V76" s="557">
        <v>204.93100000000001</v>
      </c>
      <c r="W76" s="557">
        <v>353.78199999999998</v>
      </c>
      <c r="X76" s="557">
        <v>0.28100000000000003</v>
      </c>
      <c r="Y76" s="557">
        <v>2.81</v>
      </c>
      <c r="Z76" s="557">
        <v>2.964</v>
      </c>
      <c r="AA76" s="557">
        <v>170.785</v>
      </c>
      <c r="AB76" s="557">
        <v>58.314</v>
      </c>
      <c r="AC76" s="557">
        <v>1.1559999999999999</v>
      </c>
      <c r="AD76" s="557">
        <v>0</v>
      </c>
      <c r="AE76" s="557">
        <v>341.58600000000001</v>
      </c>
      <c r="AF76" s="557">
        <v>116.902</v>
      </c>
      <c r="AG76" s="557">
        <v>8.2490000000000006</v>
      </c>
      <c r="AH76" s="557">
        <v>2.1779999999999999</v>
      </c>
      <c r="AI76" s="557">
        <v>42.359000000000002</v>
      </c>
      <c r="AJ76" s="557">
        <v>0.86399999999999999</v>
      </c>
      <c r="AK76" s="557">
        <v>15.278</v>
      </c>
      <c r="AL76" s="557">
        <v>5.6109999999999998</v>
      </c>
      <c r="AM76" s="557">
        <v>258.68</v>
      </c>
      <c r="AN76" s="557">
        <v>1.758</v>
      </c>
      <c r="AO76" s="557">
        <v>420.03</v>
      </c>
      <c r="AP76" s="557">
        <v>13.361000000000001</v>
      </c>
      <c r="AQ76" s="557">
        <v>6.2E-2</v>
      </c>
      <c r="AR76" s="557">
        <v>0</v>
      </c>
      <c r="AS76" s="557">
        <v>0.32300000000000001</v>
      </c>
      <c r="AT76" s="557">
        <v>0</v>
      </c>
      <c r="AU76" s="557">
        <v>0</v>
      </c>
      <c r="AV76" s="557">
        <v>0.25800000000000001</v>
      </c>
      <c r="AW76" s="557">
        <v>17.495999999999999</v>
      </c>
      <c r="AX76" s="557">
        <v>1.6519999999999999</v>
      </c>
      <c r="AY76" s="557">
        <v>0.61599999999999999</v>
      </c>
      <c r="AZ76" s="557">
        <v>0.45</v>
      </c>
      <c r="BA76" s="557">
        <v>3.1749999999999998</v>
      </c>
      <c r="BB76" s="557">
        <v>503.18299999999999</v>
      </c>
      <c r="BC76" s="557">
        <v>207.49299999999999</v>
      </c>
      <c r="BD76" s="557">
        <v>11.419</v>
      </c>
      <c r="BE76" s="557">
        <v>105.706</v>
      </c>
      <c r="BF76" s="557">
        <v>1418.4770000000001</v>
      </c>
      <c r="BG76" s="557">
        <v>126.16500000000001</v>
      </c>
      <c r="BH76" s="557">
        <v>0</v>
      </c>
      <c r="BI76" s="557">
        <v>162.51599999999999</v>
      </c>
      <c r="BJ76" s="557">
        <v>0</v>
      </c>
      <c r="BK76" s="557">
        <v>0</v>
      </c>
      <c r="BL76" s="605">
        <v>0</v>
      </c>
      <c r="BM76" s="606">
        <f t="shared" si="5"/>
        <v>6494.5039999999972</v>
      </c>
      <c r="BN76" s="560"/>
      <c r="BO76" s="558">
        <v>0.45500000000000002</v>
      </c>
      <c r="BP76" s="607">
        <f t="shared" si="6"/>
        <v>2587.8029999999999</v>
      </c>
      <c r="BQ76" s="559">
        <f t="shared" si="7"/>
        <v>2587.8029999999999</v>
      </c>
      <c r="BR76" s="608">
        <v>0</v>
      </c>
      <c r="BS76" s="558">
        <v>2587.8029999999999</v>
      </c>
      <c r="BT76" s="609">
        <v>0</v>
      </c>
      <c r="BU76" s="609">
        <v>0</v>
      </c>
      <c r="BV76" s="558">
        <v>0</v>
      </c>
      <c r="BW76" s="610">
        <v>-35.033000000000001</v>
      </c>
      <c r="BX76" s="560">
        <v>0</v>
      </c>
      <c r="BZ76" s="531"/>
    </row>
    <row r="77" spans="1:78">
      <c r="A77" s="581" t="s">
        <v>21</v>
      </c>
      <c r="B77" s="604" t="s">
        <v>121</v>
      </c>
      <c r="C77" s="557">
        <f t="shared" si="4"/>
        <v>3026.3369999999995</v>
      </c>
      <c r="D77" s="558"/>
      <c r="E77" s="558"/>
      <c r="F77" s="558"/>
      <c r="G77" s="558"/>
      <c r="H77" s="558"/>
      <c r="I77" s="558"/>
      <c r="J77" s="558"/>
      <c r="K77" s="558"/>
      <c r="L77" s="559">
        <v>7.8979999999999997</v>
      </c>
      <c r="M77" s="557">
        <v>0</v>
      </c>
      <c r="N77" s="557">
        <v>0</v>
      </c>
      <c r="O77" s="557">
        <v>2.2509999999999999</v>
      </c>
      <c r="P77" s="557">
        <v>1.492</v>
      </c>
      <c r="Q77" s="557">
        <v>0</v>
      </c>
      <c r="R77" s="557">
        <v>0</v>
      </c>
      <c r="S77" s="557">
        <v>0</v>
      </c>
      <c r="T77" s="557">
        <v>0</v>
      </c>
      <c r="U77" s="557">
        <v>0</v>
      </c>
      <c r="V77" s="557">
        <v>0.20899999999999999</v>
      </c>
      <c r="W77" s="557">
        <v>0</v>
      </c>
      <c r="X77" s="557">
        <v>0</v>
      </c>
      <c r="Y77" s="557">
        <v>0</v>
      </c>
      <c r="Z77" s="557">
        <v>0</v>
      </c>
      <c r="AA77" s="557">
        <v>0</v>
      </c>
      <c r="AB77" s="557">
        <v>0</v>
      </c>
      <c r="AC77" s="557">
        <v>4.8609999999999998</v>
      </c>
      <c r="AD77" s="557">
        <v>0</v>
      </c>
      <c r="AE77" s="557">
        <v>0</v>
      </c>
      <c r="AF77" s="557">
        <v>0</v>
      </c>
      <c r="AG77" s="557">
        <v>0</v>
      </c>
      <c r="AH77" s="557">
        <v>0</v>
      </c>
      <c r="AI77" s="557">
        <v>0</v>
      </c>
      <c r="AJ77" s="557">
        <v>0</v>
      </c>
      <c r="AK77" s="557">
        <v>0</v>
      </c>
      <c r="AL77" s="557">
        <v>0</v>
      </c>
      <c r="AM77" s="557">
        <v>0</v>
      </c>
      <c r="AN77" s="557">
        <v>0</v>
      </c>
      <c r="AO77" s="557">
        <v>0</v>
      </c>
      <c r="AP77" s="557">
        <v>0</v>
      </c>
      <c r="AQ77" s="557">
        <v>0</v>
      </c>
      <c r="AR77" s="557">
        <v>0</v>
      </c>
      <c r="AS77" s="557">
        <v>0</v>
      </c>
      <c r="AT77" s="557">
        <v>0</v>
      </c>
      <c r="AU77" s="557">
        <v>0</v>
      </c>
      <c r="AV77" s="557">
        <v>0</v>
      </c>
      <c r="AW77" s="557">
        <v>0</v>
      </c>
      <c r="AX77" s="557">
        <v>0</v>
      </c>
      <c r="AY77" s="557">
        <v>2.7389999999999999</v>
      </c>
      <c r="AZ77" s="557">
        <v>0</v>
      </c>
      <c r="BA77" s="557">
        <v>0</v>
      </c>
      <c r="BB77" s="557">
        <v>0</v>
      </c>
      <c r="BC77" s="557">
        <v>7.2350000000000003</v>
      </c>
      <c r="BD77" s="557">
        <v>0</v>
      </c>
      <c r="BE77" s="557">
        <v>0.182</v>
      </c>
      <c r="BF77" s="557">
        <v>476.22899999999998</v>
      </c>
      <c r="BG77" s="557">
        <v>0.18099999999999999</v>
      </c>
      <c r="BH77" s="557">
        <v>3.7090000000000001</v>
      </c>
      <c r="BI77" s="557">
        <v>5.6000000000000001E-2</v>
      </c>
      <c r="BJ77" s="557">
        <v>0</v>
      </c>
      <c r="BK77" s="557">
        <v>0</v>
      </c>
      <c r="BL77" s="605">
        <v>0</v>
      </c>
      <c r="BM77" s="606">
        <f t="shared" si="5"/>
        <v>507.04199999999997</v>
      </c>
      <c r="BN77" s="560"/>
      <c r="BO77" s="558">
        <v>0.66900000000000004</v>
      </c>
      <c r="BP77" s="607">
        <f t="shared" si="6"/>
        <v>2066.9679999999998</v>
      </c>
      <c r="BQ77" s="559">
        <f t="shared" si="7"/>
        <v>2066.9679999999998</v>
      </c>
      <c r="BR77" s="608">
        <v>0</v>
      </c>
      <c r="BS77" s="558">
        <v>2066.9679999999998</v>
      </c>
      <c r="BT77" s="609">
        <v>0</v>
      </c>
      <c r="BU77" s="609">
        <v>0</v>
      </c>
      <c r="BV77" s="558">
        <v>0</v>
      </c>
      <c r="BW77" s="610">
        <v>451.65800000000002</v>
      </c>
      <c r="BX77" s="560">
        <v>0</v>
      </c>
      <c r="BZ77" s="531"/>
    </row>
    <row r="78" spans="1:78">
      <c r="A78" s="581" t="s">
        <v>22</v>
      </c>
      <c r="B78" s="604" t="s">
        <v>122</v>
      </c>
      <c r="C78" s="557">
        <f t="shared" si="4"/>
        <v>4617.4530000000004</v>
      </c>
      <c r="D78" s="558"/>
      <c r="E78" s="558"/>
      <c r="F78" s="558"/>
      <c r="G78" s="558"/>
      <c r="H78" s="558"/>
      <c r="I78" s="558"/>
      <c r="J78" s="558"/>
      <c r="K78" s="558"/>
      <c r="L78" s="559">
        <v>0</v>
      </c>
      <c r="M78" s="557">
        <v>0</v>
      </c>
      <c r="N78" s="557">
        <v>0</v>
      </c>
      <c r="O78" s="557">
        <v>131.52500000000001</v>
      </c>
      <c r="P78" s="557">
        <v>380.59100000000001</v>
      </c>
      <c r="Q78" s="557">
        <v>1E-3</v>
      </c>
      <c r="R78" s="557">
        <v>9.5000000000000001E-2</v>
      </c>
      <c r="S78" s="557">
        <v>29.943999999999999</v>
      </c>
      <c r="T78" s="557">
        <v>0</v>
      </c>
      <c r="U78" s="557">
        <v>0</v>
      </c>
      <c r="V78" s="557">
        <v>0</v>
      </c>
      <c r="W78" s="557">
        <v>0</v>
      </c>
      <c r="X78" s="557">
        <v>12.929</v>
      </c>
      <c r="Y78" s="557">
        <v>22.946999999999999</v>
      </c>
      <c r="Z78" s="557">
        <v>0.217</v>
      </c>
      <c r="AA78" s="557">
        <v>0</v>
      </c>
      <c r="AB78" s="557">
        <v>24.88</v>
      </c>
      <c r="AC78" s="557">
        <v>0</v>
      </c>
      <c r="AD78" s="557">
        <v>1792.4079999999999</v>
      </c>
      <c r="AE78" s="557">
        <v>317.42399999999998</v>
      </c>
      <c r="AF78" s="557">
        <v>0</v>
      </c>
      <c r="AG78" s="557">
        <v>0</v>
      </c>
      <c r="AH78" s="557">
        <v>0</v>
      </c>
      <c r="AI78" s="557">
        <v>22.516999999999999</v>
      </c>
      <c r="AJ78" s="557">
        <v>983.51700000000005</v>
      </c>
      <c r="AK78" s="557">
        <v>0</v>
      </c>
      <c r="AL78" s="557">
        <v>0</v>
      </c>
      <c r="AM78" s="557">
        <v>49.075000000000003</v>
      </c>
      <c r="AN78" s="557">
        <v>0</v>
      </c>
      <c r="AO78" s="557">
        <v>117.11799999999999</v>
      </c>
      <c r="AP78" s="557">
        <v>0</v>
      </c>
      <c r="AQ78" s="557">
        <v>0</v>
      </c>
      <c r="AR78" s="557">
        <v>0</v>
      </c>
      <c r="AS78" s="557">
        <v>0</v>
      </c>
      <c r="AT78" s="557">
        <v>0</v>
      </c>
      <c r="AU78" s="557">
        <v>0</v>
      </c>
      <c r="AV78" s="557">
        <v>1.196</v>
      </c>
      <c r="AW78" s="557">
        <v>18.759</v>
      </c>
      <c r="AX78" s="557">
        <v>0</v>
      </c>
      <c r="AY78" s="557">
        <v>0</v>
      </c>
      <c r="AZ78" s="557">
        <v>0</v>
      </c>
      <c r="BA78" s="557">
        <v>0</v>
      </c>
      <c r="BB78" s="557">
        <v>0.24399999999999999</v>
      </c>
      <c r="BC78" s="557">
        <v>0</v>
      </c>
      <c r="BD78" s="557">
        <v>0</v>
      </c>
      <c r="BE78" s="557">
        <v>0</v>
      </c>
      <c r="BF78" s="557">
        <v>0</v>
      </c>
      <c r="BG78" s="557">
        <v>0</v>
      </c>
      <c r="BH78" s="557">
        <v>0</v>
      </c>
      <c r="BI78" s="557">
        <v>0.26200000000000001</v>
      </c>
      <c r="BJ78" s="557">
        <v>0</v>
      </c>
      <c r="BK78" s="557">
        <v>0</v>
      </c>
      <c r="BL78" s="605">
        <v>0</v>
      </c>
      <c r="BM78" s="606">
        <f t="shared" si="5"/>
        <v>3905.6489999999999</v>
      </c>
      <c r="BN78" s="560"/>
      <c r="BO78" s="558">
        <v>0</v>
      </c>
      <c r="BP78" s="607">
        <f t="shared" si="6"/>
        <v>287.76299999999998</v>
      </c>
      <c r="BQ78" s="559">
        <f t="shared" si="7"/>
        <v>287.76299999999998</v>
      </c>
      <c r="BR78" s="608">
        <v>0</v>
      </c>
      <c r="BS78" s="558">
        <v>287.76299999999998</v>
      </c>
      <c r="BT78" s="609">
        <v>0</v>
      </c>
      <c r="BU78" s="609">
        <v>0</v>
      </c>
      <c r="BV78" s="558">
        <v>362.02199999999999</v>
      </c>
      <c r="BW78" s="610">
        <v>62.018999999999998</v>
      </c>
      <c r="BX78" s="560">
        <v>0</v>
      </c>
      <c r="BZ78" s="531"/>
    </row>
    <row r="79" spans="1:78">
      <c r="A79" s="581" t="s">
        <v>23</v>
      </c>
      <c r="B79" s="604" t="s">
        <v>205</v>
      </c>
      <c r="C79" s="557">
        <f t="shared" si="4"/>
        <v>9852.1059999999979</v>
      </c>
      <c r="D79" s="558"/>
      <c r="E79" s="558"/>
      <c r="F79" s="558"/>
      <c r="G79" s="558"/>
      <c r="H79" s="558"/>
      <c r="I79" s="558"/>
      <c r="J79" s="558"/>
      <c r="K79" s="558"/>
      <c r="L79" s="559">
        <v>0</v>
      </c>
      <c r="M79" s="557">
        <v>0</v>
      </c>
      <c r="N79" s="557">
        <v>0</v>
      </c>
      <c r="O79" s="557">
        <v>16.977</v>
      </c>
      <c r="P79" s="557">
        <v>709.12400000000002</v>
      </c>
      <c r="Q79" s="557">
        <v>1E-3</v>
      </c>
      <c r="R79" s="557">
        <v>0.46</v>
      </c>
      <c r="S79" s="557">
        <v>54.244</v>
      </c>
      <c r="T79" s="557">
        <v>0</v>
      </c>
      <c r="U79" s="557">
        <v>0</v>
      </c>
      <c r="V79" s="557">
        <v>0</v>
      </c>
      <c r="W79" s="557">
        <v>0</v>
      </c>
      <c r="X79" s="557">
        <v>439.12</v>
      </c>
      <c r="Y79" s="557">
        <v>268.65499999999997</v>
      </c>
      <c r="Z79" s="557">
        <v>1.274</v>
      </c>
      <c r="AA79" s="557">
        <v>1.105</v>
      </c>
      <c r="AB79" s="557">
        <v>0</v>
      </c>
      <c r="AC79" s="557">
        <v>0</v>
      </c>
      <c r="AD79" s="557">
        <v>0</v>
      </c>
      <c r="AE79" s="557">
        <v>5381.415</v>
      </c>
      <c r="AF79" s="557">
        <v>1.353</v>
      </c>
      <c r="AG79" s="557">
        <v>0</v>
      </c>
      <c r="AH79" s="557">
        <v>51.314999999999998</v>
      </c>
      <c r="AI79" s="557">
        <v>0</v>
      </c>
      <c r="AJ79" s="557">
        <v>0</v>
      </c>
      <c r="AK79" s="557">
        <v>0</v>
      </c>
      <c r="AL79" s="557">
        <v>0</v>
      </c>
      <c r="AM79" s="557">
        <v>0</v>
      </c>
      <c r="AN79" s="557">
        <v>0</v>
      </c>
      <c r="AO79" s="557">
        <v>2331.2779999999998</v>
      </c>
      <c r="AP79" s="557">
        <v>0</v>
      </c>
      <c r="AQ79" s="557">
        <v>0</v>
      </c>
      <c r="AR79" s="557">
        <v>0</v>
      </c>
      <c r="AS79" s="557">
        <v>0</v>
      </c>
      <c r="AT79" s="557">
        <v>0</v>
      </c>
      <c r="AU79" s="557">
        <v>0</v>
      </c>
      <c r="AV79" s="557">
        <v>0</v>
      </c>
      <c r="AW79" s="557">
        <v>344.572</v>
      </c>
      <c r="AX79" s="557">
        <v>0</v>
      </c>
      <c r="AY79" s="557">
        <v>0</v>
      </c>
      <c r="AZ79" s="557">
        <v>18.273</v>
      </c>
      <c r="BA79" s="557">
        <v>0</v>
      </c>
      <c r="BB79" s="557">
        <v>0</v>
      </c>
      <c r="BC79" s="557">
        <v>0</v>
      </c>
      <c r="BD79" s="557">
        <v>0</v>
      </c>
      <c r="BE79" s="557">
        <v>0</v>
      </c>
      <c r="BF79" s="557">
        <v>0</v>
      </c>
      <c r="BG79" s="557">
        <v>0</v>
      </c>
      <c r="BH79" s="557">
        <v>0</v>
      </c>
      <c r="BI79" s="557">
        <v>1.81</v>
      </c>
      <c r="BJ79" s="557">
        <v>0</v>
      </c>
      <c r="BK79" s="557">
        <v>0</v>
      </c>
      <c r="BL79" s="605">
        <v>0</v>
      </c>
      <c r="BM79" s="606">
        <f t="shared" si="5"/>
        <v>9620.9759999999987</v>
      </c>
      <c r="BN79" s="560"/>
      <c r="BO79" s="558">
        <v>0</v>
      </c>
      <c r="BP79" s="607">
        <f t="shared" si="6"/>
        <v>218.25</v>
      </c>
      <c r="BQ79" s="559">
        <f t="shared" si="7"/>
        <v>218.25</v>
      </c>
      <c r="BR79" s="608">
        <v>0</v>
      </c>
      <c r="BS79" s="558">
        <v>218.25</v>
      </c>
      <c r="BT79" s="609">
        <v>0</v>
      </c>
      <c r="BU79" s="609">
        <v>0</v>
      </c>
      <c r="BV79" s="558">
        <v>0</v>
      </c>
      <c r="BW79" s="610">
        <v>12.88</v>
      </c>
      <c r="BX79" s="560">
        <v>0</v>
      </c>
      <c r="BZ79" s="531"/>
    </row>
    <row r="80" spans="1:78">
      <c r="A80" s="581" t="s">
        <v>24</v>
      </c>
      <c r="B80" s="604" t="s">
        <v>123</v>
      </c>
      <c r="C80" s="557">
        <f t="shared" si="4"/>
        <v>11250.752</v>
      </c>
      <c r="D80" s="558"/>
      <c r="E80" s="558"/>
      <c r="F80" s="558"/>
      <c r="G80" s="558"/>
      <c r="H80" s="558"/>
      <c r="I80" s="558"/>
      <c r="J80" s="558"/>
      <c r="K80" s="558"/>
      <c r="L80" s="559">
        <v>6.3E-2</v>
      </c>
      <c r="M80" s="557">
        <v>0</v>
      </c>
      <c r="N80" s="557">
        <v>0.44800000000000001</v>
      </c>
      <c r="O80" s="557">
        <v>706.81899999999996</v>
      </c>
      <c r="P80" s="557">
        <v>93.293000000000006</v>
      </c>
      <c r="Q80" s="557">
        <v>2E-3</v>
      </c>
      <c r="R80" s="557">
        <v>12.662000000000001</v>
      </c>
      <c r="S80" s="557">
        <v>46.887</v>
      </c>
      <c r="T80" s="557">
        <v>0</v>
      </c>
      <c r="U80" s="557">
        <v>66.510999999999996</v>
      </c>
      <c r="V80" s="557">
        <v>29.055</v>
      </c>
      <c r="W80" s="557">
        <v>1.794</v>
      </c>
      <c r="X80" s="557">
        <v>0.83499999999999996</v>
      </c>
      <c r="Y80" s="557">
        <v>491.762</v>
      </c>
      <c r="Z80" s="557">
        <v>1.9790000000000001</v>
      </c>
      <c r="AA80" s="557">
        <v>11.522</v>
      </c>
      <c r="AB80" s="557">
        <v>182.803</v>
      </c>
      <c r="AC80" s="557">
        <v>3.7189999999999999</v>
      </c>
      <c r="AD80" s="557">
        <v>7.3999999999999996E-2</v>
      </c>
      <c r="AE80" s="557">
        <v>841.94899999999996</v>
      </c>
      <c r="AF80" s="557">
        <v>37.457999999999998</v>
      </c>
      <c r="AG80" s="557">
        <v>29.405000000000001</v>
      </c>
      <c r="AH80" s="557">
        <v>131.94499999999999</v>
      </c>
      <c r="AI80" s="557">
        <v>48.131999999999998</v>
      </c>
      <c r="AJ80" s="557">
        <v>52.703000000000003</v>
      </c>
      <c r="AK80" s="557">
        <v>7.3769999999999998</v>
      </c>
      <c r="AL80" s="557">
        <v>66.766000000000005</v>
      </c>
      <c r="AM80" s="557">
        <v>48.420999999999999</v>
      </c>
      <c r="AN80" s="557">
        <v>2E-3</v>
      </c>
      <c r="AO80" s="557">
        <v>667.42399999999998</v>
      </c>
      <c r="AP80" s="557">
        <v>33.052999999999997</v>
      </c>
      <c r="AQ80" s="557">
        <v>9.4580000000000002</v>
      </c>
      <c r="AR80" s="557">
        <v>5.8079999999999998</v>
      </c>
      <c r="AS80" s="557">
        <v>3.42</v>
      </c>
      <c r="AT80" s="557">
        <v>0</v>
      </c>
      <c r="AU80" s="557">
        <v>0</v>
      </c>
      <c r="AV80" s="557">
        <v>3.6019999999999999</v>
      </c>
      <c r="AW80" s="557">
        <v>53.682000000000002</v>
      </c>
      <c r="AX80" s="557">
        <v>67.536000000000001</v>
      </c>
      <c r="AY80" s="557">
        <v>1.173</v>
      </c>
      <c r="AZ80" s="557">
        <v>0.64500000000000002</v>
      </c>
      <c r="BA80" s="557">
        <v>9.4930000000000003</v>
      </c>
      <c r="BB80" s="557">
        <v>2.8620000000000001</v>
      </c>
      <c r="BC80" s="557">
        <v>121.69</v>
      </c>
      <c r="BD80" s="557">
        <v>0.129</v>
      </c>
      <c r="BE80" s="557">
        <v>59.917999999999999</v>
      </c>
      <c r="BF80" s="557">
        <v>142.339</v>
      </c>
      <c r="BG80" s="557">
        <v>2.9449999999999998</v>
      </c>
      <c r="BH80" s="557">
        <v>0</v>
      </c>
      <c r="BI80" s="557">
        <v>24.716000000000001</v>
      </c>
      <c r="BJ80" s="557">
        <v>0</v>
      </c>
      <c r="BK80" s="557">
        <v>0</v>
      </c>
      <c r="BL80" s="605">
        <v>0</v>
      </c>
      <c r="BM80" s="606">
        <f t="shared" si="5"/>
        <v>4124.2790000000005</v>
      </c>
      <c r="BN80" s="560"/>
      <c r="BO80" s="558">
        <v>0</v>
      </c>
      <c r="BP80" s="607">
        <f t="shared" si="6"/>
        <v>202.297</v>
      </c>
      <c r="BQ80" s="559">
        <f t="shared" si="7"/>
        <v>202.297</v>
      </c>
      <c r="BR80" s="608">
        <v>0</v>
      </c>
      <c r="BS80" s="558">
        <v>202.297</v>
      </c>
      <c r="BT80" s="609">
        <v>0</v>
      </c>
      <c r="BU80" s="609">
        <v>0</v>
      </c>
      <c r="BV80" s="558">
        <v>6800.857</v>
      </c>
      <c r="BW80" s="610">
        <v>123.319</v>
      </c>
      <c r="BX80" s="560">
        <v>0</v>
      </c>
      <c r="BZ80" s="531"/>
    </row>
    <row r="81" spans="1:78">
      <c r="A81" s="581" t="s">
        <v>25</v>
      </c>
      <c r="B81" s="604" t="s">
        <v>166</v>
      </c>
      <c r="C81" s="557">
        <f t="shared" si="4"/>
        <v>1928.1970000000001</v>
      </c>
      <c r="D81" s="558"/>
      <c r="E81" s="558"/>
      <c r="F81" s="558"/>
      <c r="G81" s="558"/>
      <c r="H81" s="558"/>
      <c r="I81" s="558"/>
      <c r="J81" s="558"/>
      <c r="K81" s="558"/>
      <c r="L81" s="559">
        <v>0</v>
      </c>
      <c r="M81" s="557">
        <v>0</v>
      </c>
      <c r="N81" s="557">
        <v>0</v>
      </c>
      <c r="O81" s="557">
        <v>0</v>
      </c>
      <c r="P81" s="557">
        <v>114.486</v>
      </c>
      <c r="Q81" s="557">
        <v>0</v>
      </c>
      <c r="R81" s="557">
        <v>2.7389999999999999</v>
      </c>
      <c r="S81" s="557">
        <v>42.511000000000003</v>
      </c>
      <c r="T81" s="557">
        <v>0</v>
      </c>
      <c r="U81" s="557">
        <v>0.34</v>
      </c>
      <c r="V81" s="557">
        <v>0</v>
      </c>
      <c r="W81" s="557">
        <v>0</v>
      </c>
      <c r="X81" s="557">
        <v>8.1000000000000003E-2</v>
      </c>
      <c r="Y81" s="557">
        <v>0</v>
      </c>
      <c r="Z81" s="557">
        <v>99.186999999999998</v>
      </c>
      <c r="AA81" s="557">
        <v>8.5579999999999998</v>
      </c>
      <c r="AB81" s="557">
        <v>0</v>
      </c>
      <c r="AC81" s="557">
        <v>0</v>
      </c>
      <c r="AD81" s="557">
        <v>0</v>
      </c>
      <c r="AE81" s="557">
        <v>0</v>
      </c>
      <c r="AF81" s="557">
        <v>0</v>
      </c>
      <c r="AG81" s="557">
        <v>0</v>
      </c>
      <c r="AH81" s="557">
        <v>69.784000000000006</v>
      </c>
      <c r="AI81" s="557">
        <v>0</v>
      </c>
      <c r="AJ81" s="557">
        <v>0</v>
      </c>
      <c r="AK81" s="557">
        <v>0</v>
      </c>
      <c r="AL81" s="557">
        <v>0</v>
      </c>
      <c r="AM81" s="557">
        <v>0</v>
      </c>
      <c r="AN81" s="557">
        <v>0</v>
      </c>
      <c r="AO81" s="557">
        <v>0</v>
      </c>
      <c r="AP81" s="557">
        <v>0</v>
      </c>
      <c r="AQ81" s="557">
        <v>0</v>
      </c>
      <c r="AR81" s="557">
        <v>0</v>
      </c>
      <c r="AS81" s="557">
        <v>0</v>
      </c>
      <c r="AT81" s="557">
        <v>0</v>
      </c>
      <c r="AU81" s="557">
        <v>0</v>
      </c>
      <c r="AV81" s="557">
        <v>0</v>
      </c>
      <c r="AW81" s="557">
        <v>0</v>
      </c>
      <c r="AX81" s="557">
        <v>5.0750000000000002</v>
      </c>
      <c r="AY81" s="557">
        <v>0</v>
      </c>
      <c r="AZ81" s="557">
        <v>0</v>
      </c>
      <c r="BA81" s="557">
        <v>0</v>
      </c>
      <c r="BB81" s="557">
        <v>0</v>
      </c>
      <c r="BC81" s="557">
        <v>0</v>
      </c>
      <c r="BD81" s="557">
        <v>0</v>
      </c>
      <c r="BE81" s="557">
        <v>0</v>
      </c>
      <c r="BF81" s="557">
        <v>0</v>
      </c>
      <c r="BG81" s="557">
        <v>0</v>
      </c>
      <c r="BH81" s="557">
        <v>0</v>
      </c>
      <c r="BI81" s="557">
        <v>8.3049999999999997</v>
      </c>
      <c r="BJ81" s="557">
        <v>0</v>
      </c>
      <c r="BK81" s="557">
        <v>0</v>
      </c>
      <c r="BL81" s="605">
        <v>0</v>
      </c>
      <c r="BM81" s="606">
        <f t="shared" si="5"/>
        <v>351.06599999999997</v>
      </c>
      <c r="BN81" s="560"/>
      <c r="BO81" s="558">
        <v>0</v>
      </c>
      <c r="BP81" s="607">
        <f t="shared" si="6"/>
        <v>1220.6210000000001</v>
      </c>
      <c r="BQ81" s="559">
        <f t="shared" si="7"/>
        <v>1220.6210000000001</v>
      </c>
      <c r="BR81" s="608">
        <v>0</v>
      </c>
      <c r="BS81" s="558">
        <v>1220.6210000000001</v>
      </c>
      <c r="BT81" s="609">
        <v>0</v>
      </c>
      <c r="BU81" s="609">
        <v>0</v>
      </c>
      <c r="BV81" s="558">
        <v>356.51</v>
      </c>
      <c r="BW81" s="610">
        <v>0</v>
      </c>
      <c r="BX81" s="560">
        <v>0</v>
      </c>
      <c r="BZ81" s="531"/>
    </row>
    <row r="82" spans="1:78">
      <c r="A82" s="581" t="s">
        <v>26</v>
      </c>
      <c r="B82" s="604" t="s">
        <v>206</v>
      </c>
      <c r="C82" s="557">
        <f t="shared" si="4"/>
        <v>28633.173000000003</v>
      </c>
      <c r="D82" s="558"/>
      <c r="E82" s="558"/>
      <c r="F82" s="558"/>
      <c r="G82" s="558"/>
      <c r="H82" s="558"/>
      <c r="I82" s="558"/>
      <c r="J82" s="558"/>
      <c r="K82" s="558"/>
      <c r="L82" s="559">
        <v>0.17899999999999999</v>
      </c>
      <c r="M82" s="557">
        <v>0.86699999999999999</v>
      </c>
      <c r="N82" s="557">
        <v>0.93500000000000005</v>
      </c>
      <c r="O82" s="557">
        <v>63.896999999999998</v>
      </c>
      <c r="P82" s="557">
        <v>166.67599999999999</v>
      </c>
      <c r="Q82" s="557">
        <v>2E-3</v>
      </c>
      <c r="R82" s="557">
        <v>3.4009999999999998</v>
      </c>
      <c r="S82" s="557">
        <v>0.36499999999999999</v>
      </c>
      <c r="T82" s="557">
        <v>0</v>
      </c>
      <c r="U82" s="557">
        <v>22.728000000000002</v>
      </c>
      <c r="V82" s="557">
        <v>8.9570000000000007</v>
      </c>
      <c r="W82" s="557">
        <v>0.64300000000000002</v>
      </c>
      <c r="X82" s="557">
        <v>2.8490000000000002</v>
      </c>
      <c r="Y82" s="557">
        <v>0.45</v>
      </c>
      <c r="Z82" s="557">
        <v>0.218</v>
      </c>
      <c r="AA82" s="557">
        <v>51.841999999999999</v>
      </c>
      <c r="AB82" s="557">
        <v>4.3869999999999996</v>
      </c>
      <c r="AC82" s="557">
        <v>374.471</v>
      </c>
      <c r="AD82" s="557">
        <v>196.012</v>
      </c>
      <c r="AE82" s="557">
        <v>60.905000000000001</v>
      </c>
      <c r="AF82" s="557">
        <v>41.332999999999998</v>
      </c>
      <c r="AG82" s="557">
        <v>22.757999999999999</v>
      </c>
      <c r="AH82" s="557">
        <v>212.137</v>
      </c>
      <c r="AI82" s="557">
        <v>95.1</v>
      </c>
      <c r="AJ82" s="557">
        <v>1521.1279999999999</v>
      </c>
      <c r="AK82" s="557">
        <v>14.734999999999999</v>
      </c>
      <c r="AL82" s="557">
        <v>3.7890000000000001</v>
      </c>
      <c r="AM82" s="557">
        <v>92.201999999999998</v>
      </c>
      <c r="AN82" s="557">
        <v>13.725</v>
      </c>
      <c r="AO82" s="557">
        <v>143.709</v>
      </c>
      <c r="AP82" s="557">
        <v>10.092000000000001</v>
      </c>
      <c r="AQ82" s="557">
        <v>49.506</v>
      </c>
      <c r="AR82" s="557">
        <v>359.41800000000001</v>
      </c>
      <c r="AS82" s="557">
        <v>607.31700000000001</v>
      </c>
      <c r="AT82" s="557">
        <v>193.678</v>
      </c>
      <c r="AU82" s="557">
        <v>25.184999999999999</v>
      </c>
      <c r="AV82" s="557">
        <v>20.135999999999999</v>
      </c>
      <c r="AW82" s="557">
        <v>6.2489999999999997</v>
      </c>
      <c r="AX82" s="557">
        <v>43.04</v>
      </c>
      <c r="AY82" s="557">
        <v>0.64600000000000002</v>
      </c>
      <c r="AZ82" s="557">
        <v>51.883000000000003</v>
      </c>
      <c r="BA82" s="557">
        <v>143.70099999999999</v>
      </c>
      <c r="BB82" s="557">
        <v>9.5009999999999994</v>
      </c>
      <c r="BC82" s="557">
        <v>398.39499999999998</v>
      </c>
      <c r="BD82" s="557">
        <v>5.694</v>
      </c>
      <c r="BE82" s="557">
        <v>169.292</v>
      </c>
      <c r="BF82" s="557">
        <v>375.48099999999999</v>
      </c>
      <c r="BG82" s="557">
        <v>9.2970000000000006</v>
      </c>
      <c r="BH82" s="557">
        <v>14.414</v>
      </c>
      <c r="BI82" s="557">
        <v>22.297999999999998</v>
      </c>
      <c r="BJ82" s="557">
        <v>0</v>
      </c>
      <c r="BK82" s="557">
        <v>0</v>
      </c>
      <c r="BL82" s="605">
        <v>0</v>
      </c>
      <c r="BM82" s="606">
        <f t="shared" si="5"/>
        <v>5635.6230000000005</v>
      </c>
      <c r="BN82" s="560"/>
      <c r="BO82" s="558">
        <v>126.90600000000001</v>
      </c>
      <c r="BP82" s="607">
        <f t="shared" si="6"/>
        <v>7466.1289999999999</v>
      </c>
      <c r="BQ82" s="559">
        <f t="shared" si="7"/>
        <v>7466.1289999999999</v>
      </c>
      <c r="BR82" s="608">
        <v>0</v>
      </c>
      <c r="BS82" s="558">
        <v>7466.1289999999999</v>
      </c>
      <c r="BT82" s="609">
        <v>0</v>
      </c>
      <c r="BU82" s="609">
        <v>0</v>
      </c>
      <c r="BV82" s="558">
        <v>15329.387000000001</v>
      </c>
      <c r="BW82" s="610">
        <v>75.128</v>
      </c>
      <c r="BX82" s="560">
        <v>0</v>
      </c>
      <c r="BZ82" s="531"/>
    </row>
    <row r="83" spans="1:78">
      <c r="A83" s="581" t="s">
        <v>27</v>
      </c>
      <c r="B83" s="604" t="s">
        <v>124</v>
      </c>
      <c r="C83" s="557">
        <f t="shared" si="4"/>
        <v>1279.52</v>
      </c>
      <c r="D83" s="558"/>
      <c r="E83" s="558"/>
      <c r="F83" s="558"/>
      <c r="G83" s="558"/>
      <c r="H83" s="558"/>
      <c r="I83" s="558"/>
      <c r="J83" s="558"/>
      <c r="K83" s="558"/>
      <c r="L83" s="559">
        <v>2.266</v>
      </c>
      <c r="M83" s="557">
        <v>25.161000000000001</v>
      </c>
      <c r="N83" s="557">
        <v>14.87</v>
      </c>
      <c r="O83" s="557">
        <v>14.275</v>
      </c>
      <c r="P83" s="557">
        <v>1.7030000000000001</v>
      </c>
      <c r="Q83" s="557">
        <v>4.0000000000000001E-3</v>
      </c>
      <c r="R83" s="557">
        <v>1.9139999999999999</v>
      </c>
      <c r="S83" s="557">
        <v>0.76900000000000002</v>
      </c>
      <c r="T83" s="557">
        <v>0</v>
      </c>
      <c r="U83" s="557">
        <v>3.0219999999999998</v>
      </c>
      <c r="V83" s="557">
        <v>9.3989999999999991</v>
      </c>
      <c r="W83" s="557">
        <v>1.5649999999999999</v>
      </c>
      <c r="X83" s="557">
        <v>10.250999999999999</v>
      </c>
      <c r="Y83" s="557">
        <v>3.073</v>
      </c>
      <c r="Z83" s="557">
        <v>0.154</v>
      </c>
      <c r="AA83" s="557">
        <v>0</v>
      </c>
      <c r="AB83" s="557">
        <v>0.67700000000000005</v>
      </c>
      <c r="AC83" s="557">
        <v>30.042000000000002</v>
      </c>
      <c r="AD83" s="557">
        <v>21.334</v>
      </c>
      <c r="AE83" s="557">
        <v>3.8479999999999999</v>
      </c>
      <c r="AF83" s="557">
        <v>10.84</v>
      </c>
      <c r="AG83" s="557">
        <v>10.951000000000001</v>
      </c>
      <c r="AH83" s="557">
        <v>12.103</v>
      </c>
      <c r="AI83" s="557">
        <v>12.224</v>
      </c>
      <c r="AJ83" s="557">
        <v>0</v>
      </c>
      <c r="AK83" s="557">
        <v>477.46600000000001</v>
      </c>
      <c r="AL83" s="557">
        <v>109.486</v>
      </c>
      <c r="AM83" s="557">
        <v>44.167000000000002</v>
      </c>
      <c r="AN83" s="557">
        <v>0.71199999999999997</v>
      </c>
      <c r="AO83" s="557">
        <v>12.5</v>
      </c>
      <c r="AP83" s="557">
        <v>3.3969999999999998</v>
      </c>
      <c r="AQ83" s="557">
        <v>3.04</v>
      </c>
      <c r="AR83" s="557">
        <v>52.335999999999999</v>
      </c>
      <c r="AS83" s="557">
        <v>8.7040000000000006</v>
      </c>
      <c r="AT83" s="557">
        <v>0</v>
      </c>
      <c r="AU83" s="557">
        <v>7.6379999999999999</v>
      </c>
      <c r="AV83" s="557">
        <v>5.5529999999999999</v>
      </c>
      <c r="AW83" s="557">
        <v>9.2710000000000008</v>
      </c>
      <c r="AX83" s="557">
        <v>0.84799999999999998</v>
      </c>
      <c r="AY83" s="557">
        <v>0</v>
      </c>
      <c r="AZ83" s="557">
        <v>15.298999999999999</v>
      </c>
      <c r="BA83" s="557">
        <v>15.641999999999999</v>
      </c>
      <c r="BB83" s="557">
        <v>1.0169999999999999</v>
      </c>
      <c r="BC83" s="557">
        <v>81.28</v>
      </c>
      <c r="BD83" s="557">
        <v>1.6180000000000001</v>
      </c>
      <c r="BE83" s="557">
        <v>26.173999999999999</v>
      </c>
      <c r="BF83" s="557">
        <v>44.874000000000002</v>
      </c>
      <c r="BG83" s="557">
        <v>5.7519999999999998</v>
      </c>
      <c r="BH83" s="557">
        <v>0</v>
      </c>
      <c r="BI83" s="557">
        <v>7.5720000000000001</v>
      </c>
      <c r="BJ83" s="557">
        <v>0</v>
      </c>
      <c r="BK83" s="557">
        <v>0</v>
      </c>
      <c r="BL83" s="605">
        <v>0</v>
      </c>
      <c r="BM83" s="606">
        <f t="shared" si="5"/>
        <v>1124.7909999999999</v>
      </c>
      <c r="BN83" s="560"/>
      <c r="BO83" s="558">
        <v>151.04599999999999</v>
      </c>
      <c r="BP83" s="607">
        <f t="shared" si="6"/>
        <v>3.6829999999999998</v>
      </c>
      <c r="BQ83" s="559">
        <f t="shared" si="7"/>
        <v>3.6829999999999998</v>
      </c>
      <c r="BR83" s="608">
        <v>3.6829999999999998</v>
      </c>
      <c r="BS83" s="558">
        <v>0</v>
      </c>
      <c r="BT83" s="609">
        <v>0</v>
      </c>
      <c r="BU83" s="609">
        <v>0</v>
      </c>
      <c r="BV83" s="558">
        <v>0</v>
      </c>
      <c r="BW83" s="610">
        <v>0</v>
      </c>
      <c r="BX83" s="560">
        <v>0</v>
      </c>
      <c r="BZ83" s="531"/>
    </row>
    <row r="84" spans="1:78">
      <c r="A84" s="581" t="s">
        <v>28</v>
      </c>
      <c r="B84" s="604" t="s">
        <v>167</v>
      </c>
      <c r="C84" s="557">
        <f t="shared" si="4"/>
        <v>15488.037</v>
      </c>
      <c r="D84" s="558"/>
      <c r="E84" s="558"/>
      <c r="F84" s="558"/>
      <c r="G84" s="558"/>
      <c r="H84" s="558"/>
      <c r="I84" s="558"/>
      <c r="J84" s="558"/>
      <c r="K84" s="558"/>
      <c r="L84" s="559">
        <v>2.625</v>
      </c>
      <c r="M84" s="557">
        <v>91.789000000000001</v>
      </c>
      <c r="N84" s="557">
        <v>59.101999999999997</v>
      </c>
      <c r="O84" s="557">
        <v>131.447</v>
      </c>
      <c r="P84" s="557">
        <v>37.445999999999998</v>
      </c>
      <c r="Q84" s="557">
        <v>7.0000000000000001E-3</v>
      </c>
      <c r="R84" s="557">
        <v>17.718</v>
      </c>
      <c r="S84" s="557">
        <v>35.106999999999999</v>
      </c>
      <c r="T84" s="557">
        <v>0</v>
      </c>
      <c r="U84" s="557">
        <v>14.38</v>
      </c>
      <c r="V84" s="557">
        <v>27.597999999999999</v>
      </c>
      <c r="W84" s="557">
        <v>10.132999999999999</v>
      </c>
      <c r="X84" s="557">
        <v>2</v>
      </c>
      <c r="Y84" s="557">
        <v>2.3620000000000001</v>
      </c>
      <c r="Z84" s="557">
        <v>0.92</v>
      </c>
      <c r="AA84" s="557">
        <v>3.6459999999999999</v>
      </c>
      <c r="AB84" s="557">
        <v>25.315999999999999</v>
      </c>
      <c r="AC84" s="557">
        <v>754.80899999999997</v>
      </c>
      <c r="AD84" s="557">
        <v>59.478999999999999</v>
      </c>
      <c r="AE84" s="557">
        <v>121.093</v>
      </c>
      <c r="AF84" s="557">
        <v>34.402000000000001</v>
      </c>
      <c r="AG84" s="557">
        <v>64.186000000000007</v>
      </c>
      <c r="AH84" s="557">
        <v>112.925</v>
      </c>
      <c r="AI84" s="557">
        <v>292.33800000000002</v>
      </c>
      <c r="AJ84" s="557">
        <v>42.256999999999998</v>
      </c>
      <c r="AK84" s="557">
        <v>10.929</v>
      </c>
      <c r="AL84" s="557">
        <v>8.5180000000000007</v>
      </c>
      <c r="AM84" s="557">
        <v>480.267</v>
      </c>
      <c r="AN84" s="557">
        <v>7.97</v>
      </c>
      <c r="AO84" s="557">
        <v>850.87099999999998</v>
      </c>
      <c r="AP84" s="557">
        <v>71.522000000000006</v>
      </c>
      <c r="AQ84" s="557">
        <v>37.908000000000001</v>
      </c>
      <c r="AR84" s="557">
        <v>361.15800000000002</v>
      </c>
      <c r="AS84" s="557">
        <v>5.54</v>
      </c>
      <c r="AT84" s="557">
        <v>255.215</v>
      </c>
      <c r="AU84" s="557">
        <v>22.911000000000001</v>
      </c>
      <c r="AV84" s="557">
        <v>16.704000000000001</v>
      </c>
      <c r="AW84" s="557">
        <v>38.735999999999997</v>
      </c>
      <c r="AX84" s="557">
        <v>7.657</v>
      </c>
      <c r="AY84" s="557">
        <v>1.0509999999999999</v>
      </c>
      <c r="AZ84" s="557">
        <v>1.712</v>
      </c>
      <c r="BA84" s="557">
        <v>18.277999999999999</v>
      </c>
      <c r="BB84" s="557">
        <v>3.2919999999999998</v>
      </c>
      <c r="BC84" s="557">
        <v>655.77200000000005</v>
      </c>
      <c r="BD84" s="557">
        <v>20.713000000000001</v>
      </c>
      <c r="BE84" s="557">
        <v>161.25899999999999</v>
      </c>
      <c r="BF84" s="557">
        <v>195.15100000000001</v>
      </c>
      <c r="BG84" s="557">
        <v>6.9829999999999997</v>
      </c>
      <c r="BH84" s="557">
        <v>14.766999999999999</v>
      </c>
      <c r="BI84" s="557">
        <v>89.186999999999998</v>
      </c>
      <c r="BJ84" s="557">
        <v>0</v>
      </c>
      <c r="BK84" s="557">
        <v>0</v>
      </c>
      <c r="BL84" s="605">
        <v>0</v>
      </c>
      <c r="BM84" s="606">
        <f t="shared" si="5"/>
        <v>5287.1560000000009</v>
      </c>
      <c r="BN84" s="560"/>
      <c r="BO84" s="558">
        <v>0</v>
      </c>
      <c r="BP84" s="607">
        <f t="shared" si="6"/>
        <v>10200.880999999999</v>
      </c>
      <c r="BQ84" s="559">
        <f t="shared" si="7"/>
        <v>10200.880999999999</v>
      </c>
      <c r="BR84" s="608">
        <v>0</v>
      </c>
      <c r="BS84" s="558">
        <v>10200.880999999999</v>
      </c>
      <c r="BT84" s="609">
        <v>0</v>
      </c>
      <c r="BU84" s="609">
        <v>0</v>
      </c>
      <c r="BV84" s="558">
        <v>0</v>
      </c>
      <c r="BW84" s="610">
        <v>0</v>
      </c>
      <c r="BX84" s="560">
        <v>0</v>
      </c>
      <c r="BZ84" s="531"/>
    </row>
    <row r="85" spans="1:78">
      <c r="A85" s="581" t="s">
        <v>29</v>
      </c>
      <c r="B85" s="604" t="s">
        <v>125</v>
      </c>
      <c r="C85" s="557">
        <f t="shared" si="4"/>
        <v>3559.4859999999999</v>
      </c>
      <c r="D85" s="558"/>
      <c r="E85" s="558"/>
      <c r="F85" s="558"/>
      <c r="G85" s="558"/>
      <c r="H85" s="558"/>
      <c r="I85" s="558"/>
      <c r="J85" s="558"/>
      <c r="K85" s="558"/>
      <c r="L85" s="559">
        <v>67.197000000000003</v>
      </c>
      <c r="M85" s="557">
        <v>3.4470000000000001</v>
      </c>
      <c r="N85" s="557">
        <v>0.14199999999999999</v>
      </c>
      <c r="O85" s="557">
        <v>24.24</v>
      </c>
      <c r="P85" s="557">
        <v>1.1120000000000001</v>
      </c>
      <c r="Q85" s="557">
        <v>1E-3</v>
      </c>
      <c r="R85" s="557">
        <v>0.59799999999999998</v>
      </c>
      <c r="S85" s="557">
        <v>0.83799999999999997</v>
      </c>
      <c r="T85" s="557">
        <v>0</v>
      </c>
      <c r="U85" s="557">
        <v>1.381</v>
      </c>
      <c r="V85" s="557">
        <v>0.49099999999999999</v>
      </c>
      <c r="W85" s="557">
        <v>0.21</v>
      </c>
      <c r="X85" s="557">
        <v>2.714</v>
      </c>
      <c r="Y85" s="557">
        <v>0.4</v>
      </c>
      <c r="Z85" s="557">
        <v>2.7E-2</v>
      </c>
      <c r="AA85" s="557">
        <v>0.69</v>
      </c>
      <c r="AB85" s="557">
        <v>2.5009999999999999</v>
      </c>
      <c r="AC85" s="557">
        <v>9.2520000000000007</v>
      </c>
      <c r="AD85" s="557">
        <v>0</v>
      </c>
      <c r="AE85" s="557">
        <v>28.260999999999999</v>
      </c>
      <c r="AF85" s="557">
        <v>15.244</v>
      </c>
      <c r="AG85" s="557">
        <v>12.021000000000001</v>
      </c>
      <c r="AH85" s="557">
        <v>23.713000000000001</v>
      </c>
      <c r="AI85" s="557">
        <v>72.313999999999993</v>
      </c>
      <c r="AJ85" s="557">
        <v>4.4889999999999999</v>
      </c>
      <c r="AK85" s="557">
        <v>7.4829999999999997</v>
      </c>
      <c r="AL85" s="557">
        <v>0.78400000000000003</v>
      </c>
      <c r="AM85" s="557">
        <v>95.89</v>
      </c>
      <c r="AN85" s="557">
        <v>1.4570000000000001</v>
      </c>
      <c r="AO85" s="557">
        <v>279.43900000000002</v>
      </c>
      <c r="AP85" s="557">
        <v>14.061</v>
      </c>
      <c r="AQ85" s="557">
        <v>2.609</v>
      </c>
      <c r="AR85" s="557">
        <v>5.2110000000000003</v>
      </c>
      <c r="AS85" s="557">
        <v>0.79900000000000004</v>
      </c>
      <c r="AT85" s="557">
        <v>14.313000000000001</v>
      </c>
      <c r="AU85" s="557">
        <v>1.242</v>
      </c>
      <c r="AV85" s="557">
        <v>0.45600000000000002</v>
      </c>
      <c r="AW85" s="557">
        <v>6.1429999999999998</v>
      </c>
      <c r="AX85" s="557">
        <v>1.5209999999999999</v>
      </c>
      <c r="AY85" s="557">
        <v>0.12</v>
      </c>
      <c r="AZ85" s="557">
        <v>0.51100000000000001</v>
      </c>
      <c r="BA85" s="557">
        <v>5.6970000000000001</v>
      </c>
      <c r="BB85" s="557">
        <v>0.628</v>
      </c>
      <c r="BC85" s="557">
        <v>121.19499999999999</v>
      </c>
      <c r="BD85" s="557">
        <v>2.3809999999999998</v>
      </c>
      <c r="BE85" s="557">
        <v>46.683999999999997</v>
      </c>
      <c r="BF85" s="557">
        <v>48.718000000000004</v>
      </c>
      <c r="BG85" s="557">
        <v>2.0409999999999999</v>
      </c>
      <c r="BH85" s="557">
        <v>6.407</v>
      </c>
      <c r="BI85" s="557">
        <v>30.98</v>
      </c>
      <c r="BJ85" s="557">
        <v>0</v>
      </c>
      <c r="BK85" s="557">
        <v>0</v>
      </c>
      <c r="BL85" s="605">
        <v>0</v>
      </c>
      <c r="BM85" s="606">
        <f t="shared" si="5"/>
        <v>968.05300000000011</v>
      </c>
      <c r="BN85" s="560"/>
      <c r="BO85" s="558">
        <v>0</v>
      </c>
      <c r="BP85" s="607">
        <f t="shared" si="6"/>
        <v>2520.2179999999998</v>
      </c>
      <c r="BQ85" s="559">
        <f t="shared" si="7"/>
        <v>2520.2179999999998</v>
      </c>
      <c r="BR85" s="608">
        <v>5.0999999999999997E-2</v>
      </c>
      <c r="BS85" s="558">
        <v>2520.1669999999999</v>
      </c>
      <c r="BT85" s="609">
        <v>0</v>
      </c>
      <c r="BU85" s="609">
        <v>0</v>
      </c>
      <c r="BV85" s="558">
        <v>0</v>
      </c>
      <c r="BW85" s="610">
        <v>71.215000000000003</v>
      </c>
      <c r="BX85" s="560">
        <v>0</v>
      </c>
      <c r="BZ85" s="531"/>
    </row>
    <row r="86" spans="1:78">
      <c r="A86" s="581" t="s">
        <v>30</v>
      </c>
      <c r="B86" s="604" t="s">
        <v>163</v>
      </c>
      <c r="C86" s="557">
        <f t="shared" si="4"/>
        <v>26512.498</v>
      </c>
      <c r="D86" s="558"/>
      <c r="E86" s="558"/>
      <c r="F86" s="558"/>
      <c r="G86" s="558"/>
      <c r="H86" s="558"/>
      <c r="I86" s="558"/>
      <c r="J86" s="558"/>
      <c r="K86" s="558"/>
      <c r="L86" s="559">
        <v>0.14599999999999999</v>
      </c>
      <c r="M86" s="557">
        <v>0</v>
      </c>
      <c r="N86" s="557">
        <v>0</v>
      </c>
      <c r="O86" s="557">
        <v>54.015999999999998</v>
      </c>
      <c r="P86" s="557">
        <v>48.555999999999997</v>
      </c>
      <c r="Q86" s="557">
        <v>3.0000000000000001E-3</v>
      </c>
      <c r="R86" s="557">
        <v>3.1030000000000002</v>
      </c>
      <c r="S86" s="557">
        <v>3.49</v>
      </c>
      <c r="T86" s="557">
        <v>0</v>
      </c>
      <c r="U86" s="557">
        <v>7.88</v>
      </c>
      <c r="V86" s="557">
        <v>9.657</v>
      </c>
      <c r="W86" s="557">
        <v>1.4059999999999999</v>
      </c>
      <c r="X86" s="557">
        <v>0.48</v>
      </c>
      <c r="Y86" s="557">
        <v>7.6280000000000001</v>
      </c>
      <c r="Z86" s="557">
        <v>0.80400000000000005</v>
      </c>
      <c r="AA86" s="557">
        <v>8.9290000000000003</v>
      </c>
      <c r="AB86" s="557">
        <v>33.454999999999998</v>
      </c>
      <c r="AC86" s="557">
        <v>0</v>
      </c>
      <c r="AD86" s="557">
        <v>14.936</v>
      </c>
      <c r="AE86" s="557">
        <v>4070.739</v>
      </c>
      <c r="AF86" s="557">
        <v>13.348000000000001</v>
      </c>
      <c r="AG86" s="557">
        <v>46.7</v>
      </c>
      <c r="AH86" s="557">
        <v>160.48099999999999</v>
      </c>
      <c r="AI86" s="557">
        <v>117.45</v>
      </c>
      <c r="AJ86" s="557">
        <v>1.0820000000000001</v>
      </c>
      <c r="AK86" s="557">
        <v>0</v>
      </c>
      <c r="AL86" s="557">
        <v>3.6520000000000001</v>
      </c>
      <c r="AM86" s="557">
        <v>2.8000000000000001E-2</v>
      </c>
      <c r="AN86" s="557">
        <v>7.6390000000000002</v>
      </c>
      <c r="AO86" s="557">
        <v>1371.895</v>
      </c>
      <c r="AP86" s="557">
        <v>30.895</v>
      </c>
      <c r="AQ86" s="557">
        <v>27.029</v>
      </c>
      <c r="AR86" s="557">
        <v>170.67099999999999</v>
      </c>
      <c r="AS86" s="557">
        <v>4.4409999999999998</v>
      </c>
      <c r="AT86" s="557">
        <v>0</v>
      </c>
      <c r="AU86" s="557">
        <v>14.834</v>
      </c>
      <c r="AV86" s="557">
        <v>8.8040000000000003</v>
      </c>
      <c r="AW86" s="557">
        <v>567.87800000000004</v>
      </c>
      <c r="AX86" s="557">
        <v>736.40200000000004</v>
      </c>
      <c r="AY86" s="557">
        <v>6.2549999999999999</v>
      </c>
      <c r="AZ86" s="557">
        <v>20.638999999999999</v>
      </c>
      <c r="BA86" s="557">
        <v>232.34299999999999</v>
      </c>
      <c r="BB86" s="557">
        <v>10.901</v>
      </c>
      <c r="BC86" s="557">
        <v>155.05000000000001</v>
      </c>
      <c r="BD86" s="557">
        <v>6.3410000000000002</v>
      </c>
      <c r="BE86" s="557">
        <v>101.292</v>
      </c>
      <c r="BF86" s="557">
        <v>139.56100000000001</v>
      </c>
      <c r="BG86" s="557">
        <v>31.169</v>
      </c>
      <c r="BH86" s="557">
        <v>117.40300000000001</v>
      </c>
      <c r="BI86" s="557">
        <v>4.6079999999999997</v>
      </c>
      <c r="BJ86" s="557">
        <v>0</v>
      </c>
      <c r="BK86" s="557">
        <v>0</v>
      </c>
      <c r="BL86" s="605">
        <v>0</v>
      </c>
      <c r="BM86" s="606">
        <f t="shared" si="5"/>
        <v>8374.0190000000021</v>
      </c>
      <c r="BN86" s="560"/>
      <c r="BO86" s="558">
        <v>588.98500000000001</v>
      </c>
      <c r="BP86" s="607">
        <f t="shared" si="6"/>
        <v>146.65700000000001</v>
      </c>
      <c r="BQ86" s="559">
        <f t="shared" si="7"/>
        <v>146.65700000000001</v>
      </c>
      <c r="BR86" s="608">
        <v>0</v>
      </c>
      <c r="BS86" s="558">
        <v>146.65700000000001</v>
      </c>
      <c r="BT86" s="609">
        <v>0</v>
      </c>
      <c r="BU86" s="609">
        <v>0</v>
      </c>
      <c r="BV86" s="558">
        <v>18488.446</v>
      </c>
      <c r="BW86" s="610">
        <v>-1085.6089999999999</v>
      </c>
      <c r="BX86" s="560">
        <v>0</v>
      </c>
      <c r="BZ86" s="531"/>
    </row>
    <row r="87" spans="1:78">
      <c r="A87" s="581" t="s">
        <v>31</v>
      </c>
      <c r="B87" s="604" t="s">
        <v>216</v>
      </c>
      <c r="C87" s="557">
        <f t="shared" si="4"/>
        <v>2252.9209999999998</v>
      </c>
      <c r="D87" s="558"/>
      <c r="E87" s="558"/>
      <c r="F87" s="558"/>
      <c r="G87" s="558"/>
      <c r="H87" s="558"/>
      <c r="I87" s="558"/>
      <c r="J87" s="558"/>
      <c r="K87" s="558"/>
      <c r="L87" s="559">
        <v>7.9000000000000001E-2</v>
      </c>
      <c r="M87" s="557">
        <v>0</v>
      </c>
      <c r="N87" s="557">
        <v>6.8639999999999999</v>
      </c>
      <c r="O87" s="557">
        <v>5.923</v>
      </c>
      <c r="P87" s="557">
        <v>39.33</v>
      </c>
      <c r="Q87" s="557">
        <v>3.0000000000000001E-3</v>
      </c>
      <c r="R87" s="557">
        <v>4.8810000000000002</v>
      </c>
      <c r="S87" s="557">
        <v>0.17799999999999999</v>
      </c>
      <c r="T87" s="557">
        <v>0</v>
      </c>
      <c r="U87" s="557">
        <v>6.5140000000000002</v>
      </c>
      <c r="V87" s="557">
        <v>3.2570000000000001</v>
      </c>
      <c r="W87" s="557">
        <v>0.59599999999999997</v>
      </c>
      <c r="X87" s="557">
        <v>5.282</v>
      </c>
      <c r="Y87" s="557">
        <v>5.1529999999999996</v>
      </c>
      <c r="Z87" s="557">
        <v>6.2E-2</v>
      </c>
      <c r="AA87" s="557">
        <v>0.94299999999999995</v>
      </c>
      <c r="AB87" s="557">
        <v>4.5449999999999999</v>
      </c>
      <c r="AC87" s="557">
        <v>16.088999999999999</v>
      </c>
      <c r="AD87" s="557">
        <v>6.1120000000000001</v>
      </c>
      <c r="AE87" s="557">
        <v>10.597</v>
      </c>
      <c r="AF87" s="557">
        <v>83.21</v>
      </c>
      <c r="AG87" s="557">
        <v>45.347999999999999</v>
      </c>
      <c r="AH87" s="557">
        <v>67.117000000000004</v>
      </c>
      <c r="AI87" s="557">
        <v>66.168000000000006</v>
      </c>
      <c r="AJ87" s="557">
        <v>637.81700000000001</v>
      </c>
      <c r="AK87" s="557">
        <v>1.119</v>
      </c>
      <c r="AL87" s="557">
        <v>0</v>
      </c>
      <c r="AM87" s="557">
        <v>42.514000000000003</v>
      </c>
      <c r="AN87" s="557">
        <v>0.86899999999999999</v>
      </c>
      <c r="AO87" s="557">
        <v>30.71</v>
      </c>
      <c r="AP87" s="557">
        <v>8.7999999999999995E-2</v>
      </c>
      <c r="AQ87" s="557">
        <v>5.3109999999999999</v>
      </c>
      <c r="AR87" s="557">
        <v>68.269000000000005</v>
      </c>
      <c r="AS87" s="557">
        <v>6.5940000000000003</v>
      </c>
      <c r="AT87" s="557">
        <v>19.748999999999999</v>
      </c>
      <c r="AU87" s="557">
        <v>10.637</v>
      </c>
      <c r="AV87" s="557">
        <v>8.1820000000000004</v>
      </c>
      <c r="AW87" s="557">
        <v>9.4960000000000004</v>
      </c>
      <c r="AX87" s="557">
        <v>2.9729999999999999</v>
      </c>
      <c r="AY87" s="557">
        <v>0</v>
      </c>
      <c r="AZ87" s="557">
        <v>13.991</v>
      </c>
      <c r="BA87" s="557">
        <v>57.914000000000001</v>
      </c>
      <c r="BB87" s="557">
        <v>21.175999999999998</v>
      </c>
      <c r="BC87" s="557">
        <v>92.900999999999996</v>
      </c>
      <c r="BD87" s="557">
        <v>5.5650000000000004</v>
      </c>
      <c r="BE87" s="557">
        <v>30.248999999999999</v>
      </c>
      <c r="BF87" s="557">
        <v>33.993000000000002</v>
      </c>
      <c r="BG87" s="557">
        <v>3.161</v>
      </c>
      <c r="BH87" s="557">
        <v>0</v>
      </c>
      <c r="BI87" s="557">
        <v>0.34899999999999998</v>
      </c>
      <c r="BJ87" s="557">
        <v>0</v>
      </c>
      <c r="BK87" s="557">
        <v>0</v>
      </c>
      <c r="BL87" s="605">
        <v>0</v>
      </c>
      <c r="BM87" s="606">
        <f t="shared" si="5"/>
        <v>1481.8779999999999</v>
      </c>
      <c r="BN87" s="560"/>
      <c r="BO87" s="558">
        <v>0</v>
      </c>
      <c r="BP87" s="607">
        <f t="shared" si="6"/>
        <v>771.04300000000001</v>
      </c>
      <c r="BQ87" s="559">
        <f t="shared" si="7"/>
        <v>771.04300000000001</v>
      </c>
      <c r="BR87" s="608">
        <v>0</v>
      </c>
      <c r="BS87" s="558">
        <v>771.04300000000001</v>
      </c>
      <c r="BT87" s="609">
        <v>0</v>
      </c>
      <c r="BU87" s="609">
        <v>0</v>
      </c>
      <c r="BV87" s="558">
        <v>0</v>
      </c>
      <c r="BW87" s="610">
        <v>0</v>
      </c>
      <c r="BX87" s="560">
        <v>0</v>
      </c>
      <c r="BZ87" s="531"/>
    </row>
    <row r="88" spans="1:78">
      <c r="A88" s="581" t="s">
        <v>32</v>
      </c>
      <c r="B88" s="604" t="s">
        <v>232</v>
      </c>
      <c r="C88" s="557">
        <f t="shared" si="4"/>
        <v>0</v>
      </c>
      <c r="D88" s="558"/>
      <c r="E88" s="558"/>
      <c r="F88" s="558"/>
      <c r="G88" s="558"/>
      <c r="H88" s="558"/>
      <c r="I88" s="558"/>
      <c r="J88" s="558"/>
      <c r="K88" s="558"/>
      <c r="L88" s="559">
        <v>0</v>
      </c>
      <c r="M88" s="557">
        <v>0</v>
      </c>
      <c r="N88" s="557">
        <v>0</v>
      </c>
      <c r="O88" s="557">
        <v>0</v>
      </c>
      <c r="P88" s="557">
        <v>0</v>
      </c>
      <c r="Q88" s="557">
        <v>0</v>
      </c>
      <c r="R88" s="557">
        <v>0</v>
      </c>
      <c r="S88" s="557">
        <v>0</v>
      </c>
      <c r="T88" s="557">
        <v>0</v>
      </c>
      <c r="U88" s="557">
        <v>0</v>
      </c>
      <c r="V88" s="557">
        <v>0</v>
      </c>
      <c r="W88" s="557">
        <v>0</v>
      </c>
      <c r="X88" s="557">
        <v>0</v>
      </c>
      <c r="Y88" s="557">
        <v>0</v>
      </c>
      <c r="Z88" s="557">
        <v>0</v>
      </c>
      <c r="AA88" s="557">
        <v>0</v>
      </c>
      <c r="AB88" s="557">
        <v>0</v>
      </c>
      <c r="AC88" s="557">
        <v>0</v>
      </c>
      <c r="AD88" s="557">
        <v>0</v>
      </c>
      <c r="AE88" s="557">
        <v>0</v>
      </c>
      <c r="AF88" s="557">
        <v>0</v>
      </c>
      <c r="AG88" s="557">
        <v>0</v>
      </c>
      <c r="AH88" s="557">
        <v>0</v>
      </c>
      <c r="AI88" s="557">
        <v>0</v>
      </c>
      <c r="AJ88" s="557">
        <v>0</v>
      </c>
      <c r="AK88" s="557">
        <v>0</v>
      </c>
      <c r="AL88" s="557">
        <v>0</v>
      </c>
      <c r="AM88" s="557">
        <v>0</v>
      </c>
      <c r="AN88" s="557">
        <v>0</v>
      </c>
      <c r="AO88" s="557">
        <v>0</v>
      </c>
      <c r="AP88" s="557">
        <v>0</v>
      </c>
      <c r="AQ88" s="557">
        <v>0</v>
      </c>
      <c r="AR88" s="557">
        <v>0</v>
      </c>
      <c r="AS88" s="557">
        <v>0</v>
      </c>
      <c r="AT88" s="557">
        <v>0</v>
      </c>
      <c r="AU88" s="557">
        <v>0</v>
      </c>
      <c r="AV88" s="557">
        <v>0</v>
      </c>
      <c r="AW88" s="557">
        <v>0</v>
      </c>
      <c r="AX88" s="557">
        <v>0</v>
      </c>
      <c r="AY88" s="557">
        <v>0</v>
      </c>
      <c r="AZ88" s="557">
        <v>0</v>
      </c>
      <c r="BA88" s="557">
        <v>0</v>
      </c>
      <c r="BB88" s="557">
        <v>0</v>
      </c>
      <c r="BC88" s="557">
        <v>0</v>
      </c>
      <c r="BD88" s="557">
        <v>0</v>
      </c>
      <c r="BE88" s="557">
        <v>0</v>
      </c>
      <c r="BF88" s="557">
        <v>0</v>
      </c>
      <c r="BG88" s="557">
        <v>0</v>
      </c>
      <c r="BH88" s="557">
        <v>0</v>
      </c>
      <c r="BI88" s="557">
        <v>0</v>
      </c>
      <c r="BJ88" s="557">
        <v>0</v>
      </c>
      <c r="BK88" s="557">
        <v>0</v>
      </c>
      <c r="BL88" s="605">
        <v>0</v>
      </c>
      <c r="BM88" s="606">
        <f t="shared" si="5"/>
        <v>0</v>
      </c>
      <c r="BN88" s="560"/>
      <c r="BO88" s="558">
        <v>0</v>
      </c>
      <c r="BP88" s="607">
        <f t="shared" si="6"/>
        <v>0</v>
      </c>
      <c r="BQ88" s="559">
        <f t="shared" si="7"/>
        <v>0</v>
      </c>
      <c r="BR88" s="608">
        <v>0</v>
      </c>
      <c r="BS88" s="558">
        <v>0</v>
      </c>
      <c r="BT88" s="609">
        <v>0</v>
      </c>
      <c r="BU88" s="609">
        <v>0</v>
      </c>
      <c r="BV88" s="558">
        <v>0</v>
      </c>
      <c r="BW88" s="610">
        <v>0</v>
      </c>
      <c r="BX88" s="560">
        <v>0</v>
      </c>
      <c r="BZ88" s="531"/>
    </row>
    <row r="89" spans="1:78">
      <c r="A89" s="581" t="s">
        <v>33</v>
      </c>
      <c r="B89" s="604" t="s">
        <v>217</v>
      </c>
      <c r="C89" s="557">
        <f t="shared" si="4"/>
        <v>0</v>
      </c>
      <c r="D89" s="558"/>
      <c r="E89" s="558"/>
      <c r="F89" s="558"/>
      <c r="G89" s="558"/>
      <c r="H89" s="558"/>
      <c r="I89" s="558"/>
      <c r="J89" s="558"/>
      <c r="K89" s="558"/>
      <c r="L89" s="559">
        <v>0</v>
      </c>
      <c r="M89" s="557">
        <v>0</v>
      </c>
      <c r="N89" s="557">
        <v>0</v>
      </c>
      <c r="O89" s="557">
        <v>0</v>
      </c>
      <c r="P89" s="557">
        <v>0</v>
      </c>
      <c r="Q89" s="557">
        <v>0</v>
      </c>
      <c r="R89" s="557">
        <v>0</v>
      </c>
      <c r="S89" s="557">
        <v>0</v>
      </c>
      <c r="T89" s="557">
        <v>0</v>
      </c>
      <c r="U89" s="557">
        <v>0</v>
      </c>
      <c r="V89" s="557">
        <v>0</v>
      </c>
      <c r="W89" s="557">
        <v>0</v>
      </c>
      <c r="X89" s="557">
        <v>0</v>
      </c>
      <c r="Y89" s="557">
        <v>0</v>
      </c>
      <c r="Z89" s="557">
        <v>0</v>
      </c>
      <c r="AA89" s="557">
        <v>0</v>
      </c>
      <c r="AB89" s="557">
        <v>0</v>
      </c>
      <c r="AC89" s="557">
        <v>0</v>
      </c>
      <c r="AD89" s="557">
        <v>0</v>
      </c>
      <c r="AE89" s="557">
        <v>0</v>
      </c>
      <c r="AF89" s="557">
        <v>0</v>
      </c>
      <c r="AG89" s="557">
        <v>0</v>
      </c>
      <c r="AH89" s="557">
        <v>0</v>
      </c>
      <c r="AI89" s="557">
        <v>0</v>
      </c>
      <c r="AJ89" s="557">
        <v>0</v>
      </c>
      <c r="AK89" s="557">
        <v>0</v>
      </c>
      <c r="AL89" s="557">
        <v>0</v>
      </c>
      <c r="AM89" s="557">
        <v>0</v>
      </c>
      <c r="AN89" s="557">
        <v>0</v>
      </c>
      <c r="AO89" s="557">
        <v>0</v>
      </c>
      <c r="AP89" s="557">
        <v>0</v>
      </c>
      <c r="AQ89" s="557">
        <v>0</v>
      </c>
      <c r="AR89" s="557">
        <v>0</v>
      </c>
      <c r="AS89" s="557">
        <v>0</v>
      </c>
      <c r="AT89" s="557">
        <v>0</v>
      </c>
      <c r="AU89" s="557">
        <v>0</v>
      </c>
      <c r="AV89" s="557">
        <v>0</v>
      </c>
      <c r="AW89" s="557">
        <v>0</v>
      </c>
      <c r="AX89" s="557">
        <v>0</v>
      </c>
      <c r="AY89" s="557">
        <v>0</v>
      </c>
      <c r="AZ89" s="557">
        <v>0</v>
      </c>
      <c r="BA89" s="557">
        <v>0</v>
      </c>
      <c r="BB89" s="557">
        <v>0</v>
      </c>
      <c r="BC89" s="557">
        <v>0</v>
      </c>
      <c r="BD89" s="557">
        <v>0</v>
      </c>
      <c r="BE89" s="557">
        <v>0</v>
      </c>
      <c r="BF89" s="557">
        <v>0</v>
      </c>
      <c r="BG89" s="557">
        <v>0</v>
      </c>
      <c r="BH89" s="557">
        <v>0</v>
      </c>
      <c r="BI89" s="557">
        <v>0</v>
      </c>
      <c r="BJ89" s="557">
        <v>0</v>
      </c>
      <c r="BK89" s="557">
        <v>0</v>
      </c>
      <c r="BL89" s="605">
        <v>0</v>
      </c>
      <c r="BM89" s="606">
        <f t="shared" si="5"/>
        <v>0</v>
      </c>
      <c r="BN89" s="560"/>
      <c r="BO89" s="558">
        <v>0</v>
      </c>
      <c r="BP89" s="607">
        <f t="shared" si="6"/>
        <v>0</v>
      </c>
      <c r="BQ89" s="559">
        <f t="shared" si="7"/>
        <v>0</v>
      </c>
      <c r="BR89" s="608">
        <v>0</v>
      </c>
      <c r="BS89" s="558">
        <v>0</v>
      </c>
      <c r="BT89" s="609">
        <v>0</v>
      </c>
      <c r="BU89" s="609">
        <v>0</v>
      </c>
      <c r="BV89" s="558">
        <v>0</v>
      </c>
      <c r="BW89" s="610">
        <v>0</v>
      </c>
      <c r="BX89" s="560">
        <v>0</v>
      </c>
      <c r="BZ89" s="531"/>
    </row>
    <row r="90" spans="1:78">
      <c r="A90" s="581" t="s">
        <v>34</v>
      </c>
      <c r="B90" s="604" t="s">
        <v>134</v>
      </c>
      <c r="C90" s="557">
        <f t="shared" si="4"/>
        <v>0</v>
      </c>
      <c r="D90" s="558"/>
      <c r="E90" s="558"/>
      <c r="F90" s="558"/>
      <c r="G90" s="558"/>
      <c r="H90" s="558"/>
      <c r="I90" s="558"/>
      <c r="J90" s="558"/>
      <c r="K90" s="558"/>
      <c r="L90" s="559">
        <v>0</v>
      </c>
      <c r="M90" s="557">
        <v>0</v>
      </c>
      <c r="N90" s="557">
        <v>0</v>
      </c>
      <c r="O90" s="557">
        <v>0</v>
      </c>
      <c r="P90" s="557">
        <v>0</v>
      </c>
      <c r="Q90" s="557">
        <v>0</v>
      </c>
      <c r="R90" s="557">
        <v>0</v>
      </c>
      <c r="S90" s="557">
        <v>0</v>
      </c>
      <c r="T90" s="557">
        <v>0</v>
      </c>
      <c r="U90" s="557">
        <v>0</v>
      </c>
      <c r="V90" s="557">
        <v>0</v>
      </c>
      <c r="W90" s="557">
        <v>0</v>
      </c>
      <c r="X90" s="557">
        <v>0</v>
      </c>
      <c r="Y90" s="557">
        <v>0</v>
      </c>
      <c r="Z90" s="557">
        <v>0</v>
      </c>
      <c r="AA90" s="557">
        <v>0</v>
      </c>
      <c r="AB90" s="557">
        <v>0</v>
      </c>
      <c r="AC90" s="557">
        <v>0</v>
      </c>
      <c r="AD90" s="557">
        <v>0</v>
      </c>
      <c r="AE90" s="557">
        <v>0</v>
      </c>
      <c r="AF90" s="557">
        <v>0</v>
      </c>
      <c r="AG90" s="557">
        <v>0</v>
      </c>
      <c r="AH90" s="557">
        <v>0</v>
      </c>
      <c r="AI90" s="557">
        <v>0</v>
      </c>
      <c r="AJ90" s="557">
        <v>0</v>
      </c>
      <c r="AK90" s="557">
        <v>0</v>
      </c>
      <c r="AL90" s="557">
        <v>0</v>
      </c>
      <c r="AM90" s="557">
        <v>0</v>
      </c>
      <c r="AN90" s="557">
        <v>0</v>
      </c>
      <c r="AO90" s="557">
        <v>0</v>
      </c>
      <c r="AP90" s="557">
        <v>0</v>
      </c>
      <c r="AQ90" s="557">
        <v>0</v>
      </c>
      <c r="AR90" s="557">
        <v>0</v>
      </c>
      <c r="AS90" s="557">
        <v>0</v>
      </c>
      <c r="AT90" s="557">
        <v>0</v>
      </c>
      <c r="AU90" s="557">
        <v>0</v>
      </c>
      <c r="AV90" s="557">
        <v>0</v>
      </c>
      <c r="AW90" s="557">
        <v>0</v>
      </c>
      <c r="AX90" s="557">
        <v>0</v>
      </c>
      <c r="AY90" s="557">
        <v>0</v>
      </c>
      <c r="AZ90" s="557">
        <v>0</v>
      </c>
      <c r="BA90" s="557">
        <v>0</v>
      </c>
      <c r="BB90" s="557">
        <v>0</v>
      </c>
      <c r="BC90" s="557">
        <v>0</v>
      </c>
      <c r="BD90" s="557">
        <v>0</v>
      </c>
      <c r="BE90" s="557">
        <v>0</v>
      </c>
      <c r="BF90" s="557">
        <v>0</v>
      </c>
      <c r="BG90" s="557">
        <v>0</v>
      </c>
      <c r="BH90" s="557">
        <v>0</v>
      </c>
      <c r="BI90" s="557">
        <v>0</v>
      </c>
      <c r="BJ90" s="557">
        <v>0</v>
      </c>
      <c r="BK90" s="557">
        <v>0</v>
      </c>
      <c r="BL90" s="605">
        <v>0</v>
      </c>
      <c r="BM90" s="606">
        <f t="shared" si="5"/>
        <v>0</v>
      </c>
      <c r="BN90" s="560"/>
      <c r="BO90" s="558">
        <v>0</v>
      </c>
      <c r="BP90" s="607">
        <f t="shared" si="6"/>
        <v>0</v>
      </c>
      <c r="BQ90" s="559">
        <f t="shared" si="7"/>
        <v>0</v>
      </c>
      <c r="BR90" s="608">
        <v>0</v>
      </c>
      <c r="BS90" s="558">
        <v>0</v>
      </c>
      <c r="BT90" s="609">
        <v>0</v>
      </c>
      <c r="BU90" s="609">
        <v>0</v>
      </c>
      <c r="BV90" s="558">
        <v>0</v>
      </c>
      <c r="BW90" s="610">
        <v>0</v>
      </c>
      <c r="BX90" s="560">
        <v>0</v>
      </c>
      <c r="BZ90" s="531"/>
    </row>
    <row r="91" spans="1:78">
      <c r="A91" s="581" t="s">
        <v>35</v>
      </c>
      <c r="B91" s="604" t="s">
        <v>135</v>
      </c>
      <c r="C91" s="557">
        <f t="shared" si="4"/>
        <v>19207.332999999999</v>
      </c>
      <c r="D91" s="558"/>
      <c r="E91" s="558"/>
      <c r="F91" s="558"/>
      <c r="G91" s="558"/>
      <c r="H91" s="558"/>
      <c r="I91" s="558"/>
      <c r="J91" s="558"/>
      <c r="K91" s="558"/>
      <c r="L91" s="559">
        <v>0</v>
      </c>
      <c r="M91" s="557">
        <v>43.765000000000001</v>
      </c>
      <c r="N91" s="557">
        <v>156.49299999999999</v>
      </c>
      <c r="O91" s="557">
        <v>83.436000000000007</v>
      </c>
      <c r="P91" s="557">
        <v>207.72900000000001</v>
      </c>
      <c r="Q91" s="557">
        <v>8.9999999999999993E-3</v>
      </c>
      <c r="R91" s="557">
        <v>11.901999999999999</v>
      </c>
      <c r="S91" s="557">
        <v>3.137</v>
      </c>
      <c r="T91" s="557">
        <v>0</v>
      </c>
      <c r="U91" s="557">
        <v>28.173999999999999</v>
      </c>
      <c r="V91" s="557">
        <v>5.1769999999999996</v>
      </c>
      <c r="W91" s="557">
        <v>3.0219999999999998</v>
      </c>
      <c r="X91" s="557">
        <v>1.1359999999999999</v>
      </c>
      <c r="Y91" s="557">
        <v>0.52</v>
      </c>
      <c r="Z91" s="557">
        <v>1.4550000000000001</v>
      </c>
      <c r="AA91" s="557">
        <v>3.2240000000000002</v>
      </c>
      <c r="AB91" s="557">
        <v>2.0819999999999999</v>
      </c>
      <c r="AC91" s="557">
        <v>16.492999999999999</v>
      </c>
      <c r="AD91" s="557">
        <v>15.834</v>
      </c>
      <c r="AE91" s="557">
        <v>409.45499999999998</v>
      </c>
      <c r="AF91" s="557">
        <v>24.599</v>
      </c>
      <c r="AG91" s="557">
        <v>70.234999999999999</v>
      </c>
      <c r="AH91" s="557">
        <v>484.48399999999998</v>
      </c>
      <c r="AI91" s="557">
        <v>962.399</v>
      </c>
      <c r="AJ91" s="557">
        <v>8.8190000000000008</v>
      </c>
      <c r="AK91" s="557">
        <v>6.173</v>
      </c>
      <c r="AL91" s="557">
        <v>103.017</v>
      </c>
      <c r="AM91" s="557">
        <v>111.453</v>
      </c>
      <c r="AN91" s="557">
        <v>12.609</v>
      </c>
      <c r="AO91" s="557">
        <v>492.346</v>
      </c>
      <c r="AP91" s="557">
        <v>30.119</v>
      </c>
      <c r="AQ91" s="557">
        <v>21.849</v>
      </c>
      <c r="AR91" s="557">
        <v>12.491</v>
      </c>
      <c r="AS91" s="557">
        <v>13.881</v>
      </c>
      <c r="AT91" s="557">
        <v>570.75900000000001</v>
      </c>
      <c r="AU91" s="557">
        <v>0.40699999999999997</v>
      </c>
      <c r="AV91" s="557">
        <v>7.0999999999999994E-2</v>
      </c>
      <c r="AW91" s="557">
        <v>18.474</v>
      </c>
      <c r="AX91" s="557">
        <v>21.568999999999999</v>
      </c>
      <c r="AY91" s="557">
        <v>0</v>
      </c>
      <c r="AZ91" s="557">
        <v>6.9509999999999996</v>
      </c>
      <c r="BA91" s="557">
        <v>427.9</v>
      </c>
      <c r="BB91" s="557">
        <v>13.458</v>
      </c>
      <c r="BC91" s="557">
        <v>484.565</v>
      </c>
      <c r="BD91" s="557">
        <v>9.2149999999999999</v>
      </c>
      <c r="BE91" s="557">
        <v>76.061999999999998</v>
      </c>
      <c r="BF91" s="557">
        <v>101.181</v>
      </c>
      <c r="BG91" s="557">
        <v>23.126999999999999</v>
      </c>
      <c r="BH91" s="557">
        <v>0</v>
      </c>
      <c r="BI91" s="557">
        <v>38.408999999999999</v>
      </c>
      <c r="BJ91" s="557">
        <v>0</v>
      </c>
      <c r="BK91" s="557">
        <v>0</v>
      </c>
      <c r="BL91" s="605">
        <v>0</v>
      </c>
      <c r="BM91" s="606">
        <f t="shared" si="5"/>
        <v>5139.6649999999991</v>
      </c>
      <c r="BN91" s="560"/>
      <c r="BO91" s="558">
        <v>0</v>
      </c>
      <c r="BP91" s="607">
        <f t="shared" si="6"/>
        <v>14067.668</v>
      </c>
      <c r="BQ91" s="559">
        <f t="shared" si="7"/>
        <v>14067.668</v>
      </c>
      <c r="BR91" s="608">
        <v>0</v>
      </c>
      <c r="BS91" s="558">
        <v>14067.668</v>
      </c>
      <c r="BT91" s="609">
        <v>0</v>
      </c>
      <c r="BU91" s="609">
        <v>0</v>
      </c>
      <c r="BV91" s="558">
        <v>0</v>
      </c>
      <c r="BW91" s="610">
        <v>0</v>
      </c>
      <c r="BX91" s="560">
        <v>0</v>
      </c>
      <c r="BZ91" s="531"/>
    </row>
    <row r="92" spans="1:78">
      <c r="A92" s="581" t="s">
        <v>36</v>
      </c>
      <c r="B92" s="604" t="s">
        <v>37</v>
      </c>
      <c r="C92" s="557">
        <f t="shared" si="4"/>
        <v>6016.549</v>
      </c>
      <c r="D92" s="558"/>
      <c r="E92" s="558"/>
      <c r="F92" s="558"/>
      <c r="G92" s="558"/>
      <c r="H92" s="558"/>
      <c r="I92" s="558"/>
      <c r="J92" s="558"/>
      <c r="K92" s="558"/>
      <c r="L92" s="559">
        <v>0</v>
      </c>
      <c r="M92" s="557">
        <v>8.359</v>
      </c>
      <c r="N92" s="557">
        <v>0</v>
      </c>
      <c r="O92" s="557">
        <v>7.9329999999999998</v>
      </c>
      <c r="P92" s="557">
        <v>263.05599999999998</v>
      </c>
      <c r="Q92" s="557">
        <v>1.2E-2</v>
      </c>
      <c r="R92" s="557">
        <v>0.71</v>
      </c>
      <c r="S92" s="557">
        <v>0</v>
      </c>
      <c r="T92" s="557">
        <v>0</v>
      </c>
      <c r="U92" s="557">
        <v>0</v>
      </c>
      <c r="V92" s="557">
        <v>2.1619999999999999</v>
      </c>
      <c r="W92" s="557">
        <v>7.9</v>
      </c>
      <c r="X92" s="557">
        <v>2.0880000000000001</v>
      </c>
      <c r="Y92" s="557">
        <v>15.952999999999999</v>
      </c>
      <c r="Z92" s="557">
        <v>0</v>
      </c>
      <c r="AA92" s="557">
        <v>0.51300000000000001</v>
      </c>
      <c r="AB92" s="557">
        <v>1.488</v>
      </c>
      <c r="AC92" s="557">
        <v>29.75</v>
      </c>
      <c r="AD92" s="557">
        <v>0</v>
      </c>
      <c r="AE92" s="557">
        <v>0.83099999999999996</v>
      </c>
      <c r="AF92" s="557">
        <v>40.411999999999999</v>
      </c>
      <c r="AG92" s="557">
        <v>115.392</v>
      </c>
      <c r="AH92" s="557">
        <v>2314.7620000000002</v>
      </c>
      <c r="AI92" s="557">
        <v>420.16199999999998</v>
      </c>
      <c r="AJ92" s="557">
        <v>0.72399999999999998</v>
      </c>
      <c r="AK92" s="557">
        <v>220.34399999999999</v>
      </c>
      <c r="AL92" s="557">
        <v>5.2060000000000004</v>
      </c>
      <c r="AM92" s="557">
        <v>9.4770000000000003</v>
      </c>
      <c r="AN92" s="557">
        <v>0.65300000000000002</v>
      </c>
      <c r="AO92" s="557">
        <v>183.34299999999999</v>
      </c>
      <c r="AP92" s="557">
        <v>0</v>
      </c>
      <c r="AQ92" s="557">
        <v>7.4509999999999996</v>
      </c>
      <c r="AR92" s="557">
        <v>36.040999999999997</v>
      </c>
      <c r="AS92" s="557">
        <v>0</v>
      </c>
      <c r="AT92" s="557">
        <v>0</v>
      </c>
      <c r="AU92" s="557">
        <v>0</v>
      </c>
      <c r="AV92" s="557">
        <v>0.623</v>
      </c>
      <c r="AW92" s="557">
        <v>4.2000000000000003E-2</v>
      </c>
      <c r="AX92" s="557">
        <v>33.878</v>
      </c>
      <c r="AY92" s="557">
        <v>0</v>
      </c>
      <c r="AZ92" s="557">
        <v>2.2040000000000002</v>
      </c>
      <c r="BA92" s="557">
        <v>25.260999999999999</v>
      </c>
      <c r="BB92" s="557">
        <v>12.273</v>
      </c>
      <c r="BC92" s="557">
        <v>593.09199999999998</v>
      </c>
      <c r="BD92" s="557">
        <v>0</v>
      </c>
      <c r="BE92" s="557">
        <v>109.839</v>
      </c>
      <c r="BF92" s="557">
        <v>232.773</v>
      </c>
      <c r="BG92" s="557">
        <v>6.5000000000000002E-2</v>
      </c>
      <c r="BH92" s="557">
        <v>0</v>
      </c>
      <c r="BI92" s="557">
        <v>0.5</v>
      </c>
      <c r="BJ92" s="557">
        <v>0</v>
      </c>
      <c r="BK92" s="557">
        <v>0</v>
      </c>
      <c r="BL92" s="605">
        <v>0</v>
      </c>
      <c r="BM92" s="606">
        <f t="shared" si="5"/>
        <v>4705.2719999999999</v>
      </c>
      <c r="BN92" s="560"/>
      <c r="BO92" s="558">
        <v>0</v>
      </c>
      <c r="BP92" s="607">
        <f t="shared" si="6"/>
        <v>1311.277</v>
      </c>
      <c r="BQ92" s="559">
        <f t="shared" si="7"/>
        <v>1311.277</v>
      </c>
      <c r="BR92" s="608">
        <v>0</v>
      </c>
      <c r="BS92" s="558">
        <v>1311.277</v>
      </c>
      <c r="BT92" s="609">
        <v>0</v>
      </c>
      <c r="BU92" s="609">
        <v>0</v>
      </c>
      <c r="BV92" s="558">
        <v>0</v>
      </c>
      <c r="BW92" s="610">
        <v>0</v>
      </c>
      <c r="BX92" s="560">
        <v>0</v>
      </c>
      <c r="BZ92" s="531"/>
    </row>
    <row r="93" spans="1:78">
      <c r="A93" s="581" t="s">
        <v>38</v>
      </c>
      <c r="B93" s="604" t="s">
        <v>39</v>
      </c>
      <c r="C93" s="557">
        <f t="shared" si="4"/>
        <v>7473.26</v>
      </c>
      <c r="D93" s="558"/>
      <c r="E93" s="558"/>
      <c r="F93" s="558"/>
      <c r="G93" s="558"/>
      <c r="H93" s="558"/>
      <c r="I93" s="558"/>
      <c r="J93" s="558"/>
      <c r="K93" s="558"/>
      <c r="L93" s="559">
        <v>0</v>
      </c>
      <c r="M93" s="557">
        <v>4.0449999999999999</v>
      </c>
      <c r="N93" s="557">
        <v>0</v>
      </c>
      <c r="O93" s="557">
        <v>25.146999999999998</v>
      </c>
      <c r="P93" s="557">
        <v>3.4039999999999999</v>
      </c>
      <c r="Q93" s="557">
        <v>4.0000000000000001E-3</v>
      </c>
      <c r="R93" s="557">
        <v>2.1970000000000001</v>
      </c>
      <c r="S93" s="557">
        <v>0.70499999999999996</v>
      </c>
      <c r="T93" s="557">
        <v>0</v>
      </c>
      <c r="U93" s="557">
        <v>4.5570000000000004</v>
      </c>
      <c r="V93" s="557">
        <v>1.9930000000000001</v>
      </c>
      <c r="W93" s="557">
        <v>0</v>
      </c>
      <c r="X93" s="557">
        <v>0.27900000000000003</v>
      </c>
      <c r="Y93" s="557">
        <v>3.9910000000000001</v>
      </c>
      <c r="Z93" s="557">
        <v>0.11600000000000001</v>
      </c>
      <c r="AA93" s="557">
        <v>0</v>
      </c>
      <c r="AB93" s="557">
        <v>2.1539999999999999</v>
      </c>
      <c r="AC93" s="557">
        <v>10.906000000000001</v>
      </c>
      <c r="AD93" s="557">
        <v>12.612</v>
      </c>
      <c r="AE93" s="557">
        <v>10.787000000000001</v>
      </c>
      <c r="AF93" s="557">
        <v>28.242000000000001</v>
      </c>
      <c r="AG93" s="557">
        <v>17.846</v>
      </c>
      <c r="AH93" s="557">
        <v>49.604999999999997</v>
      </c>
      <c r="AI93" s="557">
        <v>131.172</v>
      </c>
      <c r="AJ93" s="557">
        <v>3.7269999999999999</v>
      </c>
      <c r="AK93" s="557">
        <v>8.3729999999999993</v>
      </c>
      <c r="AL93" s="557">
        <v>550.70699999999999</v>
      </c>
      <c r="AM93" s="557">
        <v>75.411000000000001</v>
      </c>
      <c r="AN93" s="557">
        <v>24.89</v>
      </c>
      <c r="AO93" s="557">
        <v>30.902000000000001</v>
      </c>
      <c r="AP93" s="557">
        <v>3.4209999999999998</v>
      </c>
      <c r="AQ93" s="557">
        <v>67.123999999999995</v>
      </c>
      <c r="AR93" s="557">
        <v>46.902000000000001</v>
      </c>
      <c r="AS93" s="557">
        <v>34.951000000000001</v>
      </c>
      <c r="AT93" s="557">
        <v>77.81</v>
      </c>
      <c r="AU93" s="557">
        <v>9.0500000000000007</v>
      </c>
      <c r="AV93" s="557">
        <v>29.561</v>
      </c>
      <c r="AW93" s="557">
        <v>0.52</v>
      </c>
      <c r="AX93" s="557">
        <v>29.998000000000001</v>
      </c>
      <c r="AY93" s="557">
        <v>0</v>
      </c>
      <c r="AZ93" s="557">
        <v>1.2230000000000001</v>
      </c>
      <c r="BA93" s="557">
        <v>1048.925</v>
      </c>
      <c r="BB93" s="557">
        <v>21.512</v>
      </c>
      <c r="BC93" s="557">
        <v>283.31400000000002</v>
      </c>
      <c r="BD93" s="557">
        <v>0</v>
      </c>
      <c r="BE93" s="557">
        <v>45.351999999999997</v>
      </c>
      <c r="BF93" s="557">
        <v>116.5</v>
      </c>
      <c r="BG93" s="557">
        <v>8.3420000000000005</v>
      </c>
      <c r="BH93" s="557">
        <v>0</v>
      </c>
      <c r="BI93" s="557">
        <v>4.8019999999999996</v>
      </c>
      <c r="BJ93" s="557">
        <v>0</v>
      </c>
      <c r="BK93" s="557">
        <v>0</v>
      </c>
      <c r="BL93" s="605">
        <v>0</v>
      </c>
      <c r="BM93" s="606">
        <f t="shared" si="5"/>
        <v>2833.0789999999997</v>
      </c>
      <c r="BN93" s="560"/>
      <c r="BO93" s="558">
        <v>21.9</v>
      </c>
      <c r="BP93" s="607">
        <f t="shared" si="6"/>
        <v>4618.2809999999999</v>
      </c>
      <c r="BQ93" s="559">
        <f t="shared" si="7"/>
        <v>4618.2809999999999</v>
      </c>
      <c r="BR93" s="608">
        <v>0</v>
      </c>
      <c r="BS93" s="558">
        <v>4618.2809999999999</v>
      </c>
      <c r="BT93" s="609">
        <v>0</v>
      </c>
      <c r="BU93" s="609">
        <v>0</v>
      </c>
      <c r="BV93" s="558">
        <v>0</v>
      </c>
      <c r="BW93" s="610">
        <v>0</v>
      </c>
      <c r="BX93" s="560">
        <v>0</v>
      </c>
      <c r="BZ93" s="531"/>
    </row>
    <row r="94" spans="1:78">
      <c r="A94" s="581" t="s">
        <v>40</v>
      </c>
      <c r="B94" s="604" t="s">
        <v>136</v>
      </c>
      <c r="C94" s="557">
        <f t="shared" si="4"/>
        <v>16254.700999999999</v>
      </c>
      <c r="D94" s="558"/>
      <c r="E94" s="558"/>
      <c r="F94" s="558"/>
      <c r="G94" s="558"/>
      <c r="H94" s="558"/>
      <c r="I94" s="558"/>
      <c r="J94" s="558"/>
      <c r="K94" s="558"/>
      <c r="L94" s="559">
        <v>0</v>
      </c>
      <c r="M94" s="557">
        <v>63.866999999999997</v>
      </c>
      <c r="N94" s="557">
        <v>0</v>
      </c>
      <c r="O94" s="557">
        <v>277.13600000000002</v>
      </c>
      <c r="P94" s="557">
        <v>76.180999999999997</v>
      </c>
      <c r="Q94" s="557">
        <v>0</v>
      </c>
      <c r="R94" s="557">
        <v>7.7320000000000002</v>
      </c>
      <c r="S94" s="557">
        <v>0</v>
      </c>
      <c r="T94" s="557">
        <v>0</v>
      </c>
      <c r="U94" s="557">
        <v>2.5030000000000001</v>
      </c>
      <c r="V94" s="557">
        <v>0</v>
      </c>
      <c r="W94" s="557">
        <v>0</v>
      </c>
      <c r="X94" s="557">
        <v>9.0030000000000001</v>
      </c>
      <c r="Y94" s="557">
        <v>0.94899999999999995</v>
      </c>
      <c r="Z94" s="557">
        <v>0</v>
      </c>
      <c r="AA94" s="557">
        <v>0.377</v>
      </c>
      <c r="AB94" s="557">
        <v>0</v>
      </c>
      <c r="AC94" s="557">
        <v>130.511</v>
      </c>
      <c r="AD94" s="557">
        <v>102.33799999999999</v>
      </c>
      <c r="AE94" s="557">
        <v>93.474000000000004</v>
      </c>
      <c r="AF94" s="557">
        <v>0</v>
      </c>
      <c r="AG94" s="557">
        <v>17.596</v>
      </c>
      <c r="AH94" s="557">
        <v>916.91600000000005</v>
      </c>
      <c r="AI94" s="557">
        <v>274.97399999999999</v>
      </c>
      <c r="AJ94" s="557">
        <v>4.07</v>
      </c>
      <c r="AK94" s="557">
        <v>1163.2149999999999</v>
      </c>
      <c r="AL94" s="557">
        <v>1316.83</v>
      </c>
      <c r="AM94" s="557">
        <v>2001.0840000000001</v>
      </c>
      <c r="AN94" s="557">
        <v>0</v>
      </c>
      <c r="AO94" s="557">
        <v>125.164</v>
      </c>
      <c r="AP94" s="557">
        <v>4.7119999999999997</v>
      </c>
      <c r="AQ94" s="557">
        <v>1.4770000000000001</v>
      </c>
      <c r="AR94" s="557">
        <v>355.49599999999998</v>
      </c>
      <c r="AS94" s="557">
        <v>0</v>
      </c>
      <c r="AT94" s="557">
        <v>126.351</v>
      </c>
      <c r="AU94" s="557">
        <v>0</v>
      </c>
      <c r="AV94" s="557">
        <v>2.8000000000000001E-2</v>
      </c>
      <c r="AW94" s="557">
        <v>0.84499999999999997</v>
      </c>
      <c r="AX94" s="557">
        <v>5.1379999999999999</v>
      </c>
      <c r="AY94" s="557">
        <v>0</v>
      </c>
      <c r="AZ94" s="557">
        <v>21.218</v>
      </c>
      <c r="BA94" s="557">
        <v>109.044</v>
      </c>
      <c r="BB94" s="557">
        <v>0</v>
      </c>
      <c r="BC94" s="557">
        <v>123.905</v>
      </c>
      <c r="BD94" s="557">
        <v>0</v>
      </c>
      <c r="BE94" s="557">
        <v>40.484000000000002</v>
      </c>
      <c r="BF94" s="557">
        <v>75.260000000000005</v>
      </c>
      <c r="BG94" s="557">
        <v>0</v>
      </c>
      <c r="BH94" s="557">
        <v>0</v>
      </c>
      <c r="BI94" s="557">
        <v>0</v>
      </c>
      <c r="BJ94" s="557">
        <v>0</v>
      </c>
      <c r="BK94" s="557">
        <v>0</v>
      </c>
      <c r="BL94" s="605">
        <v>0</v>
      </c>
      <c r="BM94" s="606">
        <f t="shared" si="5"/>
        <v>7447.8779999999997</v>
      </c>
      <c r="BN94" s="560"/>
      <c r="BO94" s="558">
        <v>8147.2370000000001</v>
      </c>
      <c r="BP94" s="607">
        <f t="shared" si="6"/>
        <v>659.58600000000001</v>
      </c>
      <c r="BQ94" s="559">
        <f t="shared" si="7"/>
        <v>659.58600000000001</v>
      </c>
      <c r="BR94" s="608">
        <v>0</v>
      </c>
      <c r="BS94" s="558">
        <v>659.58600000000001</v>
      </c>
      <c r="BT94" s="609">
        <v>0</v>
      </c>
      <c r="BU94" s="609">
        <v>0</v>
      </c>
      <c r="BV94" s="558">
        <v>0</v>
      </c>
      <c r="BW94" s="610">
        <v>0</v>
      </c>
      <c r="BX94" s="560">
        <v>0</v>
      </c>
      <c r="BZ94" s="531"/>
    </row>
    <row r="95" spans="1:78">
      <c r="A95" s="581" t="s">
        <v>41</v>
      </c>
      <c r="B95" s="604" t="s">
        <v>156</v>
      </c>
      <c r="C95" s="557">
        <f t="shared" si="4"/>
        <v>272.92599999999999</v>
      </c>
      <c r="D95" s="558"/>
      <c r="E95" s="558"/>
      <c r="F95" s="558"/>
      <c r="G95" s="558"/>
      <c r="H95" s="558"/>
      <c r="I95" s="558"/>
      <c r="J95" s="558"/>
      <c r="K95" s="558"/>
      <c r="L95" s="559">
        <v>3.0000000000000001E-3</v>
      </c>
      <c r="M95" s="557">
        <v>0</v>
      </c>
      <c r="N95" s="557">
        <v>0</v>
      </c>
      <c r="O95" s="557">
        <v>0.14699999999999999</v>
      </c>
      <c r="P95" s="557">
        <v>0.122</v>
      </c>
      <c r="Q95" s="557">
        <v>1E-3</v>
      </c>
      <c r="R95" s="557">
        <v>5.0000000000000001E-3</v>
      </c>
      <c r="S95" s="557">
        <v>6.0000000000000001E-3</v>
      </c>
      <c r="T95" s="557">
        <v>0</v>
      </c>
      <c r="U95" s="557">
        <v>0.18099999999999999</v>
      </c>
      <c r="V95" s="557">
        <v>2.1000000000000001E-2</v>
      </c>
      <c r="W95" s="557">
        <v>1.2E-2</v>
      </c>
      <c r="X95" s="557">
        <v>7.1999999999999995E-2</v>
      </c>
      <c r="Y95" s="557">
        <v>8.9999999999999993E-3</v>
      </c>
      <c r="Z95" s="557">
        <v>2.5999999999999999E-2</v>
      </c>
      <c r="AA95" s="557">
        <v>1E-3</v>
      </c>
      <c r="AB95" s="557">
        <v>1.2E-2</v>
      </c>
      <c r="AC95" s="557">
        <v>0.35199999999999998</v>
      </c>
      <c r="AD95" s="557">
        <v>5.0000000000000001E-3</v>
      </c>
      <c r="AE95" s="557">
        <v>1.4119999999999999</v>
      </c>
      <c r="AF95" s="557">
        <v>0.76100000000000001</v>
      </c>
      <c r="AG95" s="557">
        <v>1.978</v>
      </c>
      <c r="AH95" s="557">
        <v>1.1579999999999999</v>
      </c>
      <c r="AI95" s="557">
        <v>1.2150000000000001</v>
      </c>
      <c r="AJ95" s="557">
        <v>4.0000000000000001E-3</v>
      </c>
      <c r="AK95" s="557">
        <v>0</v>
      </c>
      <c r="AL95" s="557">
        <v>0.14099999999999999</v>
      </c>
      <c r="AM95" s="557">
        <v>0.112</v>
      </c>
      <c r="AN95" s="557">
        <v>4.9980000000000002</v>
      </c>
      <c r="AO95" s="557">
        <v>0.83799999999999997</v>
      </c>
      <c r="AP95" s="557">
        <v>9.0999999999999998E-2</v>
      </c>
      <c r="AQ95" s="557">
        <v>7.2999999999999995E-2</v>
      </c>
      <c r="AR95" s="557">
        <v>0.92700000000000005</v>
      </c>
      <c r="AS95" s="557">
        <v>0.11700000000000001</v>
      </c>
      <c r="AT95" s="557">
        <v>0</v>
      </c>
      <c r="AU95" s="557">
        <v>0.502</v>
      </c>
      <c r="AV95" s="557">
        <v>0.94499999999999995</v>
      </c>
      <c r="AW95" s="557">
        <v>6.8000000000000005E-2</v>
      </c>
      <c r="AX95" s="557">
        <v>7.6999999999999999E-2</v>
      </c>
      <c r="AY95" s="557">
        <v>0</v>
      </c>
      <c r="AZ95" s="557">
        <v>5.0000000000000001E-3</v>
      </c>
      <c r="BA95" s="557">
        <v>0.13</v>
      </c>
      <c r="BB95" s="557">
        <v>3.9E-2</v>
      </c>
      <c r="BC95" s="557">
        <v>110.187</v>
      </c>
      <c r="BD95" s="557">
        <v>1.0860000000000001</v>
      </c>
      <c r="BE95" s="557">
        <v>21.285</v>
      </c>
      <c r="BF95" s="557">
        <v>16.027999999999999</v>
      </c>
      <c r="BG95" s="557">
        <v>0.216</v>
      </c>
      <c r="BH95" s="557">
        <v>0.70799999999999996</v>
      </c>
      <c r="BI95" s="557">
        <v>0.183</v>
      </c>
      <c r="BJ95" s="557">
        <v>0</v>
      </c>
      <c r="BK95" s="557">
        <v>0</v>
      </c>
      <c r="BL95" s="605">
        <v>0</v>
      </c>
      <c r="BM95" s="606">
        <f t="shared" si="5"/>
        <v>166.25899999999999</v>
      </c>
      <c r="BN95" s="560"/>
      <c r="BO95" s="558">
        <v>3.9660000000000002</v>
      </c>
      <c r="BP95" s="607">
        <f t="shared" si="6"/>
        <v>102.70099999999999</v>
      </c>
      <c r="BQ95" s="559">
        <f t="shared" si="7"/>
        <v>102.70099999999999</v>
      </c>
      <c r="BR95" s="608">
        <v>0</v>
      </c>
      <c r="BS95" s="558">
        <v>102.70099999999999</v>
      </c>
      <c r="BT95" s="609">
        <v>0</v>
      </c>
      <c r="BU95" s="609">
        <v>0</v>
      </c>
      <c r="BV95" s="558">
        <v>0</v>
      </c>
      <c r="BW95" s="610">
        <v>0</v>
      </c>
      <c r="BX95" s="560">
        <v>0</v>
      </c>
      <c r="BZ95" s="531"/>
    </row>
    <row r="96" spans="1:78">
      <c r="A96" s="581" t="s">
        <v>42</v>
      </c>
      <c r="B96" s="604" t="s">
        <v>43</v>
      </c>
      <c r="C96" s="557">
        <f t="shared" si="4"/>
        <v>31274.214</v>
      </c>
      <c r="D96" s="558"/>
      <c r="E96" s="558"/>
      <c r="F96" s="558"/>
      <c r="G96" s="558"/>
      <c r="H96" s="558"/>
      <c r="I96" s="558"/>
      <c r="J96" s="558"/>
      <c r="K96" s="558"/>
      <c r="L96" s="559">
        <v>0.48599999999999999</v>
      </c>
      <c r="M96" s="557">
        <v>2.11</v>
      </c>
      <c r="N96" s="557">
        <v>0.2</v>
      </c>
      <c r="O96" s="557">
        <v>4.4080000000000004</v>
      </c>
      <c r="P96" s="557">
        <v>0.60399999999999998</v>
      </c>
      <c r="Q96" s="557">
        <v>3.0000000000000001E-3</v>
      </c>
      <c r="R96" s="557">
        <v>2.5609999999999999</v>
      </c>
      <c r="S96" s="557">
        <v>0</v>
      </c>
      <c r="T96" s="557">
        <v>0</v>
      </c>
      <c r="U96" s="557">
        <v>0.79200000000000004</v>
      </c>
      <c r="V96" s="557">
        <v>0.34499999999999997</v>
      </c>
      <c r="W96" s="557">
        <v>0</v>
      </c>
      <c r="X96" s="557">
        <v>0.156</v>
      </c>
      <c r="Y96" s="557">
        <v>0.97099999999999997</v>
      </c>
      <c r="Z96" s="557">
        <v>0</v>
      </c>
      <c r="AA96" s="557">
        <v>0</v>
      </c>
      <c r="AB96" s="557">
        <v>0.753</v>
      </c>
      <c r="AC96" s="557">
        <v>0.64900000000000002</v>
      </c>
      <c r="AD96" s="557">
        <v>2.1819999999999999</v>
      </c>
      <c r="AE96" s="557">
        <v>8.4120000000000008</v>
      </c>
      <c r="AF96" s="557">
        <v>7.6310000000000002</v>
      </c>
      <c r="AG96" s="557">
        <v>9.2989999999999995</v>
      </c>
      <c r="AH96" s="557">
        <v>11.879</v>
      </c>
      <c r="AI96" s="557">
        <v>16.472000000000001</v>
      </c>
      <c r="AJ96" s="557">
        <v>0.23599999999999999</v>
      </c>
      <c r="AK96" s="557">
        <v>2.1800000000000002</v>
      </c>
      <c r="AL96" s="557">
        <v>1.2909999999999999</v>
      </c>
      <c r="AM96" s="557">
        <v>79.123999999999995</v>
      </c>
      <c r="AN96" s="557">
        <v>0.53</v>
      </c>
      <c r="AO96" s="557">
        <v>46.302999999999997</v>
      </c>
      <c r="AP96" s="557">
        <v>1.3839999999999999</v>
      </c>
      <c r="AQ96" s="557">
        <v>6.2359999999999998</v>
      </c>
      <c r="AR96" s="557">
        <v>13.201000000000001</v>
      </c>
      <c r="AS96" s="557">
        <v>12.098000000000001</v>
      </c>
      <c r="AT96" s="557">
        <v>9.6549999999999994</v>
      </c>
      <c r="AU96" s="557">
        <v>2.7869999999999999</v>
      </c>
      <c r="AV96" s="557">
        <v>4.5220000000000002</v>
      </c>
      <c r="AW96" s="557">
        <v>5.3319999999999999</v>
      </c>
      <c r="AX96" s="557">
        <v>4.4930000000000003</v>
      </c>
      <c r="AY96" s="557">
        <v>0.125</v>
      </c>
      <c r="AZ96" s="557">
        <v>0.746</v>
      </c>
      <c r="BA96" s="557">
        <v>1566.1379999999999</v>
      </c>
      <c r="BB96" s="557">
        <v>3.7370000000000001</v>
      </c>
      <c r="BC96" s="557">
        <v>134.995</v>
      </c>
      <c r="BD96" s="557">
        <v>3.5019999999999998</v>
      </c>
      <c r="BE96" s="557">
        <v>13.882999999999999</v>
      </c>
      <c r="BF96" s="557">
        <v>29.274999999999999</v>
      </c>
      <c r="BG96" s="557">
        <v>1.0269999999999999</v>
      </c>
      <c r="BH96" s="557">
        <v>2.242</v>
      </c>
      <c r="BI96" s="557">
        <v>0.28000000000000003</v>
      </c>
      <c r="BJ96" s="557">
        <v>0</v>
      </c>
      <c r="BK96" s="557">
        <v>0</v>
      </c>
      <c r="BL96" s="605">
        <v>0</v>
      </c>
      <c r="BM96" s="606">
        <f t="shared" si="5"/>
        <v>2015.2349999999999</v>
      </c>
      <c r="BN96" s="560"/>
      <c r="BO96" s="558">
        <v>0</v>
      </c>
      <c r="BP96" s="607">
        <f t="shared" si="6"/>
        <v>29258.978999999999</v>
      </c>
      <c r="BQ96" s="559">
        <f t="shared" si="7"/>
        <v>29258.978999999999</v>
      </c>
      <c r="BR96" s="608">
        <v>0.01</v>
      </c>
      <c r="BS96" s="558">
        <v>29258.969000000001</v>
      </c>
      <c r="BT96" s="609">
        <v>0</v>
      </c>
      <c r="BU96" s="609">
        <v>0</v>
      </c>
      <c r="BV96" s="558">
        <v>0</v>
      </c>
      <c r="BW96" s="610">
        <v>0</v>
      </c>
      <c r="BX96" s="560">
        <v>0</v>
      </c>
      <c r="BZ96" s="531"/>
    </row>
    <row r="97" spans="1:78">
      <c r="A97" s="581" t="s">
        <v>44</v>
      </c>
      <c r="B97" s="604" t="s">
        <v>207</v>
      </c>
      <c r="C97" s="557">
        <f t="shared" si="4"/>
        <v>8798.2439999999988</v>
      </c>
      <c r="D97" s="558"/>
      <c r="E97" s="558"/>
      <c r="F97" s="558"/>
      <c r="G97" s="558"/>
      <c r="H97" s="558"/>
      <c r="I97" s="558"/>
      <c r="J97" s="558"/>
      <c r="K97" s="558"/>
      <c r="L97" s="559">
        <v>0.34</v>
      </c>
      <c r="M97" s="557">
        <v>14.11</v>
      </c>
      <c r="N97" s="557">
        <v>0.19400000000000001</v>
      </c>
      <c r="O97" s="557">
        <v>4.9790000000000001</v>
      </c>
      <c r="P97" s="557">
        <v>0.27700000000000002</v>
      </c>
      <c r="Q97" s="557">
        <v>2E-3</v>
      </c>
      <c r="R97" s="557">
        <v>0.76800000000000002</v>
      </c>
      <c r="S97" s="557">
        <v>0.114</v>
      </c>
      <c r="T97" s="557">
        <v>0</v>
      </c>
      <c r="U97" s="557">
        <v>0.63400000000000001</v>
      </c>
      <c r="V97" s="557">
        <v>9.0999999999999998E-2</v>
      </c>
      <c r="W97" s="557">
        <v>0</v>
      </c>
      <c r="X97" s="557">
        <v>0.14899999999999999</v>
      </c>
      <c r="Y97" s="557">
        <v>1.006</v>
      </c>
      <c r="Z97" s="557">
        <v>0.105</v>
      </c>
      <c r="AA97" s="557">
        <v>8.7999999999999995E-2</v>
      </c>
      <c r="AB97" s="557">
        <v>0.91800000000000004</v>
      </c>
      <c r="AC97" s="557">
        <v>1.2190000000000001</v>
      </c>
      <c r="AD97" s="557">
        <v>0.88700000000000001</v>
      </c>
      <c r="AE97" s="557">
        <v>1.4930000000000001</v>
      </c>
      <c r="AF97" s="557">
        <v>3.5920000000000001</v>
      </c>
      <c r="AG97" s="557">
        <v>20.158999999999999</v>
      </c>
      <c r="AH97" s="557">
        <v>4.8380000000000001</v>
      </c>
      <c r="AI97" s="557">
        <v>233.27199999999999</v>
      </c>
      <c r="AJ97" s="557">
        <v>0.23400000000000001</v>
      </c>
      <c r="AK97" s="557">
        <v>12.513999999999999</v>
      </c>
      <c r="AL97" s="557">
        <v>41.033000000000001</v>
      </c>
      <c r="AM97" s="557">
        <v>21.687999999999999</v>
      </c>
      <c r="AN97" s="557">
        <v>0.184</v>
      </c>
      <c r="AO97" s="557">
        <v>2.3340000000000001</v>
      </c>
      <c r="AP97" s="557">
        <v>14.359</v>
      </c>
      <c r="AQ97" s="557">
        <v>2.931</v>
      </c>
      <c r="AR97" s="557">
        <v>2.8460000000000001</v>
      </c>
      <c r="AS97" s="557">
        <v>3.1890000000000001</v>
      </c>
      <c r="AT97" s="557">
        <v>19.13</v>
      </c>
      <c r="AU97" s="557">
        <v>3.0249999999999999</v>
      </c>
      <c r="AV97" s="557">
        <v>1.208</v>
      </c>
      <c r="AW97" s="557">
        <v>7.2999999999999995E-2</v>
      </c>
      <c r="AX97" s="557">
        <v>2.222</v>
      </c>
      <c r="AY97" s="557">
        <v>8.6999999999999994E-2</v>
      </c>
      <c r="AZ97" s="557">
        <v>0.32500000000000001</v>
      </c>
      <c r="BA97" s="557">
        <v>10.518000000000001</v>
      </c>
      <c r="BB97" s="557">
        <v>0.59699999999999998</v>
      </c>
      <c r="BC97" s="557">
        <v>131.62299999999999</v>
      </c>
      <c r="BD97" s="557">
        <v>2.738</v>
      </c>
      <c r="BE97" s="557">
        <v>14.029</v>
      </c>
      <c r="BF97" s="557">
        <v>27.486000000000001</v>
      </c>
      <c r="BG97" s="557">
        <v>0.84099999999999997</v>
      </c>
      <c r="BH97" s="557">
        <v>8.8780000000000001</v>
      </c>
      <c r="BI97" s="557">
        <v>0.69799999999999995</v>
      </c>
      <c r="BJ97" s="557">
        <v>0</v>
      </c>
      <c r="BK97" s="557">
        <v>0</v>
      </c>
      <c r="BL97" s="605">
        <v>0</v>
      </c>
      <c r="BM97" s="606">
        <f t="shared" si="5"/>
        <v>614.02500000000009</v>
      </c>
      <c r="BN97" s="560"/>
      <c r="BO97" s="558">
        <v>2428.944</v>
      </c>
      <c r="BP97" s="607">
        <f t="shared" si="6"/>
        <v>5755.2749999999996</v>
      </c>
      <c r="BQ97" s="559">
        <f t="shared" si="7"/>
        <v>5755.2749999999996</v>
      </c>
      <c r="BR97" s="608">
        <v>0</v>
      </c>
      <c r="BS97" s="558">
        <v>5755.2749999999996</v>
      </c>
      <c r="BT97" s="609">
        <v>0</v>
      </c>
      <c r="BU97" s="609">
        <v>0</v>
      </c>
      <c r="BV97" s="558">
        <v>0</v>
      </c>
      <c r="BW97" s="610">
        <v>0</v>
      </c>
      <c r="BX97" s="560">
        <v>0</v>
      </c>
      <c r="BZ97" s="531"/>
    </row>
    <row r="98" spans="1:78">
      <c r="A98" s="581" t="s">
        <v>45</v>
      </c>
      <c r="B98" s="604" t="s">
        <v>233</v>
      </c>
      <c r="C98" s="557">
        <f t="shared" si="4"/>
        <v>1491.7529999999997</v>
      </c>
      <c r="D98" s="558"/>
      <c r="E98" s="558"/>
      <c r="F98" s="558"/>
      <c r="G98" s="558"/>
      <c r="H98" s="558"/>
      <c r="I98" s="558"/>
      <c r="J98" s="558"/>
      <c r="K98" s="558"/>
      <c r="L98" s="559">
        <v>0</v>
      </c>
      <c r="M98" s="557">
        <v>1E-3</v>
      </c>
      <c r="N98" s="557">
        <v>6.0000000000000001E-3</v>
      </c>
      <c r="O98" s="557">
        <v>1.444</v>
      </c>
      <c r="P98" s="557">
        <v>6.2E-2</v>
      </c>
      <c r="Q98" s="557">
        <v>1E-3</v>
      </c>
      <c r="R98" s="557">
        <v>0</v>
      </c>
      <c r="S98" s="557">
        <v>0.189</v>
      </c>
      <c r="T98" s="557">
        <v>0</v>
      </c>
      <c r="U98" s="557">
        <v>2.1000000000000001E-2</v>
      </c>
      <c r="V98" s="557">
        <v>0.11600000000000001</v>
      </c>
      <c r="W98" s="557">
        <v>1.0999999999999999E-2</v>
      </c>
      <c r="X98" s="557">
        <v>4.0000000000000001E-3</v>
      </c>
      <c r="Y98" s="557">
        <v>3.0000000000000001E-3</v>
      </c>
      <c r="Z98" s="557">
        <v>1E-3</v>
      </c>
      <c r="AA98" s="557">
        <v>1.0999999999999999E-2</v>
      </c>
      <c r="AB98" s="557">
        <v>3.6999999999999998E-2</v>
      </c>
      <c r="AC98" s="557">
        <v>6.0999999999999999E-2</v>
      </c>
      <c r="AD98" s="557">
        <v>1.2E-2</v>
      </c>
      <c r="AE98" s="557">
        <v>0.254</v>
      </c>
      <c r="AF98" s="557">
        <v>0.23100000000000001</v>
      </c>
      <c r="AG98" s="557">
        <v>0.11</v>
      </c>
      <c r="AH98" s="557">
        <v>1.6579999999999999</v>
      </c>
      <c r="AI98" s="557">
        <v>0.38500000000000001</v>
      </c>
      <c r="AJ98" s="557">
        <v>3.0000000000000001E-3</v>
      </c>
      <c r="AK98" s="557">
        <v>0.999</v>
      </c>
      <c r="AL98" s="557">
        <v>5.7530000000000001</v>
      </c>
      <c r="AM98" s="557">
        <v>1.3080000000000001</v>
      </c>
      <c r="AN98" s="557">
        <v>0</v>
      </c>
      <c r="AO98" s="557">
        <v>0.64</v>
      </c>
      <c r="AP98" s="557">
        <v>0.22700000000000001</v>
      </c>
      <c r="AQ98" s="557">
        <v>42.707999999999998</v>
      </c>
      <c r="AR98" s="557">
        <v>280.803</v>
      </c>
      <c r="AS98" s="557">
        <v>1.7999999999999999E-2</v>
      </c>
      <c r="AT98" s="557">
        <v>37.930999999999997</v>
      </c>
      <c r="AU98" s="557">
        <v>0.159</v>
      </c>
      <c r="AV98" s="557">
        <v>0.14699999999999999</v>
      </c>
      <c r="AW98" s="557">
        <v>1.7999999999999999E-2</v>
      </c>
      <c r="AX98" s="557">
        <v>0.78700000000000003</v>
      </c>
      <c r="AY98" s="557">
        <v>2.9000000000000001E-2</v>
      </c>
      <c r="AZ98" s="557">
        <v>0</v>
      </c>
      <c r="BA98" s="557">
        <v>3.1E-2</v>
      </c>
      <c r="BB98" s="557">
        <v>0.104</v>
      </c>
      <c r="BC98" s="557">
        <v>3.8479999999999999</v>
      </c>
      <c r="BD98" s="557">
        <v>0</v>
      </c>
      <c r="BE98" s="557">
        <v>32.957999999999998</v>
      </c>
      <c r="BF98" s="557">
        <v>1.089</v>
      </c>
      <c r="BG98" s="557">
        <v>6.4000000000000001E-2</v>
      </c>
      <c r="BH98" s="557">
        <v>1.2689999999999999</v>
      </c>
      <c r="BI98" s="557">
        <v>8.4169999999999998</v>
      </c>
      <c r="BJ98" s="557">
        <v>0</v>
      </c>
      <c r="BK98" s="557">
        <v>0</v>
      </c>
      <c r="BL98" s="605">
        <v>0</v>
      </c>
      <c r="BM98" s="606">
        <f t="shared" si="5"/>
        <v>423.92799999999983</v>
      </c>
      <c r="BN98" s="560"/>
      <c r="BO98" s="558">
        <v>142.791</v>
      </c>
      <c r="BP98" s="607">
        <f t="shared" si="6"/>
        <v>925.03399999999999</v>
      </c>
      <c r="BQ98" s="559">
        <f t="shared" si="7"/>
        <v>925.03399999999999</v>
      </c>
      <c r="BR98" s="608">
        <v>104.913</v>
      </c>
      <c r="BS98" s="558">
        <v>820.12099999999998</v>
      </c>
      <c r="BT98" s="609">
        <v>0</v>
      </c>
      <c r="BU98" s="609">
        <v>0</v>
      </c>
      <c r="BV98" s="558">
        <v>0</v>
      </c>
      <c r="BW98" s="610">
        <v>0</v>
      </c>
      <c r="BX98" s="560">
        <v>0</v>
      </c>
      <c r="BZ98" s="531"/>
    </row>
    <row r="99" spans="1:78">
      <c r="A99" s="581" t="s">
        <v>46</v>
      </c>
      <c r="B99" s="604" t="s">
        <v>47</v>
      </c>
      <c r="C99" s="557">
        <f t="shared" si="4"/>
        <v>10934.996999999999</v>
      </c>
      <c r="D99" s="558"/>
      <c r="E99" s="558"/>
      <c r="F99" s="558"/>
      <c r="G99" s="558"/>
      <c r="H99" s="558"/>
      <c r="I99" s="558"/>
      <c r="J99" s="558"/>
      <c r="K99" s="558"/>
      <c r="L99" s="559">
        <v>0.122</v>
      </c>
      <c r="M99" s="557">
        <v>35.173999999999999</v>
      </c>
      <c r="N99" s="557">
        <v>6.8000000000000005E-2</v>
      </c>
      <c r="O99" s="557">
        <v>12.289</v>
      </c>
      <c r="P99" s="557">
        <v>6.58</v>
      </c>
      <c r="Q99" s="557">
        <v>2E-3</v>
      </c>
      <c r="R99" s="557">
        <v>1.1519999999999999</v>
      </c>
      <c r="S99" s="557">
        <v>0.24099999999999999</v>
      </c>
      <c r="T99" s="557">
        <v>0</v>
      </c>
      <c r="U99" s="557">
        <v>0.127</v>
      </c>
      <c r="V99" s="557">
        <v>0.71499999999999997</v>
      </c>
      <c r="W99" s="557">
        <v>0.61199999999999999</v>
      </c>
      <c r="X99" s="557">
        <v>0.61899999999999999</v>
      </c>
      <c r="Y99" s="557">
        <v>1.2709999999999999</v>
      </c>
      <c r="Z99" s="557">
        <v>0.18099999999999999</v>
      </c>
      <c r="AA99" s="557">
        <v>0.66300000000000003</v>
      </c>
      <c r="AB99" s="557">
        <v>0.67500000000000004</v>
      </c>
      <c r="AC99" s="557">
        <v>35.079000000000001</v>
      </c>
      <c r="AD99" s="557">
        <v>3.8029999999999999</v>
      </c>
      <c r="AE99" s="557">
        <v>10.404999999999999</v>
      </c>
      <c r="AF99" s="557">
        <v>16.678000000000001</v>
      </c>
      <c r="AG99" s="557">
        <v>23.036000000000001</v>
      </c>
      <c r="AH99" s="557">
        <v>29.35</v>
      </c>
      <c r="AI99" s="557">
        <v>146.84800000000001</v>
      </c>
      <c r="AJ99" s="557">
        <v>33.548999999999999</v>
      </c>
      <c r="AK99" s="557">
        <v>8.0709999999999997</v>
      </c>
      <c r="AL99" s="557">
        <v>83.849000000000004</v>
      </c>
      <c r="AM99" s="557">
        <v>51.41</v>
      </c>
      <c r="AN99" s="557">
        <v>3.774</v>
      </c>
      <c r="AO99" s="557">
        <v>33.24</v>
      </c>
      <c r="AP99" s="557">
        <v>5.28</v>
      </c>
      <c r="AQ99" s="557">
        <v>20.395</v>
      </c>
      <c r="AR99" s="557">
        <v>1405.8869999999999</v>
      </c>
      <c r="AS99" s="557">
        <v>10.677</v>
      </c>
      <c r="AT99" s="557">
        <v>96.564999999999998</v>
      </c>
      <c r="AU99" s="557">
        <v>13.539</v>
      </c>
      <c r="AV99" s="557">
        <v>25.117999999999999</v>
      </c>
      <c r="AW99" s="557">
        <v>1.071</v>
      </c>
      <c r="AX99" s="557">
        <v>45.616</v>
      </c>
      <c r="AY99" s="557">
        <v>0.65700000000000003</v>
      </c>
      <c r="AZ99" s="557">
        <v>1.123</v>
      </c>
      <c r="BA99" s="557">
        <v>63.124000000000002</v>
      </c>
      <c r="BB99" s="557">
        <v>5.92</v>
      </c>
      <c r="BC99" s="557">
        <v>114.185</v>
      </c>
      <c r="BD99" s="557">
        <v>3.298</v>
      </c>
      <c r="BE99" s="557">
        <v>36.814999999999998</v>
      </c>
      <c r="BF99" s="557">
        <v>31.611999999999998</v>
      </c>
      <c r="BG99" s="557">
        <v>1.4490000000000001</v>
      </c>
      <c r="BH99" s="557">
        <v>6.923</v>
      </c>
      <c r="BI99" s="557">
        <v>7.2160000000000002</v>
      </c>
      <c r="BJ99" s="557">
        <v>0</v>
      </c>
      <c r="BK99" s="557">
        <v>0</v>
      </c>
      <c r="BL99" s="605">
        <v>0</v>
      </c>
      <c r="BM99" s="606">
        <f t="shared" si="5"/>
        <v>2436.0529999999994</v>
      </c>
      <c r="BN99" s="560"/>
      <c r="BO99" s="558">
        <v>624.98400000000004</v>
      </c>
      <c r="BP99" s="607">
        <f t="shared" si="6"/>
        <v>7873.96</v>
      </c>
      <c r="BQ99" s="559">
        <f t="shared" si="7"/>
        <v>7873.96</v>
      </c>
      <c r="BR99" s="608">
        <v>0</v>
      </c>
      <c r="BS99" s="558">
        <v>7873.96</v>
      </c>
      <c r="BT99" s="609">
        <v>0</v>
      </c>
      <c r="BU99" s="609">
        <v>0</v>
      </c>
      <c r="BV99" s="558">
        <v>0</v>
      </c>
      <c r="BW99" s="610">
        <v>0</v>
      </c>
      <c r="BX99" s="560">
        <v>0</v>
      </c>
      <c r="BZ99" s="531"/>
    </row>
    <row r="100" spans="1:78">
      <c r="A100" s="581" t="s">
        <v>48</v>
      </c>
      <c r="B100" s="604" t="s">
        <v>157</v>
      </c>
      <c r="C100" s="557">
        <f t="shared" si="4"/>
        <v>3669.9970000000003</v>
      </c>
      <c r="D100" s="558"/>
      <c r="E100" s="558"/>
      <c r="F100" s="558"/>
      <c r="G100" s="558"/>
      <c r="H100" s="558"/>
      <c r="I100" s="558"/>
      <c r="J100" s="558"/>
      <c r="K100" s="558"/>
      <c r="L100" s="559">
        <v>8.0000000000000002E-3</v>
      </c>
      <c r="M100" s="557">
        <v>0</v>
      </c>
      <c r="N100" s="557">
        <v>0.36899999999999999</v>
      </c>
      <c r="O100" s="557">
        <v>2.9369999999999998</v>
      </c>
      <c r="P100" s="557">
        <v>9.17</v>
      </c>
      <c r="Q100" s="557">
        <v>1E-3</v>
      </c>
      <c r="R100" s="557">
        <v>1.39</v>
      </c>
      <c r="S100" s="557">
        <v>3.7999999999999999E-2</v>
      </c>
      <c r="T100" s="557">
        <v>0</v>
      </c>
      <c r="U100" s="557">
        <v>3.7440000000000002</v>
      </c>
      <c r="V100" s="557">
        <v>3.3109999999999999</v>
      </c>
      <c r="W100" s="557">
        <v>0.222</v>
      </c>
      <c r="X100" s="557">
        <v>0.79700000000000004</v>
      </c>
      <c r="Y100" s="557">
        <v>0.73</v>
      </c>
      <c r="Z100" s="557">
        <v>4.0000000000000001E-3</v>
      </c>
      <c r="AA100" s="557">
        <v>0.13800000000000001</v>
      </c>
      <c r="AB100" s="557">
        <v>0.34899999999999998</v>
      </c>
      <c r="AC100" s="557">
        <v>4.5910000000000002</v>
      </c>
      <c r="AD100" s="557">
        <v>13.473000000000001</v>
      </c>
      <c r="AE100" s="557">
        <v>14.297000000000001</v>
      </c>
      <c r="AF100" s="557">
        <v>9.0510000000000002</v>
      </c>
      <c r="AG100" s="557">
        <v>17.039000000000001</v>
      </c>
      <c r="AH100" s="557">
        <v>38.255000000000003</v>
      </c>
      <c r="AI100" s="557">
        <v>38.331000000000003</v>
      </c>
      <c r="AJ100" s="557">
        <v>1.647</v>
      </c>
      <c r="AK100" s="557">
        <v>11.836</v>
      </c>
      <c r="AL100" s="557">
        <v>118.48699999999999</v>
      </c>
      <c r="AM100" s="557">
        <v>114.322</v>
      </c>
      <c r="AN100" s="557">
        <v>2.6309999999999998</v>
      </c>
      <c r="AO100" s="557">
        <v>32.590000000000003</v>
      </c>
      <c r="AP100" s="557">
        <v>3.1389999999999998</v>
      </c>
      <c r="AQ100" s="557">
        <v>5.9130000000000003</v>
      </c>
      <c r="AR100" s="557">
        <v>0.61099999999999999</v>
      </c>
      <c r="AS100" s="557">
        <v>101.565</v>
      </c>
      <c r="AT100" s="557">
        <v>0</v>
      </c>
      <c r="AU100" s="557">
        <v>0</v>
      </c>
      <c r="AV100" s="557">
        <v>23.268999999999998</v>
      </c>
      <c r="AW100" s="557">
        <v>1.147</v>
      </c>
      <c r="AX100" s="557">
        <v>9.44</v>
      </c>
      <c r="AY100" s="557">
        <v>0.79800000000000004</v>
      </c>
      <c r="AZ100" s="557">
        <v>0</v>
      </c>
      <c r="BA100" s="557">
        <v>20.594000000000001</v>
      </c>
      <c r="BB100" s="557">
        <v>3.19</v>
      </c>
      <c r="BC100" s="557">
        <v>191.494</v>
      </c>
      <c r="BD100" s="557">
        <v>0.68100000000000005</v>
      </c>
      <c r="BE100" s="557">
        <v>17.762</v>
      </c>
      <c r="BF100" s="557">
        <v>17.167999999999999</v>
      </c>
      <c r="BG100" s="557">
        <v>1.8</v>
      </c>
      <c r="BH100" s="557">
        <v>0</v>
      </c>
      <c r="BI100" s="557">
        <v>8.5000000000000006E-2</v>
      </c>
      <c r="BJ100" s="557">
        <v>0</v>
      </c>
      <c r="BK100" s="557">
        <v>0</v>
      </c>
      <c r="BL100" s="605">
        <v>0</v>
      </c>
      <c r="BM100" s="606">
        <f t="shared" si="5"/>
        <v>838.41400000000033</v>
      </c>
      <c r="BN100" s="560"/>
      <c r="BO100" s="558">
        <v>450.267</v>
      </c>
      <c r="BP100" s="607">
        <f t="shared" si="6"/>
        <v>0</v>
      </c>
      <c r="BQ100" s="559">
        <f t="shared" si="7"/>
        <v>0</v>
      </c>
      <c r="BR100" s="608">
        <v>0</v>
      </c>
      <c r="BS100" s="558">
        <v>0</v>
      </c>
      <c r="BT100" s="609">
        <v>0</v>
      </c>
      <c r="BU100" s="609">
        <v>0</v>
      </c>
      <c r="BV100" s="558">
        <v>2381.3159999999998</v>
      </c>
      <c r="BW100" s="610">
        <v>0</v>
      </c>
      <c r="BX100" s="560">
        <v>0</v>
      </c>
      <c r="BZ100" s="531"/>
    </row>
    <row r="101" spans="1:78">
      <c r="A101" s="581" t="s">
        <v>49</v>
      </c>
      <c r="B101" s="604" t="s">
        <v>234</v>
      </c>
      <c r="C101" s="557">
        <f t="shared" si="4"/>
        <v>17236.941000000003</v>
      </c>
      <c r="D101" s="558"/>
      <c r="E101" s="558"/>
      <c r="F101" s="558"/>
      <c r="G101" s="558"/>
      <c r="H101" s="558"/>
      <c r="I101" s="558"/>
      <c r="J101" s="558"/>
      <c r="K101" s="558"/>
      <c r="L101" s="559">
        <v>0.53600000000000003</v>
      </c>
      <c r="M101" s="557">
        <v>5.5350000000000001</v>
      </c>
      <c r="N101" s="557">
        <v>2.5529999999999999</v>
      </c>
      <c r="O101" s="557">
        <v>67.852000000000004</v>
      </c>
      <c r="P101" s="557">
        <v>64.031000000000006</v>
      </c>
      <c r="Q101" s="557">
        <v>2.4E-2</v>
      </c>
      <c r="R101" s="557">
        <v>3.456</v>
      </c>
      <c r="S101" s="557">
        <v>0.78900000000000003</v>
      </c>
      <c r="T101" s="557">
        <v>0</v>
      </c>
      <c r="U101" s="557">
        <v>47.292000000000002</v>
      </c>
      <c r="V101" s="557">
        <v>38.183999999999997</v>
      </c>
      <c r="W101" s="557">
        <v>3.7189999999999999</v>
      </c>
      <c r="X101" s="557">
        <v>8.4190000000000005</v>
      </c>
      <c r="Y101" s="557">
        <v>19.977</v>
      </c>
      <c r="Z101" s="557">
        <v>2.4E-2</v>
      </c>
      <c r="AA101" s="557">
        <v>3.79</v>
      </c>
      <c r="AB101" s="557">
        <v>3.1429999999999998</v>
      </c>
      <c r="AC101" s="557">
        <v>764.15099999999995</v>
      </c>
      <c r="AD101" s="557">
        <v>115.846</v>
      </c>
      <c r="AE101" s="557">
        <v>335.17599999999999</v>
      </c>
      <c r="AF101" s="557">
        <v>100.29600000000001</v>
      </c>
      <c r="AG101" s="557">
        <v>191.559</v>
      </c>
      <c r="AH101" s="557">
        <v>237.673</v>
      </c>
      <c r="AI101" s="557">
        <v>513.69299999999998</v>
      </c>
      <c r="AJ101" s="557">
        <v>13.929</v>
      </c>
      <c r="AK101" s="557">
        <v>413.19</v>
      </c>
      <c r="AL101" s="557">
        <v>20.244</v>
      </c>
      <c r="AM101" s="557">
        <v>541.48599999999999</v>
      </c>
      <c r="AN101" s="557">
        <v>11.925000000000001</v>
      </c>
      <c r="AO101" s="557">
        <v>467.78800000000001</v>
      </c>
      <c r="AP101" s="557">
        <v>43.695</v>
      </c>
      <c r="AQ101" s="557">
        <v>12.669</v>
      </c>
      <c r="AR101" s="557">
        <v>603.65700000000004</v>
      </c>
      <c r="AS101" s="557">
        <v>19.687000000000001</v>
      </c>
      <c r="AT101" s="557">
        <v>1352.7190000000001</v>
      </c>
      <c r="AU101" s="557">
        <v>61.499000000000002</v>
      </c>
      <c r="AV101" s="557">
        <v>521.61</v>
      </c>
      <c r="AW101" s="557">
        <v>1604.77</v>
      </c>
      <c r="AX101" s="557">
        <v>15.974</v>
      </c>
      <c r="AY101" s="557">
        <v>1.4139999999999999</v>
      </c>
      <c r="AZ101" s="557">
        <v>12.848000000000001</v>
      </c>
      <c r="BA101" s="557">
        <v>48.832000000000001</v>
      </c>
      <c r="BB101" s="557">
        <v>20.164999999999999</v>
      </c>
      <c r="BC101" s="557">
        <v>1225.6179999999999</v>
      </c>
      <c r="BD101" s="557">
        <v>0</v>
      </c>
      <c r="BE101" s="557">
        <v>86.870999999999995</v>
      </c>
      <c r="BF101" s="557">
        <v>9.8360000000000003</v>
      </c>
      <c r="BG101" s="557">
        <v>4.1630000000000003</v>
      </c>
      <c r="BH101" s="557">
        <v>4.4560000000000004</v>
      </c>
      <c r="BI101" s="557">
        <v>11.257</v>
      </c>
      <c r="BJ101" s="557">
        <v>0</v>
      </c>
      <c r="BK101" s="557">
        <v>0</v>
      </c>
      <c r="BL101" s="605">
        <v>0</v>
      </c>
      <c r="BM101" s="606">
        <f t="shared" si="5"/>
        <v>9658.02</v>
      </c>
      <c r="BN101" s="560"/>
      <c r="BO101" s="558">
        <v>2414.8870000000002</v>
      </c>
      <c r="BP101" s="607">
        <f t="shared" si="6"/>
        <v>5164.0340000000006</v>
      </c>
      <c r="BQ101" s="559">
        <f t="shared" si="7"/>
        <v>4865.7610000000004</v>
      </c>
      <c r="BR101" s="608">
        <v>0</v>
      </c>
      <c r="BS101" s="558">
        <v>4865.7610000000004</v>
      </c>
      <c r="BT101" s="609">
        <v>298.27300000000002</v>
      </c>
      <c r="BU101" s="609">
        <v>0</v>
      </c>
      <c r="BV101" s="558">
        <v>0</v>
      </c>
      <c r="BW101" s="610">
        <v>0</v>
      </c>
      <c r="BX101" s="560">
        <v>0</v>
      </c>
      <c r="BZ101" s="531"/>
    </row>
    <row r="102" spans="1:78">
      <c r="A102" s="581" t="s">
        <v>50</v>
      </c>
      <c r="B102" s="604" t="s">
        <v>235</v>
      </c>
      <c r="C102" s="557">
        <f t="shared" si="4"/>
        <v>3332.3339999999994</v>
      </c>
      <c r="D102" s="558"/>
      <c r="E102" s="558"/>
      <c r="F102" s="558"/>
      <c r="G102" s="558"/>
      <c r="H102" s="558"/>
      <c r="I102" s="558"/>
      <c r="J102" s="558"/>
      <c r="K102" s="558"/>
      <c r="L102" s="559">
        <v>0.22700000000000001</v>
      </c>
      <c r="M102" s="557">
        <v>17.945</v>
      </c>
      <c r="N102" s="557">
        <v>0.72199999999999998</v>
      </c>
      <c r="O102" s="557">
        <v>17.553000000000001</v>
      </c>
      <c r="P102" s="557">
        <v>19.786000000000001</v>
      </c>
      <c r="Q102" s="557">
        <v>5.0000000000000001E-3</v>
      </c>
      <c r="R102" s="557">
        <v>2.3410000000000002</v>
      </c>
      <c r="S102" s="557">
        <v>5.1829999999999998</v>
      </c>
      <c r="T102" s="557">
        <v>0</v>
      </c>
      <c r="U102" s="557">
        <v>8.7769999999999992</v>
      </c>
      <c r="V102" s="557">
        <v>2.3380000000000001</v>
      </c>
      <c r="W102" s="557">
        <v>0.74</v>
      </c>
      <c r="X102" s="557">
        <v>2.0950000000000002</v>
      </c>
      <c r="Y102" s="557">
        <v>1.5389999999999999</v>
      </c>
      <c r="Z102" s="557">
        <v>0.02</v>
      </c>
      <c r="AA102" s="557">
        <v>1.03</v>
      </c>
      <c r="AB102" s="557">
        <v>1.258</v>
      </c>
      <c r="AC102" s="557">
        <v>86.656999999999996</v>
      </c>
      <c r="AD102" s="557">
        <v>36.048999999999999</v>
      </c>
      <c r="AE102" s="557">
        <v>78.272999999999996</v>
      </c>
      <c r="AF102" s="557">
        <v>26.977</v>
      </c>
      <c r="AG102" s="557">
        <v>28.114999999999998</v>
      </c>
      <c r="AH102" s="557">
        <v>229.197</v>
      </c>
      <c r="AI102" s="557">
        <v>66.114000000000004</v>
      </c>
      <c r="AJ102" s="557">
        <v>47.686</v>
      </c>
      <c r="AK102" s="557">
        <v>123.512</v>
      </c>
      <c r="AL102" s="557">
        <v>64.049000000000007</v>
      </c>
      <c r="AM102" s="557">
        <v>239.45599999999999</v>
      </c>
      <c r="AN102" s="557">
        <v>2.3580000000000001</v>
      </c>
      <c r="AO102" s="557">
        <v>144.25899999999999</v>
      </c>
      <c r="AP102" s="557">
        <v>2.8290000000000002</v>
      </c>
      <c r="AQ102" s="557">
        <v>9.7650000000000006</v>
      </c>
      <c r="AR102" s="557">
        <v>40.472999999999999</v>
      </c>
      <c r="AS102" s="557">
        <v>23.975000000000001</v>
      </c>
      <c r="AT102" s="557">
        <v>54.295999999999999</v>
      </c>
      <c r="AU102" s="557">
        <v>754.846</v>
      </c>
      <c r="AV102" s="557">
        <v>4.1719999999999997</v>
      </c>
      <c r="AW102" s="557">
        <v>23.379000000000001</v>
      </c>
      <c r="AX102" s="557">
        <v>20.645</v>
      </c>
      <c r="AY102" s="557">
        <v>8.0000000000000002E-3</v>
      </c>
      <c r="AZ102" s="557">
        <v>22.085000000000001</v>
      </c>
      <c r="BA102" s="557">
        <v>75.31</v>
      </c>
      <c r="BB102" s="557">
        <v>6.1879999999999997</v>
      </c>
      <c r="BC102" s="557">
        <v>0.41799999999999998</v>
      </c>
      <c r="BD102" s="557">
        <v>37.494999999999997</v>
      </c>
      <c r="BE102" s="557">
        <v>18.273</v>
      </c>
      <c r="BF102" s="557">
        <v>18.074999999999999</v>
      </c>
      <c r="BG102" s="557">
        <v>2.91</v>
      </c>
      <c r="BH102" s="557">
        <v>0</v>
      </c>
      <c r="BI102" s="557">
        <v>6.0590000000000002</v>
      </c>
      <c r="BJ102" s="557">
        <v>0</v>
      </c>
      <c r="BK102" s="557">
        <v>0</v>
      </c>
      <c r="BL102" s="605">
        <v>0</v>
      </c>
      <c r="BM102" s="606">
        <f t="shared" si="5"/>
        <v>2375.4619999999995</v>
      </c>
      <c r="BN102" s="560"/>
      <c r="BO102" s="558">
        <v>0</v>
      </c>
      <c r="BP102" s="607">
        <f t="shared" si="6"/>
        <v>956.87199999999996</v>
      </c>
      <c r="BQ102" s="559">
        <f t="shared" si="7"/>
        <v>956.87199999999996</v>
      </c>
      <c r="BR102" s="608">
        <v>0</v>
      </c>
      <c r="BS102" s="558">
        <v>956.87199999999996</v>
      </c>
      <c r="BT102" s="609">
        <v>0</v>
      </c>
      <c r="BU102" s="609">
        <v>0</v>
      </c>
      <c r="BV102" s="558">
        <v>0</v>
      </c>
      <c r="BW102" s="610">
        <v>0</v>
      </c>
      <c r="BX102" s="560">
        <v>0</v>
      </c>
      <c r="BZ102" s="531"/>
    </row>
    <row r="103" spans="1:78">
      <c r="A103" s="581" t="s">
        <v>51</v>
      </c>
      <c r="B103" s="604" t="s">
        <v>158</v>
      </c>
      <c r="C103" s="557">
        <f t="shared" si="4"/>
        <v>1847.1450000000002</v>
      </c>
      <c r="D103" s="558"/>
      <c r="E103" s="558"/>
      <c r="F103" s="558"/>
      <c r="G103" s="558"/>
      <c r="H103" s="558"/>
      <c r="I103" s="558"/>
      <c r="J103" s="558"/>
      <c r="K103" s="558"/>
      <c r="L103" s="559">
        <v>0.59799999999999998</v>
      </c>
      <c r="M103" s="557">
        <v>0</v>
      </c>
      <c r="N103" s="557">
        <v>0.104</v>
      </c>
      <c r="O103" s="557">
        <v>0.81599999999999995</v>
      </c>
      <c r="P103" s="557">
        <v>0</v>
      </c>
      <c r="Q103" s="557">
        <v>2E-3</v>
      </c>
      <c r="R103" s="557">
        <v>0</v>
      </c>
      <c r="S103" s="557">
        <v>3.7240000000000002</v>
      </c>
      <c r="T103" s="557">
        <v>0</v>
      </c>
      <c r="U103" s="557">
        <v>0</v>
      </c>
      <c r="V103" s="557">
        <v>0</v>
      </c>
      <c r="W103" s="557">
        <v>0</v>
      </c>
      <c r="X103" s="557">
        <v>0.72199999999999998</v>
      </c>
      <c r="Y103" s="557">
        <v>0.115</v>
      </c>
      <c r="Z103" s="557">
        <v>0</v>
      </c>
      <c r="AA103" s="557">
        <v>0.38500000000000001</v>
      </c>
      <c r="AB103" s="557">
        <v>6.5000000000000002E-2</v>
      </c>
      <c r="AC103" s="557">
        <v>0</v>
      </c>
      <c r="AD103" s="557">
        <v>0</v>
      </c>
      <c r="AE103" s="557">
        <v>0</v>
      </c>
      <c r="AF103" s="557">
        <v>0</v>
      </c>
      <c r="AG103" s="557">
        <v>0</v>
      </c>
      <c r="AH103" s="557">
        <v>0</v>
      </c>
      <c r="AI103" s="557">
        <v>0</v>
      </c>
      <c r="AJ103" s="557">
        <v>0.20899999999999999</v>
      </c>
      <c r="AK103" s="557">
        <v>0</v>
      </c>
      <c r="AL103" s="557">
        <v>10.438000000000001</v>
      </c>
      <c r="AM103" s="557">
        <v>14.794</v>
      </c>
      <c r="AN103" s="557">
        <v>0</v>
      </c>
      <c r="AO103" s="557">
        <v>0</v>
      </c>
      <c r="AP103" s="557">
        <v>0</v>
      </c>
      <c r="AQ103" s="557">
        <v>4.0030000000000001</v>
      </c>
      <c r="AR103" s="557">
        <v>5.8070000000000004</v>
      </c>
      <c r="AS103" s="557">
        <v>1.0620000000000001</v>
      </c>
      <c r="AT103" s="557">
        <v>559.17999999999995</v>
      </c>
      <c r="AU103" s="557">
        <v>84.992000000000004</v>
      </c>
      <c r="AV103" s="557">
        <v>-20.606000000000002</v>
      </c>
      <c r="AW103" s="557">
        <v>0</v>
      </c>
      <c r="AX103" s="557">
        <v>4.6059999999999999</v>
      </c>
      <c r="AY103" s="557">
        <v>0</v>
      </c>
      <c r="AZ103" s="557">
        <v>0</v>
      </c>
      <c r="BA103" s="557">
        <v>3.97</v>
      </c>
      <c r="BB103" s="557">
        <v>0</v>
      </c>
      <c r="BC103" s="557">
        <v>315.666</v>
      </c>
      <c r="BD103" s="557">
        <v>16.510000000000002</v>
      </c>
      <c r="BE103" s="557">
        <v>330.62900000000002</v>
      </c>
      <c r="BF103" s="557">
        <v>445.488</v>
      </c>
      <c r="BG103" s="557">
        <v>0.28000000000000003</v>
      </c>
      <c r="BH103" s="557">
        <v>0</v>
      </c>
      <c r="BI103" s="557">
        <v>3.214</v>
      </c>
      <c r="BJ103" s="557">
        <v>0</v>
      </c>
      <c r="BK103" s="557">
        <v>0</v>
      </c>
      <c r="BL103" s="605">
        <v>0</v>
      </c>
      <c r="BM103" s="606">
        <f t="shared" si="5"/>
        <v>1786.7730000000001</v>
      </c>
      <c r="BN103" s="560"/>
      <c r="BO103" s="558">
        <v>0</v>
      </c>
      <c r="BP103" s="607">
        <f t="shared" si="6"/>
        <v>60.372</v>
      </c>
      <c r="BQ103" s="559">
        <f t="shared" si="7"/>
        <v>60.372</v>
      </c>
      <c r="BR103" s="608">
        <v>0</v>
      </c>
      <c r="BS103" s="558">
        <v>60.372</v>
      </c>
      <c r="BT103" s="609">
        <v>0</v>
      </c>
      <c r="BU103" s="609">
        <v>0</v>
      </c>
      <c r="BV103" s="558">
        <v>0</v>
      </c>
      <c r="BW103" s="610">
        <v>0</v>
      </c>
      <c r="BX103" s="560">
        <v>0</v>
      </c>
      <c r="BZ103" s="531"/>
    </row>
    <row r="104" spans="1:78">
      <c r="A104" s="581" t="s">
        <v>52</v>
      </c>
      <c r="B104" s="604" t="s">
        <v>145</v>
      </c>
      <c r="C104" s="557">
        <f t="shared" si="4"/>
        <v>20805.130999999998</v>
      </c>
      <c r="D104" s="558"/>
      <c r="E104" s="558"/>
      <c r="F104" s="558"/>
      <c r="G104" s="558"/>
      <c r="H104" s="558"/>
      <c r="I104" s="558"/>
      <c r="J104" s="558"/>
      <c r="K104" s="558"/>
      <c r="L104" s="559">
        <v>0</v>
      </c>
      <c r="M104" s="557">
        <v>0.03</v>
      </c>
      <c r="N104" s="557">
        <v>0.73299999999999998</v>
      </c>
      <c r="O104" s="557">
        <v>21.15</v>
      </c>
      <c r="P104" s="557">
        <v>20.318000000000001</v>
      </c>
      <c r="Q104" s="557">
        <v>2E-3</v>
      </c>
      <c r="R104" s="557">
        <v>4.43</v>
      </c>
      <c r="S104" s="557">
        <v>0.55900000000000005</v>
      </c>
      <c r="T104" s="557">
        <v>0</v>
      </c>
      <c r="U104" s="557">
        <v>6.0839999999999996</v>
      </c>
      <c r="V104" s="557">
        <v>0</v>
      </c>
      <c r="W104" s="557">
        <v>0</v>
      </c>
      <c r="X104" s="557">
        <v>1.4379999999999999</v>
      </c>
      <c r="Y104" s="557">
        <v>2.4670000000000001</v>
      </c>
      <c r="Z104" s="557">
        <v>0.21299999999999999</v>
      </c>
      <c r="AA104" s="557">
        <v>0.443</v>
      </c>
      <c r="AB104" s="557">
        <v>0.36899999999999999</v>
      </c>
      <c r="AC104" s="557">
        <v>14.798</v>
      </c>
      <c r="AD104" s="557">
        <v>4.2539999999999996</v>
      </c>
      <c r="AE104" s="557">
        <v>47.722999999999999</v>
      </c>
      <c r="AF104" s="557">
        <v>58.271000000000001</v>
      </c>
      <c r="AG104" s="557">
        <v>86.525999999999996</v>
      </c>
      <c r="AH104" s="557">
        <v>41.728000000000002</v>
      </c>
      <c r="AI104" s="557">
        <v>222.27600000000001</v>
      </c>
      <c r="AJ104" s="557">
        <v>14.776999999999999</v>
      </c>
      <c r="AK104" s="557">
        <v>21.645</v>
      </c>
      <c r="AL104" s="557">
        <v>7.9020000000000001</v>
      </c>
      <c r="AM104" s="557">
        <v>77.453999999999994</v>
      </c>
      <c r="AN104" s="557">
        <v>0.84199999999999997</v>
      </c>
      <c r="AO104" s="557">
        <v>257.32</v>
      </c>
      <c r="AP104" s="557">
        <v>34.375</v>
      </c>
      <c r="AQ104" s="557">
        <v>11.423</v>
      </c>
      <c r="AR104" s="557">
        <v>57.402000000000001</v>
      </c>
      <c r="AS104" s="557">
        <v>12.518000000000001</v>
      </c>
      <c r="AT104" s="557">
        <v>135.03100000000001</v>
      </c>
      <c r="AU104" s="557">
        <v>6.36</v>
      </c>
      <c r="AV104" s="557">
        <v>4.7679999999999998</v>
      </c>
      <c r="AW104" s="557">
        <v>85.460999999999999</v>
      </c>
      <c r="AX104" s="557">
        <v>8.7059999999999995</v>
      </c>
      <c r="AY104" s="557">
        <v>2.1640000000000001</v>
      </c>
      <c r="AZ104" s="557">
        <v>3.2919999999999998</v>
      </c>
      <c r="BA104" s="557">
        <v>48.332000000000001</v>
      </c>
      <c r="BB104" s="557">
        <v>6.6989999999999998</v>
      </c>
      <c r="BC104" s="557">
        <v>97.388999999999996</v>
      </c>
      <c r="BD104" s="557">
        <v>0.79500000000000004</v>
      </c>
      <c r="BE104" s="557">
        <v>83.977999999999994</v>
      </c>
      <c r="BF104" s="557">
        <v>50</v>
      </c>
      <c r="BG104" s="557">
        <v>22.399000000000001</v>
      </c>
      <c r="BH104" s="557">
        <v>11.103</v>
      </c>
      <c r="BI104" s="557">
        <v>46.529000000000003</v>
      </c>
      <c r="BJ104" s="557">
        <v>0</v>
      </c>
      <c r="BK104" s="557">
        <v>0</v>
      </c>
      <c r="BL104" s="605">
        <v>0</v>
      </c>
      <c r="BM104" s="606">
        <f t="shared" si="5"/>
        <v>1642.4760000000001</v>
      </c>
      <c r="BN104" s="560"/>
      <c r="BO104" s="558">
        <v>0</v>
      </c>
      <c r="BP104" s="607">
        <f t="shared" si="6"/>
        <v>19162.654999999999</v>
      </c>
      <c r="BQ104" s="559">
        <f t="shared" si="7"/>
        <v>19162.654999999999</v>
      </c>
      <c r="BR104" s="608">
        <v>15825.929</v>
      </c>
      <c r="BS104" s="558">
        <v>3336.7260000000001</v>
      </c>
      <c r="BT104" s="609">
        <v>0</v>
      </c>
      <c r="BU104" s="609">
        <v>0</v>
      </c>
      <c r="BV104" s="558">
        <v>0</v>
      </c>
      <c r="BW104" s="610">
        <v>0</v>
      </c>
      <c r="BX104" s="560">
        <v>0</v>
      </c>
      <c r="BZ104" s="531"/>
    </row>
    <row r="105" spans="1:78">
      <c r="A105" s="581" t="s">
        <v>53</v>
      </c>
      <c r="B105" s="604" t="s">
        <v>236</v>
      </c>
      <c r="C105" s="557">
        <f t="shared" si="4"/>
        <v>8136.3869999999988</v>
      </c>
      <c r="D105" s="558"/>
      <c r="E105" s="558"/>
      <c r="F105" s="558"/>
      <c r="G105" s="558"/>
      <c r="H105" s="558"/>
      <c r="I105" s="558"/>
      <c r="J105" s="558"/>
      <c r="K105" s="558"/>
      <c r="L105" s="559">
        <v>0.72599999999999998</v>
      </c>
      <c r="M105" s="557">
        <v>2.9910000000000001</v>
      </c>
      <c r="N105" s="557">
        <v>3.5630000000000002</v>
      </c>
      <c r="O105" s="557">
        <v>27.507999999999999</v>
      </c>
      <c r="P105" s="557">
        <v>18.085000000000001</v>
      </c>
      <c r="Q105" s="557">
        <v>4.0000000000000001E-3</v>
      </c>
      <c r="R105" s="557">
        <v>4.3170000000000002</v>
      </c>
      <c r="S105" s="557">
        <v>0.68200000000000005</v>
      </c>
      <c r="T105" s="557">
        <v>0</v>
      </c>
      <c r="U105" s="557">
        <v>10.497999999999999</v>
      </c>
      <c r="V105" s="557">
        <v>0.92800000000000005</v>
      </c>
      <c r="W105" s="557">
        <v>1.694</v>
      </c>
      <c r="X105" s="557">
        <v>2.3330000000000002</v>
      </c>
      <c r="Y105" s="557">
        <v>1.272</v>
      </c>
      <c r="Z105" s="557">
        <v>5.8000000000000003E-2</v>
      </c>
      <c r="AA105" s="557">
        <v>1.361</v>
      </c>
      <c r="AB105" s="557">
        <v>1.944</v>
      </c>
      <c r="AC105" s="557">
        <v>56.154000000000003</v>
      </c>
      <c r="AD105" s="557">
        <v>71.641999999999996</v>
      </c>
      <c r="AE105" s="557">
        <v>44.521999999999998</v>
      </c>
      <c r="AF105" s="557">
        <v>44.48</v>
      </c>
      <c r="AG105" s="557">
        <v>83.176000000000002</v>
      </c>
      <c r="AH105" s="557">
        <v>137.816</v>
      </c>
      <c r="AI105" s="557">
        <v>23.974</v>
      </c>
      <c r="AJ105" s="557">
        <v>6.1239999999999997</v>
      </c>
      <c r="AK105" s="557">
        <v>170.184</v>
      </c>
      <c r="AL105" s="557">
        <v>40.783000000000001</v>
      </c>
      <c r="AM105" s="557">
        <v>199.226</v>
      </c>
      <c r="AN105" s="557">
        <v>8.8610000000000007</v>
      </c>
      <c r="AO105" s="557">
        <v>104.759</v>
      </c>
      <c r="AP105" s="557">
        <v>6.3220000000000001</v>
      </c>
      <c r="AQ105" s="557">
        <v>73.183999999999997</v>
      </c>
      <c r="AR105" s="557">
        <v>385.005</v>
      </c>
      <c r="AS105" s="557">
        <v>54.598999999999997</v>
      </c>
      <c r="AT105" s="557">
        <v>82.164000000000001</v>
      </c>
      <c r="AU105" s="557">
        <v>52.402999999999999</v>
      </c>
      <c r="AV105" s="557">
        <v>41.215000000000003</v>
      </c>
      <c r="AW105" s="557">
        <v>7.5869999999999997</v>
      </c>
      <c r="AX105" s="557">
        <v>114.788</v>
      </c>
      <c r="AY105" s="557">
        <v>1.004</v>
      </c>
      <c r="AZ105" s="557">
        <v>2.399</v>
      </c>
      <c r="BA105" s="557">
        <v>151.04400000000001</v>
      </c>
      <c r="BB105" s="557">
        <v>9.7189999999999994</v>
      </c>
      <c r="BC105" s="557">
        <v>892.55399999999997</v>
      </c>
      <c r="BD105" s="557">
        <v>22.423999999999999</v>
      </c>
      <c r="BE105" s="557">
        <v>321.45499999999998</v>
      </c>
      <c r="BF105" s="557">
        <v>250.67099999999999</v>
      </c>
      <c r="BG105" s="557">
        <v>4.7619999999999996</v>
      </c>
      <c r="BH105" s="557">
        <v>1.8740000000000001</v>
      </c>
      <c r="BI105" s="557">
        <v>4.9119999999999999</v>
      </c>
      <c r="BJ105" s="557">
        <v>0</v>
      </c>
      <c r="BK105" s="557">
        <v>0</v>
      </c>
      <c r="BL105" s="605">
        <v>0</v>
      </c>
      <c r="BM105" s="606">
        <f t="shared" si="5"/>
        <v>3549.7499999999991</v>
      </c>
      <c r="BN105" s="560"/>
      <c r="BO105" s="558">
        <v>3489.4960000000001</v>
      </c>
      <c r="BP105" s="607">
        <f t="shared" si="6"/>
        <v>671.86500000000001</v>
      </c>
      <c r="BQ105" s="559">
        <f t="shared" si="7"/>
        <v>671.86500000000001</v>
      </c>
      <c r="BR105" s="608">
        <v>0</v>
      </c>
      <c r="BS105" s="558">
        <v>671.86500000000001</v>
      </c>
      <c r="BT105" s="609">
        <v>0</v>
      </c>
      <c r="BU105" s="609">
        <v>0</v>
      </c>
      <c r="BV105" s="558">
        <v>425.27600000000001</v>
      </c>
      <c r="BW105" s="610">
        <v>0</v>
      </c>
      <c r="BX105" s="560">
        <v>0</v>
      </c>
      <c r="BZ105" s="531"/>
    </row>
    <row r="106" spans="1:78">
      <c r="A106" s="581" t="s">
        <v>54</v>
      </c>
      <c r="B106" s="604" t="s">
        <v>159</v>
      </c>
      <c r="C106" s="557">
        <f t="shared" si="4"/>
        <v>42.435999999999993</v>
      </c>
      <c r="D106" s="558"/>
      <c r="E106" s="558"/>
      <c r="F106" s="558"/>
      <c r="G106" s="558"/>
      <c r="H106" s="558"/>
      <c r="I106" s="558"/>
      <c r="J106" s="558"/>
      <c r="K106" s="558"/>
      <c r="L106" s="559">
        <v>35.72</v>
      </c>
      <c r="M106" s="557">
        <v>0</v>
      </c>
      <c r="N106" s="557">
        <v>0</v>
      </c>
      <c r="O106" s="557">
        <v>0</v>
      </c>
      <c r="P106" s="557">
        <v>0</v>
      </c>
      <c r="Q106" s="557">
        <v>0</v>
      </c>
      <c r="R106" s="557">
        <v>0</v>
      </c>
      <c r="S106" s="557">
        <v>0</v>
      </c>
      <c r="T106" s="557">
        <v>0</v>
      </c>
      <c r="U106" s="557">
        <v>0</v>
      </c>
      <c r="V106" s="557">
        <v>0</v>
      </c>
      <c r="W106" s="557">
        <v>0</v>
      </c>
      <c r="X106" s="557">
        <v>3.0259999999999998</v>
      </c>
      <c r="Y106" s="557">
        <v>0</v>
      </c>
      <c r="Z106" s="557">
        <v>0</v>
      </c>
      <c r="AA106" s="557">
        <v>0</v>
      </c>
      <c r="AB106" s="557">
        <v>0</v>
      </c>
      <c r="AC106" s="557">
        <v>0</v>
      </c>
      <c r="AD106" s="557">
        <v>0</v>
      </c>
      <c r="AE106" s="557">
        <v>0</v>
      </c>
      <c r="AF106" s="557">
        <v>0</v>
      </c>
      <c r="AG106" s="557">
        <v>0</v>
      </c>
      <c r="AH106" s="557">
        <v>0</v>
      </c>
      <c r="AI106" s="557">
        <v>0</v>
      </c>
      <c r="AJ106" s="557">
        <v>0</v>
      </c>
      <c r="AK106" s="557">
        <v>0</v>
      </c>
      <c r="AL106" s="557">
        <v>0</v>
      </c>
      <c r="AM106" s="557">
        <v>0</v>
      </c>
      <c r="AN106" s="557">
        <v>0</v>
      </c>
      <c r="AO106" s="557">
        <v>0</v>
      </c>
      <c r="AP106" s="557">
        <v>0</v>
      </c>
      <c r="AQ106" s="557">
        <v>0</v>
      </c>
      <c r="AR106" s="557">
        <v>0</v>
      </c>
      <c r="AS106" s="557">
        <v>0</v>
      </c>
      <c r="AT106" s="557">
        <v>0</v>
      </c>
      <c r="AU106" s="557">
        <v>0</v>
      </c>
      <c r="AV106" s="557">
        <v>0</v>
      </c>
      <c r="AW106" s="557">
        <v>0</v>
      </c>
      <c r="AX106" s="557">
        <v>0</v>
      </c>
      <c r="AY106" s="557">
        <v>0</v>
      </c>
      <c r="AZ106" s="557">
        <v>0</v>
      </c>
      <c r="BA106" s="557">
        <v>0</v>
      </c>
      <c r="BB106" s="557">
        <v>0</v>
      </c>
      <c r="BC106" s="557">
        <v>0</v>
      </c>
      <c r="BD106" s="557">
        <v>0</v>
      </c>
      <c r="BE106" s="557">
        <v>0</v>
      </c>
      <c r="BF106" s="557">
        <v>0</v>
      </c>
      <c r="BG106" s="557">
        <v>0</v>
      </c>
      <c r="BH106" s="557">
        <v>0</v>
      </c>
      <c r="BI106" s="557">
        <v>0</v>
      </c>
      <c r="BJ106" s="557">
        <v>0</v>
      </c>
      <c r="BK106" s="557">
        <v>0</v>
      </c>
      <c r="BL106" s="605">
        <v>0</v>
      </c>
      <c r="BM106" s="606">
        <f t="shared" si="5"/>
        <v>38.745999999999995</v>
      </c>
      <c r="BN106" s="560"/>
      <c r="BO106" s="558">
        <v>0</v>
      </c>
      <c r="BP106" s="607">
        <f t="shared" si="6"/>
        <v>3.69</v>
      </c>
      <c r="BQ106" s="559">
        <f t="shared" si="7"/>
        <v>3.69</v>
      </c>
      <c r="BR106" s="608">
        <v>0</v>
      </c>
      <c r="BS106" s="558">
        <v>3.69</v>
      </c>
      <c r="BT106" s="609">
        <v>0</v>
      </c>
      <c r="BU106" s="609">
        <v>0</v>
      </c>
      <c r="BV106" s="558">
        <v>0</v>
      </c>
      <c r="BW106" s="610">
        <v>0</v>
      </c>
      <c r="BX106" s="560">
        <v>0</v>
      </c>
      <c r="BZ106" s="531"/>
    </row>
    <row r="107" spans="1:78">
      <c r="A107" s="581" t="s">
        <v>55</v>
      </c>
      <c r="B107" s="604" t="s">
        <v>160</v>
      </c>
      <c r="C107" s="557">
        <f t="shared" si="4"/>
        <v>2722.3679999999999</v>
      </c>
      <c r="D107" s="558"/>
      <c r="E107" s="558"/>
      <c r="F107" s="558"/>
      <c r="G107" s="558"/>
      <c r="H107" s="558"/>
      <c r="I107" s="558"/>
      <c r="J107" s="558"/>
      <c r="K107" s="558"/>
      <c r="L107" s="559">
        <v>0.24199999999999999</v>
      </c>
      <c r="M107" s="557">
        <v>83.427000000000007</v>
      </c>
      <c r="N107" s="557">
        <v>2.8079999999999998</v>
      </c>
      <c r="O107" s="557">
        <v>3.6230000000000002</v>
      </c>
      <c r="P107" s="557">
        <v>6.4020000000000001</v>
      </c>
      <c r="Q107" s="557">
        <v>2.1000000000000001E-2</v>
      </c>
      <c r="R107" s="557">
        <v>1.7999999999999999E-2</v>
      </c>
      <c r="S107" s="557">
        <v>6.9000000000000006E-2</v>
      </c>
      <c r="T107" s="557">
        <v>0</v>
      </c>
      <c r="U107" s="557">
        <v>0.27600000000000002</v>
      </c>
      <c r="V107" s="557">
        <v>0</v>
      </c>
      <c r="W107" s="557">
        <v>0.02</v>
      </c>
      <c r="X107" s="557">
        <v>0.57699999999999996</v>
      </c>
      <c r="Y107" s="557">
        <v>0.39800000000000002</v>
      </c>
      <c r="Z107" s="557">
        <v>0.21</v>
      </c>
      <c r="AA107" s="557">
        <v>8.0000000000000002E-3</v>
      </c>
      <c r="AB107" s="557">
        <v>0.17899999999999999</v>
      </c>
      <c r="AC107" s="557">
        <v>11.275</v>
      </c>
      <c r="AD107" s="557">
        <v>16.137</v>
      </c>
      <c r="AE107" s="557">
        <v>69.378</v>
      </c>
      <c r="AF107" s="557">
        <v>21.248999999999999</v>
      </c>
      <c r="AG107" s="557">
        <v>2.673</v>
      </c>
      <c r="AH107" s="557">
        <v>25.2</v>
      </c>
      <c r="AI107" s="557">
        <v>120.76600000000001</v>
      </c>
      <c r="AJ107" s="557">
        <v>90.296999999999997</v>
      </c>
      <c r="AK107" s="557">
        <v>20.009</v>
      </c>
      <c r="AL107" s="557">
        <v>323.83300000000003</v>
      </c>
      <c r="AM107" s="557">
        <v>7.9829999999999997</v>
      </c>
      <c r="AN107" s="557">
        <v>0</v>
      </c>
      <c r="AO107" s="557">
        <v>52.982999999999997</v>
      </c>
      <c r="AP107" s="557">
        <v>1.7150000000000001</v>
      </c>
      <c r="AQ107" s="557">
        <v>3.456</v>
      </c>
      <c r="AR107" s="557">
        <v>11.194000000000001</v>
      </c>
      <c r="AS107" s="557">
        <v>0.93500000000000005</v>
      </c>
      <c r="AT107" s="557">
        <v>0</v>
      </c>
      <c r="AU107" s="557">
        <v>0.39100000000000001</v>
      </c>
      <c r="AV107" s="557">
        <v>1.4E-2</v>
      </c>
      <c r="AW107" s="557">
        <v>7.4550000000000001</v>
      </c>
      <c r="AX107" s="557">
        <v>7.7480000000000002</v>
      </c>
      <c r="AY107" s="557">
        <v>0</v>
      </c>
      <c r="AZ107" s="557">
        <v>1.9139999999999999</v>
      </c>
      <c r="BA107" s="557">
        <v>13.003</v>
      </c>
      <c r="BB107" s="557">
        <v>5.1020000000000003</v>
      </c>
      <c r="BC107" s="557">
        <v>89.313000000000002</v>
      </c>
      <c r="BD107" s="557">
        <v>3.347</v>
      </c>
      <c r="BE107" s="557">
        <v>7.8540000000000001</v>
      </c>
      <c r="BF107" s="557">
        <v>8.0739999999999998</v>
      </c>
      <c r="BG107" s="557">
        <v>13.991</v>
      </c>
      <c r="BH107" s="557">
        <v>0.96299999999999997</v>
      </c>
      <c r="BI107" s="557">
        <v>1.774</v>
      </c>
      <c r="BJ107" s="557">
        <v>0</v>
      </c>
      <c r="BK107" s="557">
        <v>0</v>
      </c>
      <c r="BL107" s="605">
        <v>0</v>
      </c>
      <c r="BM107" s="606">
        <f t="shared" si="5"/>
        <v>1038.3039999999999</v>
      </c>
      <c r="BN107" s="560"/>
      <c r="BO107" s="558">
        <v>117.33799999999999</v>
      </c>
      <c r="BP107" s="607">
        <f t="shared" si="6"/>
        <v>1107.5340000000001</v>
      </c>
      <c r="BQ107" s="559">
        <f t="shared" si="7"/>
        <v>1107.5340000000001</v>
      </c>
      <c r="BR107" s="608">
        <v>0</v>
      </c>
      <c r="BS107" s="558">
        <v>1107.5340000000001</v>
      </c>
      <c r="BT107" s="609">
        <v>0</v>
      </c>
      <c r="BU107" s="609">
        <v>0</v>
      </c>
      <c r="BV107" s="558">
        <v>459.19200000000001</v>
      </c>
      <c r="BW107" s="610">
        <v>0</v>
      </c>
      <c r="BX107" s="560">
        <v>0</v>
      </c>
      <c r="BZ107" s="531"/>
    </row>
    <row r="108" spans="1:78">
      <c r="A108" s="581" t="s">
        <v>56</v>
      </c>
      <c r="B108" s="604" t="s">
        <v>161</v>
      </c>
      <c r="C108" s="557">
        <f t="shared" si="4"/>
        <v>10292.138999999999</v>
      </c>
      <c r="D108" s="558"/>
      <c r="E108" s="558"/>
      <c r="F108" s="558"/>
      <c r="G108" s="558"/>
      <c r="H108" s="558"/>
      <c r="I108" s="558"/>
      <c r="J108" s="558"/>
      <c r="K108" s="558"/>
      <c r="L108" s="559">
        <v>0</v>
      </c>
      <c r="M108" s="557">
        <v>0</v>
      </c>
      <c r="N108" s="557">
        <v>0</v>
      </c>
      <c r="O108" s="557">
        <v>0</v>
      </c>
      <c r="P108" s="557">
        <v>0</v>
      </c>
      <c r="Q108" s="557">
        <v>0</v>
      </c>
      <c r="R108" s="557">
        <v>0</v>
      </c>
      <c r="S108" s="557">
        <v>0</v>
      </c>
      <c r="T108" s="557">
        <v>0</v>
      </c>
      <c r="U108" s="557">
        <v>0</v>
      </c>
      <c r="V108" s="557">
        <v>0</v>
      </c>
      <c r="W108" s="557">
        <v>0</v>
      </c>
      <c r="X108" s="557">
        <v>0</v>
      </c>
      <c r="Y108" s="557">
        <v>0</v>
      </c>
      <c r="Z108" s="557">
        <v>0</v>
      </c>
      <c r="AA108" s="557">
        <v>0</v>
      </c>
      <c r="AB108" s="557">
        <v>0</v>
      </c>
      <c r="AC108" s="557">
        <v>0</v>
      </c>
      <c r="AD108" s="557">
        <v>0</v>
      </c>
      <c r="AE108" s="557">
        <v>0</v>
      </c>
      <c r="AF108" s="557">
        <v>5.0720000000000001</v>
      </c>
      <c r="AG108" s="557">
        <v>5.101</v>
      </c>
      <c r="AH108" s="557">
        <v>36.753999999999998</v>
      </c>
      <c r="AI108" s="557">
        <v>44.472999999999999</v>
      </c>
      <c r="AJ108" s="557">
        <v>0</v>
      </c>
      <c r="AK108" s="557">
        <v>0</v>
      </c>
      <c r="AL108" s="557">
        <v>38.305</v>
      </c>
      <c r="AM108" s="557">
        <v>0</v>
      </c>
      <c r="AN108" s="557">
        <v>0</v>
      </c>
      <c r="AO108" s="557">
        <v>705.89499999999998</v>
      </c>
      <c r="AP108" s="557">
        <v>0</v>
      </c>
      <c r="AQ108" s="557">
        <v>1.3959999999999999</v>
      </c>
      <c r="AR108" s="557">
        <v>0</v>
      </c>
      <c r="AS108" s="557">
        <v>0</v>
      </c>
      <c r="AT108" s="557">
        <v>0</v>
      </c>
      <c r="AU108" s="557">
        <v>0</v>
      </c>
      <c r="AV108" s="557">
        <v>0</v>
      </c>
      <c r="AW108" s="557">
        <v>0</v>
      </c>
      <c r="AX108" s="557">
        <v>0</v>
      </c>
      <c r="AY108" s="557">
        <v>0</v>
      </c>
      <c r="AZ108" s="557">
        <v>0</v>
      </c>
      <c r="BA108" s="557">
        <v>2582.2510000000002</v>
      </c>
      <c r="BB108" s="557">
        <v>0</v>
      </c>
      <c r="BC108" s="557">
        <v>0</v>
      </c>
      <c r="BD108" s="557">
        <v>0</v>
      </c>
      <c r="BE108" s="557">
        <v>0</v>
      </c>
      <c r="BF108" s="557">
        <v>0</v>
      </c>
      <c r="BG108" s="557">
        <v>0</v>
      </c>
      <c r="BH108" s="557">
        <v>0</v>
      </c>
      <c r="BI108" s="557">
        <v>0</v>
      </c>
      <c r="BJ108" s="557">
        <v>0</v>
      </c>
      <c r="BK108" s="557">
        <v>0</v>
      </c>
      <c r="BL108" s="605">
        <v>0</v>
      </c>
      <c r="BM108" s="606">
        <f t="shared" si="5"/>
        <v>3419.2470000000003</v>
      </c>
      <c r="BN108" s="560"/>
      <c r="BO108" s="558">
        <v>0</v>
      </c>
      <c r="BP108" s="607">
        <f t="shared" si="6"/>
        <v>6872.8919999999998</v>
      </c>
      <c r="BQ108" s="559">
        <f t="shared" si="7"/>
        <v>6872.8919999999998</v>
      </c>
      <c r="BR108" s="608">
        <v>0</v>
      </c>
      <c r="BS108" s="558">
        <v>6872.8919999999998</v>
      </c>
      <c r="BT108" s="609">
        <v>0</v>
      </c>
      <c r="BU108" s="609">
        <v>0</v>
      </c>
      <c r="BV108" s="558">
        <v>0</v>
      </c>
      <c r="BW108" s="610">
        <v>0</v>
      </c>
      <c r="BX108" s="560">
        <v>0</v>
      </c>
      <c r="BZ108" s="531"/>
    </row>
    <row r="109" spans="1:78">
      <c r="A109" s="581" t="s">
        <v>57</v>
      </c>
      <c r="B109" s="604" t="s">
        <v>237</v>
      </c>
      <c r="C109" s="557">
        <f t="shared" si="4"/>
        <v>3759.2330000000002</v>
      </c>
      <c r="D109" s="558"/>
      <c r="E109" s="558"/>
      <c r="F109" s="558"/>
      <c r="G109" s="558"/>
      <c r="H109" s="558"/>
      <c r="I109" s="558"/>
      <c r="J109" s="558"/>
      <c r="K109" s="558"/>
      <c r="L109" s="559">
        <v>0.23899999999999999</v>
      </c>
      <c r="M109" s="557">
        <v>1.0999999999999999E-2</v>
      </c>
      <c r="N109" s="557">
        <v>0</v>
      </c>
      <c r="O109" s="557">
        <v>21.062999999999999</v>
      </c>
      <c r="P109" s="557">
        <v>29.256</v>
      </c>
      <c r="Q109" s="557">
        <v>8.0000000000000002E-3</v>
      </c>
      <c r="R109" s="557">
        <v>2.3460000000000001</v>
      </c>
      <c r="S109" s="557">
        <v>0.14599999999999999</v>
      </c>
      <c r="T109" s="557">
        <v>0</v>
      </c>
      <c r="U109" s="557">
        <v>18.536000000000001</v>
      </c>
      <c r="V109" s="557">
        <v>8.2680000000000007</v>
      </c>
      <c r="W109" s="557">
        <v>0.216</v>
      </c>
      <c r="X109" s="557">
        <v>6.3109999999999999</v>
      </c>
      <c r="Y109" s="557">
        <v>5.79</v>
      </c>
      <c r="Z109" s="557">
        <v>7.0999999999999994E-2</v>
      </c>
      <c r="AA109" s="557">
        <v>0.48</v>
      </c>
      <c r="AB109" s="557">
        <v>1.155</v>
      </c>
      <c r="AC109" s="557">
        <v>157.477</v>
      </c>
      <c r="AD109" s="557">
        <v>19.757000000000001</v>
      </c>
      <c r="AE109" s="557">
        <v>328.66800000000001</v>
      </c>
      <c r="AF109" s="557">
        <v>25.678000000000001</v>
      </c>
      <c r="AG109" s="557">
        <v>19.553999999999998</v>
      </c>
      <c r="AH109" s="557">
        <v>102.66200000000001</v>
      </c>
      <c r="AI109" s="557">
        <v>80.754000000000005</v>
      </c>
      <c r="AJ109" s="557">
        <v>2.6520000000000001</v>
      </c>
      <c r="AK109" s="557">
        <v>81.165000000000006</v>
      </c>
      <c r="AL109" s="557">
        <v>6.7960000000000003</v>
      </c>
      <c r="AM109" s="557">
        <v>594.40800000000002</v>
      </c>
      <c r="AN109" s="557">
        <v>12.085000000000001</v>
      </c>
      <c r="AO109" s="557">
        <v>435.53300000000002</v>
      </c>
      <c r="AP109" s="557">
        <v>26.670999999999999</v>
      </c>
      <c r="AQ109" s="557">
        <v>19.542000000000002</v>
      </c>
      <c r="AR109" s="557">
        <v>244.566</v>
      </c>
      <c r="AS109" s="557">
        <v>32.024000000000001</v>
      </c>
      <c r="AT109" s="557">
        <v>170.351</v>
      </c>
      <c r="AU109" s="557">
        <v>41.927999999999997</v>
      </c>
      <c r="AV109" s="557">
        <v>23.021000000000001</v>
      </c>
      <c r="AW109" s="557">
        <v>64.998999999999995</v>
      </c>
      <c r="AX109" s="557">
        <v>42.466999999999999</v>
      </c>
      <c r="AY109" s="557">
        <v>0</v>
      </c>
      <c r="AZ109" s="557">
        <v>67.539000000000001</v>
      </c>
      <c r="BA109" s="557">
        <v>53.429000000000002</v>
      </c>
      <c r="BB109" s="557">
        <v>8.5440000000000005</v>
      </c>
      <c r="BC109" s="557">
        <v>336.32799999999997</v>
      </c>
      <c r="BD109" s="557">
        <v>44.325000000000003</v>
      </c>
      <c r="BE109" s="557">
        <v>199.708</v>
      </c>
      <c r="BF109" s="557">
        <v>84.227999999999994</v>
      </c>
      <c r="BG109" s="557">
        <v>32.811999999999998</v>
      </c>
      <c r="BH109" s="557">
        <v>24.28</v>
      </c>
      <c r="BI109" s="557">
        <v>7.82</v>
      </c>
      <c r="BJ109" s="557">
        <v>0</v>
      </c>
      <c r="BK109" s="557">
        <v>0</v>
      </c>
      <c r="BL109" s="605">
        <v>0</v>
      </c>
      <c r="BM109" s="606">
        <f t="shared" si="5"/>
        <v>3485.6670000000004</v>
      </c>
      <c r="BN109" s="560"/>
      <c r="BO109" s="558">
        <v>0</v>
      </c>
      <c r="BP109" s="607">
        <f t="shared" si="6"/>
        <v>273.56599999999997</v>
      </c>
      <c r="BQ109" s="559">
        <f t="shared" si="7"/>
        <v>273.56599999999997</v>
      </c>
      <c r="BR109" s="608">
        <v>0</v>
      </c>
      <c r="BS109" s="558">
        <v>273.56599999999997</v>
      </c>
      <c r="BT109" s="609">
        <v>0</v>
      </c>
      <c r="BU109" s="609">
        <v>0</v>
      </c>
      <c r="BV109" s="558">
        <v>0</v>
      </c>
      <c r="BW109" s="610">
        <v>0</v>
      </c>
      <c r="BX109" s="560">
        <v>0</v>
      </c>
      <c r="BZ109" s="531"/>
    </row>
    <row r="110" spans="1:78">
      <c r="A110" s="581" t="s">
        <v>58</v>
      </c>
      <c r="B110" s="604" t="s">
        <v>59</v>
      </c>
      <c r="C110" s="557">
        <f t="shared" si="4"/>
        <v>32823.968999999997</v>
      </c>
      <c r="D110" s="558"/>
      <c r="E110" s="558"/>
      <c r="F110" s="558"/>
      <c r="G110" s="558"/>
      <c r="H110" s="558"/>
      <c r="I110" s="558"/>
      <c r="J110" s="558"/>
      <c r="K110" s="558"/>
      <c r="L110" s="559">
        <v>0</v>
      </c>
      <c r="M110" s="557">
        <v>0</v>
      </c>
      <c r="N110" s="557">
        <v>0</v>
      </c>
      <c r="O110" s="557">
        <v>0</v>
      </c>
      <c r="P110" s="557">
        <v>0</v>
      </c>
      <c r="Q110" s="557">
        <v>0</v>
      </c>
      <c r="R110" s="557">
        <v>0</v>
      </c>
      <c r="S110" s="557">
        <v>0</v>
      </c>
      <c r="T110" s="557">
        <v>0</v>
      </c>
      <c r="U110" s="557">
        <v>0</v>
      </c>
      <c r="V110" s="557">
        <v>0</v>
      </c>
      <c r="W110" s="557">
        <v>0</v>
      </c>
      <c r="X110" s="557">
        <v>0</v>
      </c>
      <c r="Y110" s="557">
        <v>0</v>
      </c>
      <c r="Z110" s="557">
        <v>0</v>
      </c>
      <c r="AA110" s="557">
        <v>0</v>
      </c>
      <c r="AB110" s="557">
        <v>0</v>
      </c>
      <c r="AC110" s="557">
        <v>0</v>
      </c>
      <c r="AD110" s="557">
        <v>0</v>
      </c>
      <c r="AE110" s="557">
        <v>0</v>
      </c>
      <c r="AF110" s="557">
        <v>0</v>
      </c>
      <c r="AG110" s="557">
        <v>0</v>
      </c>
      <c r="AH110" s="557">
        <v>0</v>
      </c>
      <c r="AI110" s="557">
        <v>0</v>
      </c>
      <c r="AJ110" s="557">
        <v>0</v>
      </c>
      <c r="AK110" s="557">
        <v>0</v>
      </c>
      <c r="AL110" s="557">
        <v>0</v>
      </c>
      <c r="AM110" s="557">
        <v>0</v>
      </c>
      <c r="AN110" s="557">
        <v>0</v>
      </c>
      <c r="AO110" s="557">
        <v>0</v>
      </c>
      <c r="AP110" s="557">
        <v>0</v>
      </c>
      <c r="AQ110" s="557">
        <v>0</v>
      </c>
      <c r="AR110" s="557">
        <v>0</v>
      </c>
      <c r="AS110" s="557">
        <v>0</v>
      </c>
      <c r="AT110" s="557">
        <v>0</v>
      </c>
      <c r="AU110" s="557">
        <v>0</v>
      </c>
      <c r="AV110" s="557">
        <v>0</v>
      </c>
      <c r="AW110" s="557">
        <v>0</v>
      </c>
      <c r="AX110" s="557">
        <v>0</v>
      </c>
      <c r="AY110" s="557">
        <v>0</v>
      </c>
      <c r="AZ110" s="557">
        <v>0</v>
      </c>
      <c r="BA110" s="557">
        <v>0</v>
      </c>
      <c r="BB110" s="557">
        <v>0</v>
      </c>
      <c r="BC110" s="557">
        <v>0</v>
      </c>
      <c r="BD110" s="557">
        <v>0</v>
      </c>
      <c r="BE110" s="557">
        <v>0</v>
      </c>
      <c r="BF110" s="557">
        <v>0</v>
      </c>
      <c r="BG110" s="557">
        <v>0</v>
      </c>
      <c r="BH110" s="557">
        <v>0</v>
      </c>
      <c r="BI110" s="557">
        <v>0</v>
      </c>
      <c r="BJ110" s="557">
        <v>0</v>
      </c>
      <c r="BK110" s="557">
        <v>0</v>
      </c>
      <c r="BL110" s="605">
        <v>0</v>
      </c>
      <c r="BM110" s="606">
        <f t="shared" si="5"/>
        <v>0</v>
      </c>
      <c r="BN110" s="560"/>
      <c r="BO110" s="558">
        <v>0</v>
      </c>
      <c r="BP110" s="607">
        <f t="shared" si="6"/>
        <v>32823.968999999997</v>
      </c>
      <c r="BQ110" s="559">
        <f t="shared" si="7"/>
        <v>3371.0070000000001</v>
      </c>
      <c r="BR110" s="608">
        <v>3371.0070000000001</v>
      </c>
      <c r="BS110" s="558">
        <v>0</v>
      </c>
      <c r="BT110" s="609">
        <v>29452.962</v>
      </c>
      <c r="BU110" s="609">
        <v>0</v>
      </c>
      <c r="BV110" s="558">
        <v>0</v>
      </c>
      <c r="BW110" s="610">
        <v>0</v>
      </c>
      <c r="BX110" s="560">
        <v>0</v>
      </c>
      <c r="BZ110" s="531"/>
    </row>
    <row r="111" spans="1:78">
      <c r="A111" s="581" t="s">
        <v>60</v>
      </c>
      <c r="B111" s="604" t="s">
        <v>168</v>
      </c>
      <c r="C111" s="557">
        <f t="shared" si="4"/>
        <v>776.50400000000002</v>
      </c>
      <c r="D111" s="558"/>
      <c r="E111" s="558"/>
      <c r="F111" s="558"/>
      <c r="G111" s="558"/>
      <c r="H111" s="558"/>
      <c r="I111" s="558"/>
      <c r="J111" s="558"/>
      <c r="K111" s="558"/>
      <c r="L111" s="559">
        <v>0</v>
      </c>
      <c r="M111" s="557">
        <v>0</v>
      </c>
      <c r="N111" s="557">
        <v>0</v>
      </c>
      <c r="O111" s="557">
        <v>0</v>
      </c>
      <c r="P111" s="557">
        <v>0</v>
      </c>
      <c r="Q111" s="557">
        <v>0</v>
      </c>
      <c r="R111" s="557">
        <v>0</v>
      </c>
      <c r="S111" s="557">
        <v>0</v>
      </c>
      <c r="T111" s="557">
        <v>0</v>
      </c>
      <c r="U111" s="557">
        <v>0</v>
      </c>
      <c r="V111" s="557">
        <v>0</v>
      </c>
      <c r="W111" s="557">
        <v>0</v>
      </c>
      <c r="X111" s="557">
        <v>0</v>
      </c>
      <c r="Y111" s="557">
        <v>0</v>
      </c>
      <c r="Z111" s="557">
        <v>0</v>
      </c>
      <c r="AA111" s="557">
        <v>0</v>
      </c>
      <c r="AB111" s="557">
        <v>0</v>
      </c>
      <c r="AC111" s="557">
        <v>0</v>
      </c>
      <c r="AD111" s="557">
        <v>0</v>
      </c>
      <c r="AE111" s="557">
        <v>0</v>
      </c>
      <c r="AF111" s="557">
        <v>0</v>
      </c>
      <c r="AG111" s="557">
        <v>0</v>
      </c>
      <c r="AH111" s="557">
        <v>0</v>
      </c>
      <c r="AI111" s="557">
        <v>0</v>
      </c>
      <c r="AJ111" s="557">
        <v>0</v>
      </c>
      <c r="AK111" s="557">
        <v>0</v>
      </c>
      <c r="AL111" s="557">
        <v>0</v>
      </c>
      <c r="AM111" s="557">
        <v>0</v>
      </c>
      <c r="AN111" s="557">
        <v>0</v>
      </c>
      <c r="AO111" s="557">
        <v>0</v>
      </c>
      <c r="AP111" s="557">
        <v>0</v>
      </c>
      <c r="AQ111" s="557">
        <v>0</v>
      </c>
      <c r="AR111" s="557">
        <v>0</v>
      </c>
      <c r="AS111" s="557">
        <v>0</v>
      </c>
      <c r="AT111" s="557">
        <v>0</v>
      </c>
      <c r="AU111" s="557">
        <v>0</v>
      </c>
      <c r="AV111" s="557">
        <v>0</v>
      </c>
      <c r="AW111" s="557">
        <v>0</v>
      </c>
      <c r="AX111" s="557">
        <v>0</v>
      </c>
      <c r="AY111" s="557">
        <v>0</v>
      </c>
      <c r="AZ111" s="557">
        <v>0</v>
      </c>
      <c r="BA111" s="557">
        <v>0</v>
      </c>
      <c r="BB111" s="557">
        <v>0</v>
      </c>
      <c r="BC111" s="557">
        <v>0</v>
      </c>
      <c r="BD111" s="557">
        <v>0</v>
      </c>
      <c r="BE111" s="557">
        <v>0</v>
      </c>
      <c r="BF111" s="557">
        <v>0</v>
      </c>
      <c r="BG111" s="557">
        <v>0</v>
      </c>
      <c r="BH111" s="557">
        <v>0</v>
      </c>
      <c r="BI111" s="557">
        <v>0</v>
      </c>
      <c r="BJ111" s="557">
        <v>0</v>
      </c>
      <c r="BK111" s="557">
        <v>0</v>
      </c>
      <c r="BL111" s="605">
        <v>0</v>
      </c>
      <c r="BM111" s="606">
        <f t="shared" si="5"/>
        <v>0</v>
      </c>
      <c r="BN111" s="560"/>
      <c r="BO111" s="558">
        <v>0</v>
      </c>
      <c r="BP111" s="607">
        <f t="shared" si="6"/>
        <v>776.50400000000002</v>
      </c>
      <c r="BQ111" s="559">
        <f t="shared" si="7"/>
        <v>0</v>
      </c>
      <c r="BR111" s="608">
        <v>0</v>
      </c>
      <c r="BS111" s="558">
        <v>0</v>
      </c>
      <c r="BT111" s="609">
        <v>776.50400000000002</v>
      </c>
      <c r="BU111" s="609">
        <v>0</v>
      </c>
      <c r="BV111" s="558">
        <v>0</v>
      </c>
      <c r="BW111" s="610">
        <v>0</v>
      </c>
      <c r="BX111" s="560">
        <v>0</v>
      </c>
      <c r="BZ111" s="531"/>
    </row>
    <row r="112" spans="1:78">
      <c r="A112" s="581" t="s">
        <v>61</v>
      </c>
      <c r="B112" s="604" t="s">
        <v>69</v>
      </c>
      <c r="C112" s="557">
        <f t="shared" si="4"/>
        <v>14432.346</v>
      </c>
      <c r="D112" s="558"/>
      <c r="E112" s="558"/>
      <c r="F112" s="558"/>
      <c r="G112" s="558"/>
      <c r="H112" s="558"/>
      <c r="I112" s="558"/>
      <c r="J112" s="558"/>
      <c r="K112" s="558"/>
      <c r="L112" s="559">
        <v>0</v>
      </c>
      <c r="M112" s="557">
        <v>0</v>
      </c>
      <c r="N112" s="557">
        <v>0</v>
      </c>
      <c r="O112" s="557">
        <v>0</v>
      </c>
      <c r="P112" s="557">
        <v>0</v>
      </c>
      <c r="Q112" s="557">
        <v>0</v>
      </c>
      <c r="R112" s="557">
        <v>0</v>
      </c>
      <c r="S112" s="557">
        <v>0</v>
      </c>
      <c r="T112" s="557">
        <v>0</v>
      </c>
      <c r="U112" s="557">
        <v>0</v>
      </c>
      <c r="V112" s="557">
        <v>0</v>
      </c>
      <c r="W112" s="557">
        <v>0</v>
      </c>
      <c r="X112" s="557">
        <v>0</v>
      </c>
      <c r="Y112" s="557">
        <v>0</v>
      </c>
      <c r="Z112" s="557">
        <v>0</v>
      </c>
      <c r="AA112" s="557">
        <v>0</v>
      </c>
      <c r="AB112" s="557">
        <v>0</v>
      </c>
      <c r="AC112" s="557">
        <v>0</v>
      </c>
      <c r="AD112" s="557">
        <v>0</v>
      </c>
      <c r="AE112" s="557">
        <v>0</v>
      </c>
      <c r="AF112" s="557">
        <v>0</v>
      </c>
      <c r="AG112" s="557">
        <v>0</v>
      </c>
      <c r="AH112" s="557">
        <v>0</v>
      </c>
      <c r="AI112" s="557">
        <v>0</v>
      </c>
      <c r="AJ112" s="557">
        <v>0</v>
      </c>
      <c r="AK112" s="557">
        <v>0</v>
      </c>
      <c r="AL112" s="557">
        <v>0</v>
      </c>
      <c r="AM112" s="557">
        <v>0</v>
      </c>
      <c r="AN112" s="557">
        <v>0</v>
      </c>
      <c r="AO112" s="557">
        <v>0</v>
      </c>
      <c r="AP112" s="557">
        <v>0</v>
      </c>
      <c r="AQ112" s="557">
        <v>0</v>
      </c>
      <c r="AR112" s="557">
        <v>0</v>
      </c>
      <c r="AS112" s="557">
        <v>0</v>
      </c>
      <c r="AT112" s="557">
        <v>0</v>
      </c>
      <c r="AU112" s="557">
        <v>8.9480000000000004</v>
      </c>
      <c r="AV112" s="557">
        <v>0</v>
      </c>
      <c r="AW112" s="557">
        <v>0</v>
      </c>
      <c r="AX112" s="557">
        <v>4.1550000000000002</v>
      </c>
      <c r="AY112" s="557">
        <v>0</v>
      </c>
      <c r="AZ112" s="557">
        <v>0</v>
      </c>
      <c r="BA112" s="557">
        <v>0</v>
      </c>
      <c r="BB112" s="557">
        <v>0</v>
      </c>
      <c r="BC112" s="557">
        <v>106.499</v>
      </c>
      <c r="BD112" s="557">
        <v>3.2010000000000001</v>
      </c>
      <c r="BE112" s="557">
        <v>14.523999999999999</v>
      </c>
      <c r="BF112" s="557">
        <v>13.938000000000001</v>
      </c>
      <c r="BG112" s="557">
        <v>0</v>
      </c>
      <c r="BH112" s="557">
        <v>0</v>
      </c>
      <c r="BI112" s="557">
        <v>0.10100000000000001</v>
      </c>
      <c r="BJ112" s="557">
        <v>0</v>
      </c>
      <c r="BK112" s="557">
        <v>0</v>
      </c>
      <c r="BL112" s="605">
        <v>0</v>
      </c>
      <c r="BM112" s="606">
        <f t="shared" si="5"/>
        <v>151.36599999999999</v>
      </c>
      <c r="BN112" s="560"/>
      <c r="BO112" s="558">
        <v>0</v>
      </c>
      <c r="BP112" s="607">
        <f t="shared" si="6"/>
        <v>14280.98</v>
      </c>
      <c r="BQ112" s="559">
        <f t="shared" si="7"/>
        <v>1399.6410000000001</v>
      </c>
      <c r="BR112" s="608">
        <v>2.6619999999999999</v>
      </c>
      <c r="BS112" s="558">
        <v>1396.979</v>
      </c>
      <c r="BT112" s="609">
        <v>12862.732</v>
      </c>
      <c r="BU112" s="609">
        <v>18.606999999999999</v>
      </c>
      <c r="BV112" s="558">
        <v>0</v>
      </c>
      <c r="BW112" s="610">
        <v>0</v>
      </c>
      <c r="BX112" s="560">
        <v>0</v>
      </c>
      <c r="BZ112" s="531"/>
    </row>
    <row r="113" spans="1:79">
      <c r="A113" s="581" t="s">
        <v>62</v>
      </c>
      <c r="B113" s="604" t="s">
        <v>148</v>
      </c>
      <c r="C113" s="557">
        <f t="shared" si="4"/>
        <v>11861.431</v>
      </c>
      <c r="D113" s="558"/>
      <c r="E113" s="558"/>
      <c r="F113" s="558"/>
      <c r="G113" s="558"/>
      <c r="H113" s="558"/>
      <c r="I113" s="558"/>
      <c r="J113" s="558"/>
      <c r="K113" s="558"/>
      <c r="L113" s="559">
        <v>0</v>
      </c>
      <c r="M113" s="557">
        <v>0</v>
      </c>
      <c r="N113" s="557">
        <v>0</v>
      </c>
      <c r="O113" s="557">
        <v>0</v>
      </c>
      <c r="P113" s="557">
        <v>0</v>
      </c>
      <c r="Q113" s="557">
        <v>0</v>
      </c>
      <c r="R113" s="557">
        <v>1.6579999999999999</v>
      </c>
      <c r="S113" s="557">
        <v>0</v>
      </c>
      <c r="T113" s="557">
        <v>0</v>
      </c>
      <c r="U113" s="557">
        <v>0</v>
      </c>
      <c r="V113" s="557">
        <v>0</v>
      </c>
      <c r="W113" s="557">
        <v>0</v>
      </c>
      <c r="X113" s="557">
        <v>0</v>
      </c>
      <c r="Y113" s="557">
        <v>5.2999999999999999E-2</v>
      </c>
      <c r="Z113" s="557">
        <v>0</v>
      </c>
      <c r="AA113" s="557">
        <v>0</v>
      </c>
      <c r="AB113" s="557">
        <v>0</v>
      </c>
      <c r="AC113" s="557">
        <v>0</v>
      </c>
      <c r="AD113" s="557">
        <v>0</v>
      </c>
      <c r="AE113" s="557">
        <v>0</v>
      </c>
      <c r="AF113" s="557">
        <v>0</v>
      </c>
      <c r="AG113" s="557">
        <v>0</v>
      </c>
      <c r="AH113" s="557">
        <v>0</v>
      </c>
      <c r="AI113" s="557">
        <v>0</v>
      </c>
      <c r="AJ113" s="557">
        <v>0</v>
      </c>
      <c r="AK113" s="557">
        <v>0</v>
      </c>
      <c r="AL113" s="557">
        <v>0</v>
      </c>
      <c r="AM113" s="557">
        <v>0</v>
      </c>
      <c r="AN113" s="557">
        <v>0</v>
      </c>
      <c r="AO113" s="557">
        <v>2.6030000000000002</v>
      </c>
      <c r="AP113" s="557">
        <v>1.665</v>
      </c>
      <c r="AQ113" s="557">
        <v>1.216</v>
      </c>
      <c r="AR113" s="557">
        <v>0</v>
      </c>
      <c r="AS113" s="557">
        <v>0</v>
      </c>
      <c r="AT113" s="557">
        <v>0</v>
      </c>
      <c r="AU113" s="557">
        <v>0</v>
      </c>
      <c r="AV113" s="557">
        <v>0</v>
      </c>
      <c r="AW113" s="557">
        <v>0</v>
      </c>
      <c r="AX113" s="557">
        <v>4.0000000000000001E-3</v>
      </c>
      <c r="AY113" s="557">
        <v>0</v>
      </c>
      <c r="AZ113" s="557">
        <v>0</v>
      </c>
      <c r="BA113" s="557">
        <v>0</v>
      </c>
      <c r="BB113" s="557">
        <v>0</v>
      </c>
      <c r="BC113" s="557">
        <v>0</v>
      </c>
      <c r="BD113" s="557">
        <v>0</v>
      </c>
      <c r="BE113" s="557">
        <v>0</v>
      </c>
      <c r="BF113" s="557">
        <v>489.90199999999999</v>
      </c>
      <c r="BG113" s="557">
        <v>0</v>
      </c>
      <c r="BH113" s="557">
        <v>0</v>
      </c>
      <c r="BI113" s="557">
        <v>0</v>
      </c>
      <c r="BJ113" s="557">
        <v>0</v>
      </c>
      <c r="BK113" s="557">
        <v>0</v>
      </c>
      <c r="BL113" s="605">
        <v>0</v>
      </c>
      <c r="BM113" s="606">
        <f t="shared" si="5"/>
        <v>497.101</v>
      </c>
      <c r="BN113" s="560"/>
      <c r="BO113" s="558">
        <v>0</v>
      </c>
      <c r="BP113" s="607">
        <f t="shared" si="6"/>
        <v>11364.33</v>
      </c>
      <c r="BQ113" s="559">
        <f t="shared" si="7"/>
        <v>2045.3389999999999</v>
      </c>
      <c r="BR113" s="608">
        <v>412.64800000000002</v>
      </c>
      <c r="BS113" s="558">
        <v>1632.691</v>
      </c>
      <c r="BT113" s="609">
        <v>9307.7070000000003</v>
      </c>
      <c r="BU113" s="609">
        <v>11.284000000000001</v>
      </c>
      <c r="BV113" s="558">
        <v>0</v>
      </c>
      <c r="BW113" s="610">
        <v>0</v>
      </c>
      <c r="BX113" s="560">
        <v>0</v>
      </c>
      <c r="BZ113" s="531"/>
    </row>
    <row r="114" spans="1:79">
      <c r="A114" s="581" t="s">
        <v>63</v>
      </c>
      <c r="B114" s="604" t="s">
        <v>238</v>
      </c>
      <c r="C114" s="557">
        <f t="shared" si="4"/>
        <v>4664.523000000001</v>
      </c>
      <c r="D114" s="558"/>
      <c r="E114" s="558"/>
      <c r="F114" s="558"/>
      <c r="G114" s="558"/>
      <c r="H114" s="558"/>
      <c r="I114" s="558"/>
      <c r="J114" s="558"/>
      <c r="K114" s="558"/>
      <c r="L114" s="559">
        <v>0</v>
      </c>
      <c r="M114" s="557">
        <v>0</v>
      </c>
      <c r="N114" s="557">
        <v>0</v>
      </c>
      <c r="O114" s="557">
        <v>0</v>
      </c>
      <c r="P114" s="557">
        <v>0</v>
      </c>
      <c r="Q114" s="557">
        <v>0</v>
      </c>
      <c r="R114" s="557">
        <v>0</v>
      </c>
      <c r="S114" s="557">
        <v>0</v>
      </c>
      <c r="T114" s="557">
        <v>0</v>
      </c>
      <c r="U114" s="557">
        <v>0</v>
      </c>
      <c r="V114" s="557">
        <v>0</v>
      </c>
      <c r="W114" s="557">
        <v>0</v>
      </c>
      <c r="X114" s="557">
        <v>0</v>
      </c>
      <c r="Y114" s="557">
        <v>0</v>
      </c>
      <c r="Z114" s="557">
        <v>0</v>
      </c>
      <c r="AA114" s="557">
        <v>0</v>
      </c>
      <c r="AB114" s="557">
        <v>0</v>
      </c>
      <c r="AC114" s="557">
        <v>0</v>
      </c>
      <c r="AD114" s="557">
        <v>0</v>
      </c>
      <c r="AE114" s="557">
        <v>0</v>
      </c>
      <c r="AF114" s="557">
        <v>0</v>
      </c>
      <c r="AG114" s="557">
        <v>0</v>
      </c>
      <c r="AH114" s="557">
        <v>0</v>
      </c>
      <c r="AI114" s="557">
        <v>0</v>
      </c>
      <c r="AJ114" s="557">
        <v>0</v>
      </c>
      <c r="AK114" s="557">
        <v>0</v>
      </c>
      <c r="AL114" s="557">
        <v>0</v>
      </c>
      <c r="AM114" s="557">
        <v>0</v>
      </c>
      <c r="AN114" s="557">
        <v>0</v>
      </c>
      <c r="AO114" s="557">
        <v>68.984999999999999</v>
      </c>
      <c r="AP114" s="557">
        <v>3.1419999999999999</v>
      </c>
      <c r="AQ114" s="557">
        <v>0</v>
      </c>
      <c r="AR114" s="557">
        <v>0</v>
      </c>
      <c r="AS114" s="557">
        <v>0</v>
      </c>
      <c r="AT114" s="557">
        <v>0</v>
      </c>
      <c r="AU114" s="557">
        <v>0</v>
      </c>
      <c r="AV114" s="557">
        <v>0</v>
      </c>
      <c r="AW114" s="557">
        <v>0</v>
      </c>
      <c r="AX114" s="557">
        <v>0</v>
      </c>
      <c r="AY114" s="557">
        <v>0</v>
      </c>
      <c r="AZ114" s="557">
        <v>0</v>
      </c>
      <c r="BA114" s="557">
        <v>0</v>
      </c>
      <c r="BB114" s="557">
        <v>0</v>
      </c>
      <c r="BC114" s="557">
        <v>44.084000000000003</v>
      </c>
      <c r="BD114" s="557">
        <v>0</v>
      </c>
      <c r="BE114" s="557">
        <v>30.423999999999999</v>
      </c>
      <c r="BF114" s="557">
        <v>0.12</v>
      </c>
      <c r="BG114" s="557">
        <v>13.236000000000001</v>
      </c>
      <c r="BH114" s="557">
        <v>0</v>
      </c>
      <c r="BI114" s="557">
        <v>0.216</v>
      </c>
      <c r="BJ114" s="557">
        <v>0</v>
      </c>
      <c r="BK114" s="557">
        <v>0</v>
      </c>
      <c r="BL114" s="605">
        <v>0</v>
      </c>
      <c r="BM114" s="606">
        <f t="shared" si="5"/>
        <v>160.20699999999999</v>
      </c>
      <c r="BN114" s="560"/>
      <c r="BO114" s="558">
        <v>0</v>
      </c>
      <c r="BP114" s="607">
        <f t="shared" si="6"/>
        <v>4504.3160000000007</v>
      </c>
      <c r="BQ114" s="559">
        <f t="shared" si="7"/>
        <v>4310.4620000000004</v>
      </c>
      <c r="BR114" s="608">
        <v>0</v>
      </c>
      <c r="BS114" s="558">
        <v>4310.4620000000004</v>
      </c>
      <c r="BT114" s="609">
        <v>0</v>
      </c>
      <c r="BU114" s="609">
        <v>193.85400000000001</v>
      </c>
      <c r="BV114" s="558">
        <v>0</v>
      </c>
      <c r="BW114" s="610">
        <v>0</v>
      </c>
      <c r="BX114" s="560">
        <v>0</v>
      </c>
      <c r="BZ114" s="531"/>
    </row>
    <row r="115" spans="1:79">
      <c r="A115" s="581" t="s">
        <v>64</v>
      </c>
      <c r="B115" s="604" t="s">
        <v>162</v>
      </c>
      <c r="C115" s="557">
        <f t="shared" si="4"/>
        <v>980.83799999999997</v>
      </c>
      <c r="D115" s="558"/>
      <c r="E115" s="558"/>
      <c r="F115" s="558"/>
      <c r="G115" s="558"/>
      <c r="H115" s="558"/>
      <c r="I115" s="558"/>
      <c r="J115" s="558"/>
      <c r="K115" s="558"/>
      <c r="L115" s="559">
        <v>0</v>
      </c>
      <c r="M115" s="557">
        <v>0</v>
      </c>
      <c r="N115" s="557">
        <v>0</v>
      </c>
      <c r="O115" s="557">
        <v>0</v>
      </c>
      <c r="P115" s="557">
        <v>0</v>
      </c>
      <c r="Q115" s="557">
        <v>0</v>
      </c>
      <c r="R115" s="557">
        <v>0</v>
      </c>
      <c r="S115" s="557">
        <v>0</v>
      </c>
      <c r="T115" s="557">
        <v>0</v>
      </c>
      <c r="U115" s="557">
        <v>0</v>
      </c>
      <c r="V115" s="557">
        <v>0</v>
      </c>
      <c r="W115" s="557">
        <v>0</v>
      </c>
      <c r="X115" s="557">
        <v>0.502</v>
      </c>
      <c r="Y115" s="557">
        <v>0</v>
      </c>
      <c r="Z115" s="557">
        <v>0</v>
      </c>
      <c r="AA115" s="557">
        <v>0</v>
      </c>
      <c r="AB115" s="557">
        <v>0</v>
      </c>
      <c r="AC115" s="557">
        <v>0</v>
      </c>
      <c r="AD115" s="557">
        <v>0</v>
      </c>
      <c r="AE115" s="557">
        <v>0</v>
      </c>
      <c r="AF115" s="557">
        <v>0</v>
      </c>
      <c r="AG115" s="557">
        <v>0</v>
      </c>
      <c r="AH115" s="557">
        <v>0</v>
      </c>
      <c r="AI115" s="557">
        <v>0</v>
      </c>
      <c r="AJ115" s="557">
        <v>0</v>
      </c>
      <c r="AK115" s="557">
        <v>0</v>
      </c>
      <c r="AL115" s="557">
        <v>0</v>
      </c>
      <c r="AM115" s="557">
        <v>0</v>
      </c>
      <c r="AN115" s="557">
        <v>0</v>
      </c>
      <c r="AO115" s="557">
        <v>0</v>
      </c>
      <c r="AP115" s="557">
        <v>0</v>
      </c>
      <c r="AQ115" s="557">
        <v>0</v>
      </c>
      <c r="AR115" s="557">
        <v>0</v>
      </c>
      <c r="AS115" s="557">
        <v>0</v>
      </c>
      <c r="AT115" s="557">
        <v>0</v>
      </c>
      <c r="AU115" s="557">
        <v>2.2440000000000002</v>
      </c>
      <c r="AV115" s="557">
        <v>0.23799999999999999</v>
      </c>
      <c r="AW115" s="557">
        <v>0</v>
      </c>
      <c r="AX115" s="557">
        <v>12.816000000000001</v>
      </c>
      <c r="AY115" s="557">
        <v>0</v>
      </c>
      <c r="AZ115" s="557">
        <v>0</v>
      </c>
      <c r="BA115" s="557">
        <v>0</v>
      </c>
      <c r="BB115" s="557">
        <v>0</v>
      </c>
      <c r="BC115" s="557">
        <v>0</v>
      </c>
      <c r="BD115" s="557">
        <v>0</v>
      </c>
      <c r="BE115" s="557">
        <v>0</v>
      </c>
      <c r="BF115" s="557">
        <v>0</v>
      </c>
      <c r="BG115" s="557">
        <v>0</v>
      </c>
      <c r="BH115" s="557">
        <v>0</v>
      </c>
      <c r="BI115" s="557">
        <v>0</v>
      </c>
      <c r="BJ115" s="557">
        <v>0</v>
      </c>
      <c r="BK115" s="557">
        <v>0</v>
      </c>
      <c r="BL115" s="605">
        <v>0</v>
      </c>
      <c r="BM115" s="606">
        <f t="shared" si="5"/>
        <v>15.8</v>
      </c>
      <c r="BN115" s="560"/>
      <c r="BO115" s="558">
        <v>0</v>
      </c>
      <c r="BP115" s="607">
        <f t="shared" si="6"/>
        <v>965.03800000000001</v>
      </c>
      <c r="BQ115" s="559">
        <f t="shared" si="7"/>
        <v>276.86700000000002</v>
      </c>
      <c r="BR115" s="608">
        <v>0</v>
      </c>
      <c r="BS115" s="558">
        <v>276.86700000000002</v>
      </c>
      <c r="BT115" s="609">
        <v>0</v>
      </c>
      <c r="BU115" s="609">
        <v>688.17100000000005</v>
      </c>
      <c r="BV115" s="558">
        <v>0</v>
      </c>
      <c r="BW115" s="610">
        <v>0</v>
      </c>
      <c r="BX115" s="560">
        <v>0</v>
      </c>
      <c r="BZ115" s="531"/>
    </row>
    <row r="116" spans="1:79">
      <c r="A116" s="581" t="s">
        <v>65</v>
      </c>
      <c r="B116" s="604" t="s">
        <v>164</v>
      </c>
      <c r="C116" s="557">
        <f t="shared" si="4"/>
        <v>2492.145</v>
      </c>
      <c r="D116" s="558"/>
      <c r="E116" s="558"/>
      <c r="F116" s="558"/>
      <c r="G116" s="558"/>
      <c r="H116" s="558"/>
      <c r="I116" s="558"/>
      <c r="J116" s="558"/>
      <c r="K116" s="558"/>
      <c r="L116" s="559">
        <v>0.66500000000000004</v>
      </c>
      <c r="M116" s="557">
        <v>0</v>
      </c>
      <c r="N116" s="557">
        <v>7.5869999999999997</v>
      </c>
      <c r="O116" s="557">
        <v>15.134</v>
      </c>
      <c r="P116" s="557">
        <v>19.66</v>
      </c>
      <c r="Q116" s="557">
        <v>3.0000000000000001E-3</v>
      </c>
      <c r="R116" s="557">
        <v>1.1599999999999999</v>
      </c>
      <c r="S116" s="557">
        <v>0.497</v>
      </c>
      <c r="T116" s="557">
        <v>0</v>
      </c>
      <c r="U116" s="557">
        <v>1.423</v>
      </c>
      <c r="V116" s="557">
        <v>1.4E-2</v>
      </c>
      <c r="W116" s="557">
        <v>0.27700000000000002</v>
      </c>
      <c r="X116" s="557">
        <v>0.29299999999999998</v>
      </c>
      <c r="Y116" s="557">
        <v>0.34899999999999998</v>
      </c>
      <c r="Z116" s="557">
        <v>0.54600000000000004</v>
      </c>
      <c r="AA116" s="557">
        <v>2.3250000000000002</v>
      </c>
      <c r="AB116" s="557">
        <v>2.2309999999999999</v>
      </c>
      <c r="AC116" s="557">
        <v>5.516</v>
      </c>
      <c r="AD116" s="557">
        <v>16.611000000000001</v>
      </c>
      <c r="AE116" s="557">
        <v>6.165</v>
      </c>
      <c r="AF116" s="557">
        <v>3.7149999999999999</v>
      </c>
      <c r="AG116" s="557">
        <v>11.811999999999999</v>
      </c>
      <c r="AH116" s="557">
        <v>7.5789999999999997</v>
      </c>
      <c r="AI116" s="557">
        <v>7.3179999999999996</v>
      </c>
      <c r="AJ116" s="557">
        <v>13.444000000000001</v>
      </c>
      <c r="AK116" s="557">
        <v>16.454000000000001</v>
      </c>
      <c r="AL116" s="557">
        <v>11.113</v>
      </c>
      <c r="AM116" s="557">
        <v>49.555999999999997</v>
      </c>
      <c r="AN116" s="557">
        <v>3.9</v>
      </c>
      <c r="AO116" s="557">
        <v>56.555</v>
      </c>
      <c r="AP116" s="557">
        <v>9.5630000000000006</v>
      </c>
      <c r="AQ116" s="557">
        <v>7.0110000000000001</v>
      </c>
      <c r="AR116" s="557">
        <v>30.225000000000001</v>
      </c>
      <c r="AS116" s="557">
        <v>6.3780000000000001</v>
      </c>
      <c r="AT116" s="557">
        <v>32.975000000000001</v>
      </c>
      <c r="AU116" s="557">
        <v>2.528</v>
      </c>
      <c r="AV116" s="557">
        <v>39.561</v>
      </c>
      <c r="AW116" s="557">
        <v>3.5339999999999998</v>
      </c>
      <c r="AX116" s="557">
        <v>6.38</v>
      </c>
      <c r="AY116" s="557">
        <v>3.4740000000000002</v>
      </c>
      <c r="AZ116" s="557">
        <v>3.9510000000000001</v>
      </c>
      <c r="BA116" s="557">
        <v>8.67</v>
      </c>
      <c r="BB116" s="557">
        <v>16.143000000000001</v>
      </c>
      <c r="BC116" s="557">
        <v>0.68700000000000006</v>
      </c>
      <c r="BD116" s="557">
        <v>9.6140000000000008</v>
      </c>
      <c r="BE116" s="557">
        <v>8.5690000000000008</v>
      </c>
      <c r="BF116" s="557">
        <v>37.826999999999998</v>
      </c>
      <c r="BG116" s="557">
        <v>2.8650000000000002</v>
      </c>
      <c r="BH116" s="557">
        <v>14.095000000000001</v>
      </c>
      <c r="BI116" s="557">
        <v>21.472999999999999</v>
      </c>
      <c r="BJ116" s="557">
        <v>0</v>
      </c>
      <c r="BK116" s="557">
        <v>0</v>
      </c>
      <c r="BL116" s="605">
        <v>0</v>
      </c>
      <c r="BM116" s="606">
        <f t="shared" si="5"/>
        <v>527.42500000000007</v>
      </c>
      <c r="BN116" s="560"/>
      <c r="BO116" s="558">
        <v>0</v>
      </c>
      <c r="BP116" s="607">
        <f t="shared" si="6"/>
        <v>1964.72</v>
      </c>
      <c r="BQ116" s="559">
        <f t="shared" si="7"/>
        <v>1964.72</v>
      </c>
      <c r="BR116" s="608">
        <v>0</v>
      </c>
      <c r="BS116" s="558">
        <v>1964.72</v>
      </c>
      <c r="BT116" s="609">
        <v>0</v>
      </c>
      <c r="BU116" s="609">
        <v>0</v>
      </c>
      <c r="BV116" s="558">
        <v>0</v>
      </c>
      <c r="BW116" s="610">
        <v>0</v>
      </c>
      <c r="BX116" s="560">
        <v>0</v>
      </c>
      <c r="BZ116" s="531"/>
    </row>
    <row r="117" spans="1:79">
      <c r="A117" s="581" t="s">
        <v>66</v>
      </c>
      <c r="B117" s="604" t="s">
        <v>239</v>
      </c>
      <c r="C117" s="557">
        <f t="shared" si="4"/>
        <v>1199.0329999999999</v>
      </c>
      <c r="D117" s="558"/>
      <c r="E117" s="558"/>
      <c r="F117" s="558"/>
      <c r="G117" s="558"/>
      <c r="H117" s="558"/>
      <c r="I117" s="558"/>
      <c r="J117" s="558"/>
      <c r="K117" s="558"/>
      <c r="L117" s="559">
        <v>0</v>
      </c>
      <c r="M117" s="557">
        <v>0</v>
      </c>
      <c r="N117" s="557">
        <v>0</v>
      </c>
      <c r="O117" s="557">
        <v>0</v>
      </c>
      <c r="P117" s="557">
        <v>0</v>
      </c>
      <c r="Q117" s="557">
        <v>0</v>
      </c>
      <c r="R117" s="557">
        <v>0</v>
      </c>
      <c r="S117" s="557">
        <v>0</v>
      </c>
      <c r="T117" s="557">
        <v>0</v>
      </c>
      <c r="U117" s="557">
        <v>0</v>
      </c>
      <c r="V117" s="557">
        <v>0</v>
      </c>
      <c r="W117" s="557">
        <v>0</v>
      </c>
      <c r="X117" s="557">
        <v>0</v>
      </c>
      <c r="Y117" s="557">
        <v>0</v>
      </c>
      <c r="Z117" s="557">
        <v>0</v>
      </c>
      <c r="AA117" s="557">
        <v>0</v>
      </c>
      <c r="AB117" s="557">
        <v>0</v>
      </c>
      <c r="AC117" s="557">
        <v>0</v>
      </c>
      <c r="AD117" s="557">
        <v>0</v>
      </c>
      <c r="AE117" s="557">
        <v>0</v>
      </c>
      <c r="AF117" s="557">
        <v>0</v>
      </c>
      <c r="AG117" s="557">
        <v>0</v>
      </c>
      <c r="AH117" s="557">
        <v>0</v>
      </c>
      <c r="AI117" s="557">
        <v>0</v>
      </c>
      <c r="AJ117" s="557">
        <v>0</v>
      </c>
      <c r="AK117" s="557">
        <v>0</v>
      </c>
      <c r="AL117" s="557">
        <v>0</v>
      </c>
      <c r="AM117" s="557">
        <v>0</v>
      </c>
      <c r="AN117" s="557">
        <v>0</v>
      </c>
      <c r="AO117" s="557">
        <v>0</v>
      </c>
      <c r="AP117" s="557">
        <v>0</v>
      </c>
      <c r="AQ117" s="557">
        <v>0</v>
      </c>
      <c r="AR117" s="557">
        <v>0</v>
      </c>
      <c r="AS117" s="557">
        <v>0</v>
      </c>
      <c r="AT117" s="557">
        <v>0</v>
      </c>
      <c r="AU117" s="557">
        <v>0</v>
      </c>
      <c r="AV117" s="557">
        <v>0</v>
      </c>
      <c r="AW117" s="557">
        <v>0</v>
      </c>
      <c r="AX117" s="557">
        <v>0</v>
      </c>
      <c r="AY117" s="557">
        <v>0</v>
      </c>
      <c r="AZ117" s="557">
        <v>0</v>
      </c>
      <c r="BA117" s="557">
        <v>0</v>
      </c>
      <c r="BB117" s="557">
        <v>0</v>
      </c>
      <c r="BC117" s="557">
        <v>0</v>
      </c>
      <c r="BD117" s="557">
        <v>0</v>
      </c>
      <c r="BE117" s="557">
        <v>0</v>
      </c>
      <c r="BF117" s="557">
        <v>0</v>
      </c>
      <c r="BG117" s="557">
        <v>0</v>
      </c>
      <c r="BH117" s="557">
        <v>0</v>
      </c>
      <c r="BI117" s="557">
        <v>0</v>
      </c>
      <c r="BJ117" s="557">
        <v>0</v>
      </c>
      <c r="BK117" s="557">
        <v>0</v>
      </c>
      <c r="BL117" s="605">
        <v>0</v>
      </c>
      <c r="BM117" s="606">
        <f t="shared" si="5"/>
        <v>0</v>
      </c>
      <c r="BN117" s="560"/>
      <c r="BO117" s="558">
        <v>0</v>
      </c>
      <c r="BP117" s="607">
        <f t="shared" si="6"/>
        <v>1199.0329999999999</v>
      </c>
      <c r="BQ117" s="559">
        <f t="shared" si="7"/>
        <v>1199.0329999999999</v>
      </c>
      <c r="BR117" s="608">
        <v>1199.0329999999999</v>
      </c>
      <c r="BS117" s="558">
        <v>0</v>
      </c>
      <c r="BT117" s="609">
        <v>0</v>
      </c>
      <c r="BU117" s="609">
        <v>0</v>
      </c>
      <c r="BV117" s="558">
        <v>0</v>
      </c>
      <c r="BW117" s="610">
        <v>0</v>
      </c>
      <c r="BX117" s="560">
        <v>0</v>
      </c>
      <c r="BZ117" s="531"/>
    </row>
    <row r="118" spans="1:79">
      <c r="A118" s="581" t="s">
        <v>70</v>
      </c>
      <c r="B118" s="604" t="s">
        <v>240</v>
      </c>
      <c r="C118" s="557">
        <f t="shared" si="4"/>
        <v>7796.8430000000008</v>
      </c>
      <c r="D118" s="558"/>
      <c r="E118" s="558"/>
      <c r="F118" s="558"/>
      <c r="G118" s="558"/>
      <c r="H118" s="558"/>
      <c r="I118" s="558"/>
      <c r="J118" s="558"/>
      <c r="K118" s="558"/>
      <c r="L118" s="559">
        <v>0</v>
      </c>
      <c r="M118" s="557">
        <v>0</v>
      </c>
      <c r="N118" s="557">
        <v>0</v>
      </c>
      <c r="O118" s="557">
        <v>0</v>
      </c>
      <c r="P118" s="557">
        <v>0</v>
      </c>
      <c r="Q118" s="557">
        <v>0</v>
      </c>
      <c r="R118" s="557">
        <v>0</v>
      </c>
      <c r="S118" s="557">
        <v>0</v>
      </c>
      <c r="T118" s="557">
        <v>0</v>
      </c>
      <c r="U118" s="557">
        <v>0</v>
      </c>
      <c r="V118" s="557">
        <v>0</v>
      </c>
      <c r="W118" s="557">
        <v>0</v>
      </c>
      <c r="X118" s="557">
        <v>0</v>
      </c>
      <c r="Y118" s="557">
        <v>0</v>
      </c>
      <c r="Z118" s="557">
        <v>0</v>
      </c>
      <c r="AA118" s="557">
        <v>0</v>
      </c>
      <c r="AB118" s="557">
        <v>0</v>
      </c>
      <c r="AC118" s="557">
        <v>0</v>
      </c>
      <c r="AD118" s="557">
        <v>0</v>
      </c>
      <c r="AE118" s="557">
        <v>0</v>
      </c>
      <c r="AF118" s="557">
        <v>0</v>
      </c>
      <c r="AG118" s="557">
        <v>0</v>
      </c>
      <c r="AH118" s="557">
        <v>0</v>
      </c>
      <c r="AI118" s="557">
        <v>0</v>
      </c>
      <c r="AJ118" s="557">
        <v>0</v>
      </c>
      <c r="AK118" s="557">
        <v>0</v>
      </c>
      <c r="AL118" s="557">
        <v>0</v>
      </c>
      <c r="AM118" s="557">
        <v>0</v>
      </c>
      <c r="AN118" s="557">
        <v>0</v>
      </c>
      <c r="AO118" s="557">
        <v>0</v>
      </c>
      <c r="AP118" s="557">
        <v>0</v>
      </c>
      <c r="AQ118" s="557">
        <v>0</v>
      </c>
      <c r="AR118" s="557">
        <v>0</v>
      </c>
      <c r="AS118" s="557">
        <v>0</v>
      </c>
      <c r="AT118" s="557">
        <v>0</v>
      </c>
      <c r="AU118" s="557">
        <v>0</v>
      </c>
      <c r="AV118" s="557">
        <v>0</v>
      </c>
      <c r="AW118" s="557">
        <v>0</v>
      </c>
      <c r="AX118" s="557">
        <v>0</v>
      </c>
      <c r="AY118" s="557">
        <v>0</v>
      </c>
      <c r="AZ118" s="557">
        <v>0</v>
      </c>
      <c r="BA118" s="557">
        <v>0</v>
      </c>
      <c r="BB118" s="557">
        <v>0</v>
      </c>
      <c r="BC118" s="557">
        <v>0</v>
      </c>
      <c r="BD118" s="557">
        <v>0</v>
      </c>
      <c r="BE118" s="557">
        <v>0</v>
      </c>
      <c r="BF118" s="557">
        <v>0</v>
      </c>
      <c r="BG118" s="557">
        <v>0</v>
      </c>
      <c r="BH118" s="557">
        <v>0</v>
      </c>
      <c r="BI118" s="557">
        <v>0</v>
      </c>
      <c r="BJ118" s="557">
        <v>0</v>
      </c>
      <c r="BK118" s="557">
        <v>0</v>
      </c>
      <c r="BL118" s="605">
        <v>0</v>
      </c>
      <c r="BM118" s="606">
        <f t="shared" si="5"/>
        <v>0</v>
      </c>
      <c r="BN118" s="560"/>
      <c r="BO118" s="558">
        <v>45677.712</v>
      </c>
      <c r="BP118" s="607">
        <f t="shared" si="6"/>
        <v>-37880.868999999999</v>
      </c>
      <c r="BQ118" s="559">
        <f t="shared" si="7"/>
        <v>-37880.868999999999</v>
      </c>
      <c r="BR118" s="608">
        <v>0</v>
      </c>
      <c r="BS118" s="558">
        <v>-37880.868999999999</v>
      </c>
      <c r="BT118" s="609">
        <v>0</v>
      </c>
      <c r="BU118" s="609">
        <v>0</v>
      </c>
      <c r="BV118" s="558">
        <v>0</v>
      </c>
      <c r="BW118" s="610">
        <v>0</v>
      </c>
      <c r="BX118" s="560">
        <v>0</v>
      </c>
      <c r="BZ118" s="531"/>
    </row>
    <row r="119" spans="1:79" ht="13.5" thickBot="1">
      <c r="A119" s="594" t="s">
        <v>71</v>
      </c>
      <c r="B119" s="604" t="s">
        <v>126</v>
      </c>
      <c r="C119" s="557">
        <f t="shared" si="4"/>
        <v>0</v>
      </c>
      <c r="D119" s="558"/>
      <c r="E119" s="558"/>
      <c r="F119" s="558"/>
      <c r="G119" s="558"/>
      <c r="H119" s="558"/>
      <c r="I119" s="558"/>
      <c r="J119" s="558"/>
      <c r="K119" s="558"/>
      <c r="L119" s="559">
        <v>0</v>
      </c>
      <c r="M119" s="557">
        <v>0</v>
      </c>
      <c r="N119" s="557">
        <v>0</v>
      </c>
      <c r="O119" s="557">
        <v>0</v>
      </c>
      <c r="P119" s="557">
        <v>0</v>
      </c>
      <c r="Q119" s="557">
        <v>0</v>
      </c>
      <c r="R119" s="557">
        <v>0</v>
      </c>
      <c r="S119" s="557">
        <v>0</v>
      </c>
      <c r="T119" s="557">
        <v>0</v>
      </c>
      <c r="U119" s="557">
        <v>0</v>
      </c>
      <c r="V119" s="557">
        <v>0</v>
      </c>
      <c r="W119" s="557">
        <v>0</v>
      </c>
      <c r="X119" s="557">
        <v>0</v>
      </c>
      <c r="Y119" s="557">
        <v>0</v>
      </c>
      <c r="Z119" s="557">
        <v>0</v>
      </c>
      <c r="AA119" s="557">
        <v>0</v>
      </c>
      <c r="AB119" s="557">
        <v>0</v>
      </c>
      <c r="AC119" s="557">
        <v>0</v>
      </c>
      <c r="AD119" s="557">
        <v>0</v>
      </c>
      <c r="AE119" s="557">
        <v>0</v>
      </c>
      <c r="AF119" s="557">
        <v>0</v>
      </c>
      <c r="AG119" s="557">
        <v>0</v>
      </c>
      <c r="AH119" s="557">
        <v>0</v>
      </c>
      <c r="AI119" s="557">
        <v>0</v>
      </c>
      <c r="AJ119" s="557">
        <v>0</v>
      </c>
      <c r="AK119" s="557">
        <v>0</v>
      </c>
      <c r="AL119" s="557">
        <v>0</v>
      </c>
      <c r="AM119" s="557">
        <v>0</v>
      </c>
      <c r="AN119" s="557">
        <v>0</v>
      </c>
      <c r="AO119" s="557">
        <v>0</v>
      </c>
      <c r="AP119" s="557">
        <v>0</v>
      </c>
      <c r="AQ119" s="557">
        <v>0</v>
      </c>
      <c r="AR119" s="557">
        <v>0</v>
      </c>
      <c r="AS119" s="557">
        <v>0</v>
      </c>
      <c r="AT119" s="557">
        <v>0</v>
      </c>
      <c r="AU119" s="557">
        <v>0</v>
      </c>
      <c r="AV119" s="557">
        <v>0</v>
      </c>
      <c r="AW119" s="557">
        <v>0</v>
      </c>
      <c r="AX119" s="557">
        <v>0</v>
      </c>
      <c r="AY119" s="557">
        <v>0</v>
      </c>
      <c r="AZ119" s="557">
        <v>0</v>
      </c>
      <c r="BA119" s="557">
        <v>0</v>
      </c>
      <c r="BB119" s="557">
        <v>0</v>
      </c>
      <c r="BC119" s="557">
        <v>0</v>
      </c>
      <c r="BD119" s="557">
        <v>0</v>
      </c>
      <c r="BE119" s="557">
        <v>0</v>
      </c>
      <c r="BF119" s="557">
        <v>0</v>
      </c>
      <c r="BG119" s="557">
        <v>0</v>
      </c>
      <c r="BH119" s="557">
        <v>0</v>
      </c>
      <c r="BI119" s="557">
        <v>0</v>
      </c>
      <c r="BJ119" s="557">
        <v>0</v>
      </c>
      <c r="BK119" s="557">
        <v>0</v>
      </c>
      <c r="BL119" s="557">
        <v>0</v>
      </c>
      <c r="BM119" s="606">
        <f t="shared" si="5"/>
        <v>0</v>
      </c>
      <c r="BN119" s="560"/>
      <c r="BO119" s="558">
        <v>0</v>
      </c>
      <c r="BP119" s="607">
        <f t="shared" si="6"/>
        <v>0</v>
      </c>
      <c r="BQ119" s="559">
        <f t="shared" si="7"/>
        <v>0</v>
      </c>
      <c r="BR119" s="608">
        <v>0</v>
      </c>
      <c r="BS119" s="558">
        <v>0</v>
      </c>
      <c r="BT119" s="609">
        <v>0</v>
      </c>
      <c r="BU119" s="609">
        <v>0</v>
      </c>
      <c r="BV119" s="558">
        <v>0</v>
      </c>
      <c r="BW119" s="610">
        <v>0</v>
      </c>
      <c r="BX119" s="560">
        <v>0</v>
      </c>
      <c r="BZ119" s="531"/>
    </row>
    <row r="120" spans="1:79" ht="14.25" thickTop="1" thickBot="1">
      <c r="B120" s="611" t="s">
        <v>75</v>
      </c>
      <c r="C120" s="568">
        <f>SUM(C67:C119)</f>
        <v>528906.40599999996</v>
      </c>
      <c r="D120" s="568">
        <f t="shared" ref="D120:BR120" si="8">SUM(D67:D119)</f>
        <v>0</v>
      </c>
      <c r="E120" s="568">
        <f t="shared" si="8"/>
        <v>0</v>
      </c>
      <c r="F120" s="568">
        <f t="shared" si="8"/>
        <v>0</v>
      </c>
      <c r="G120" s="568">
        <f t="shared" si="8"/>
        <v>0</v>
      </c>
      <c r="H120" s="568">
        <f t="shared" si="8"/>
        <v>0</v>
      </c>
      <c r="I120" s="568">
        <f t="shared" si="8"/>
        <v>0</v>
      </c>
      <c r="J120" s="568">
        <f t="shared" si="8"/>
        <v>0</v>
      </c>
      <c r="K120" s="612">
        <f t="shared" si="8"/>
        <v>0</v>
      </c>
      <c r="L120" s="568">
        <f t="shared" si="8"/>
        <v>4453.5909999999985</v>
      </c>
      <c r="M120" s="568">
        <f t="shared" si="8"/>
        <v>1961.1219999999994</v>
      </c>
      <c r="N120" s="568">
        <f t="shared" si="8"/>
        <v>289.59599999999989</v>
      </c>
      <c r="O120" s="568">
        <f t="shared" si="8"/>
        <v>10136.054000000004</v>
      </c>
      <c r="P120" s="568">
        <f t="shared" si="8"/>
        <v>3365.9939999999992</v>
      </c>
      <c r="Q120" s="568">
        <f t="shared" si="8"/>
        <v>221.96599999999998</v>
      </c>
      <c r="R120" s="568">
        <f t="shared" si="8"/>
        <v>748.93399999999997</v>
      </c>
      <c r="S120" s="568">
        <f t="shared" si="8"/>
        <v>579.49799999999982</v>
      </c>
      <c r="T120" s="568">
        <f t="shared" si="8"/>
        <v>0</v>
      </c>
      <c r="U120" s="568">
        <f t="shared" si="8"/>
        <v>1040.654</v>
      </c>
      <c r="V120" s="568">
        <f t="shared" si="8"/>
        <v>375.57299999999998</v>
      </c>
      <c r="W120" s="568">
        <f t="shared" si="8"/>
        <v>396.23599999999988</v>
      </c>
      <c r="X120" s="568">
        <f t="shared" si="8"/>
        <v>708.05900000000008</v>
      </c>
      <c r="Y120" s="568">
        <f t="shared" si="8"/>
        <v>892.72899999999993</v>
      </c>
      <c r="Z120" s="568">
        <f t="shared" si="8"/>
        <v>272.88799999999998</v>
      </c>
      <c r="AA120" s="568">
        <f t="shared" si="8"/>
        <v>386.88599999999985</v>
      </c>
      <c r="AB120" s="568">
        <f t="shared" si="8"/>
        <v>370.84099999999989</v>
      </c>
      <c r="AC120" s="568">
        <f t="shared" si="8"/>
        <v>11398.86</v>
      </c>
      <c r="AD120" s="568">
        <f t="shared" si="8"/>
        <v>2570.8890000000001</v>
      </c>
      <c r="AE120" s="568">
        <f t="shared" si="8"/>
        <v>15777.183000000005</v>
      </c>
      <c r="AF120" s="568">
        <f t="shared" si="8"/>
        <v>1003.177</v>
      </c>
      <c r="AG120" s="568">
        <f t="shared" si="8"/>
        <v>1053.7809999999997</v>
      </c>
      <c r="AH120" s="568">
        <f t="shared" si="8"/>
        <v>5844.2889999999998</v>
      </c>
      <c r="AI120" s="568">
        <f t="shared" si="8"/>
        <v>5347.4800000000005</v>
      </c>
      <c r="AJ120" s="568">
        <f t="shared" si="8"/>
        <v>7059.235999999999</v>
      </c>
      <c r="AK120" s="568">
        <f t="shared" si="8"/>
        <v>4027.7759999999998</v>
      </c>
      <c r="AL120" s="568">
        <f t="shared" si="8"/>
        <v>3997.2830000000004</v>
      </c>
      <c r="AM120" s="568">
        <f t="shared" si="8"/>
        <v>5673.549</v>
      </c>
      <c r="AN120" s="568">
        <f t="shared" si="8"/>
        <v>131.46400000000003</v>
      </c>
      <c r="AO120" s="568">
        <f t="shared" si="8"/>
        <v>17310.466000000004</v>
      </c>
      <c r="AP120" s="568">
        <f t="shared" si="8"/>
        <v>3254.3460000000005</v>
      </c>
      <c r="AQ120" s="568">
        <f t="shared" si="8"/>
        <v>482.3429999999999</v>
      </c>
      <c r="AR120" s="568">
        <f t="shared" si="8"/>
        <v>4647.3440000000001</v>
      </c>
      <c r="AS120" s="568">
        <f t="shared" si="8"/>
        <v>973.43399999999997</v>
      </c>
      <c r="AT120" s="568">
        <f t="shared" si="8"/>
        <v>3861.0319999999997</v>
      </c>
      <c r="AU120" s="568">
        <f t="shared" si="8"/>
        <v>1139.6499999999999</v>
      </c>
      <c r="AV120" s="568">
        <f t="shared" si="8"/>
        <v>771.72400000000016</v>
      </c>
      <c r="AW120" s="568">
        <f t="shared" si="8"/>
        <v>2980.4829999999997</v>
      </c>
      <c r="AX120" s="568">
        <f t="shared" si="8"/>
        <v>1265.97</v>
      </c>
      <c r="AY120" s="568">
        <f t="shared" si="8"/>
        <v>25.120999999999999</v>
      </c>
      <c r="AZ120" s="568">
        <f t="shared" si="8"/>
        <v>325.64000000000004</v>
      </c>
      <c r="BA120" s="568">
        <f t="shared" si="8"/>
        <v>6957.2560000000003</v>
      </c>
      <c r="BB120" s="568">
        <f t="shared" si="8"/>
        <v>718.7650000000001</v>
      </c>
      <c r="BC120" s="568">
        <f t="shared" si="8"/>
        <v>9486.7079999999987</v>
      </c>
      <c r="BD120" s="568">
        <f t="shared" si="8"/>
        <v>218.66499999999996</v>
      </c>
      <c r="BE120" s="568">
        <f t="shared" si="8"/>
        <v>2780.7829999999994</v>
      </c>
      <c r="BF120" s="568">
        <f t="shared" si="8"/>
        <v>5890.0279999999993</v>
      </c>
      <c r="BG120" s="568">
        <f t="shared" si="8"/>
        <v>1666.0510000000002</v>
      </c>
      <c r="BH120" s="568">
        <f t="shared" si="8"/>
        <v>389.92800000000011</v>
      </c>
      <c r="BI120" s="568">
        <f t="shared" si="8"/>
        <v>653.20900000000006</v>
      </c>
      <c r="BJ120" s="568">
        <f t="shared" si="8"/>
        <v>0</v>
      </c>
      <c r="BK120" s="568">
        <f t="shared" si="8"/>
        <v>0</v>
      </c>
      <c r="BL120" s="568">
        <f t="shared" si="8"/>
        <v>0</v>
      </c>
      <c r="BM120" s="568">
        <f t="shared" si="8"/>
        <v>155884.53399999996</v>
      </c>
      <c r="BN120" s="611">
        <f t="shared" si="8"/>
        <v>0</v>
      </c>
      <c r="BO120" s="612">
        <f t="shared" si="8"/>
        <v>91150.803000000014</v>
      </c>
      <c r="BP120" s="612">
        <f t="shared" si="8"/>
        <v>230317.07699999999</v>
      </c>
      <c r="BQ120" s="568">
        <f t="shared" si="8"/>
        <v>176706.98300000001</v>
      </c>
      <c r="BR120" s="568">
        <f t="shared" si="8"/>
        <v>22400.054000000004</v>
      </c>
      <c r="BS120" s="613">
        <f t="shared" ref="BS120:BX120" si="9">SUM(BS67:BS119)</f>
        <v>154306.92899999997</v>
      </c>
      <c r="BT120" s="613">
        <f t="shared" si="9"/>
        <v>52698.178000000007</v>
      </c>
      <c r="BU120" s="613">
        <f t="shared" si="9"/>
        <v>911.91600000000005</v>
      </c>
      <c r="BV120" s="568">
        <f t="shared" si="9"/>
        <v>49261.115000000005</v>
      </c>
      <c r="BW120" s="568">
        <f t="shared" si="9"/>
        <v>2292.877</v>
      </c>
      <c r="BX120" s="614">
        <f t="shared" si="9"/>
        <v>0</v>
      </c>
      <c r="BZ120" s="531"/>
    </row>
    <row r="121" spans="1:79" ht="13.5" thickTop="1">
      <c r="B121" s="615" t="s">
        <v>102</v>
      </c>
      <c r="C121" s="616"/>
      <c r="D121" s="617"/>
      <c r="E121" s="617"/>
      <c r="F121" s="617">
        <f>F61</f>
        <v>17919.601000000002</v>
      </c>
      <c r="G121" s="617">
        <f>G61</f>
        <v>-285.60399999999998</v>
      </c>
      <c r="H121" s="617">
        <f>H61</f>
        <v>3762.3740000000003</v>
      </c>
      <c r="I121" s="617">
        <f>I61</f>
        <v>0</v>
      </c>
      <c r="J121" s="617">
        <f>J61</f>
        <v>13857.245000000001</v>
      </c>
      <c r="K121" s="617"/>
      <c r="L121" s="616">
        <v>7586.3879999999999</v>
      </c>
      <c r="M121" s="618">
        <v>4086.721</v>
      </c>
      <c r="N121" s="618">
        <v>554.88900000000001</v>
      </c>
      <c r="O121" s="618">
        <v>4298.1360000000004</v>
      </c>
      <c r="P121" s="618">
        <v>2175.556</v>
      </c>
      <c r="Q121" s="618">
        <v>625.70500000000004</v>
      </c>
      <c r="R121" s="618">
        <v>543.93499999999995</v>
      </c>
      <c r="S121" s="618">
        <v>394.37900000000002</v>
      </c>
      <c r="T121" s="618">
        <v>0</v>
      </c>
      <c r="U121" s="618">
        <v>582.01300000000003</v>
      </c>
      <c r="V121" s="618">
        <v>284.81599999999997</v>
      </c>
      <c r="W121" s="618">
        <v>142.32400000000001</v>
      </c>
      <c r="X121" s="618">
        <v>344.43200000000002</v>
      </c>
      <c r="Y121" s="618">
        <v>398.49</v>
      </c>
      <c r="Z121" s="618">
        <v>322.01400000000001</v>
      </c>
      <c r="AA121" s="618">
        <v>473.91199999999998</v>
      </c>
      <c r="AB121" s="618">
        <v>612.851</v>
      </c>
      <c r="AC121" s="618">
        <v>2760.1179999999999</v>
      </c>
      <c r="AD121" s="618">
        <v>1567.8910000000001</v>
      </c>
      <c r="AE121" s="618">
        <v>10023.548000000001</v>
      </c>
      <c r="AF121" s="618">
        <v>3017.6170000000002</v>
      </c>
      <c r="AG121" s="618">
        <v>2275.0770000000002</v>
      </c>
      <c r="AH121" s="618">
        <v>5743.96</v>
      </c>
      <c r="AI121" s="618">
        <v>17835.87</v>
      </c>
      <c r="AJ121" s="618">
        <v>12429.370999999999</v>
      </c>
      <c r="AK121" s="618">
        <v>1493.1849999999999</v>
      </c>
      <c r="AL121" s="618">
        <v>-906.15099999999995</v>
      </c>
      <c r="AM121" s="618">
        <v>8889.1489999999994</v>
      </c>
      <c r="AN121" s="618">
        <v>189.285</v>
      </c>
      <c r="AO121" s="618">
        <v>10858.581</v>
      </c>
      <c r="AP121" s="618">
        <v>2670.7620000000002</v>
      </c>
      <c r="AQ121" s="618">
        <v>589.60799999999995</v>
      </c>
      <c r="AR121" s="618">
        <v>5253.5789999999997</v>
      </c>
      <c r="AS121" s="618">
        <v>848.005</v>
      </c>
      <c r="AT121" s="618">
        <v>12163.225</v>
      </c>
      <c r="AU121" s="618">
        <v>1056.8499999999999</v>
      </c>
      <c r="AV121" s="618">
        <v>951.01599999999996</v>
      </c>
      <c r="AW121" s="618">
        <v>20337.780999999999</v>
      </c>
      <c r="AX121" s="618">
        <v>2502.489</v>
      </c>
      <c r="AY121" s="618">
        <v>12.898999999999999</v>
      </c>
      <c r="AZ121" s="618">
        <v>753.53099999999995</v>
      </c>
      <c r="BA121" s="618">
        <v>2677.529</v>
      </c>
      <c r="BB121" s="618">
        <v>2766.3290000000002</v>
      </c>
      <c r="BC121" s="618">
        <v>23861.003000000001</v>
      </c>
      <c r="BD121" s="618">
        <v>562.31700000000001</v>
      </c>
      <c r="BE121" s="618">
        <v>11570.936</v>
      </c>
      <c r="BF121" s="618">
        <v>5966.6540000000005</v>
      </c>
      <c r="BG121" s="618">
        <v>2978.654</v>
      </c>
      <c r="BH121" s="618">
        <v>590.91</v>
      </c>
      <c r="BI121" s="618">
        <v>1456.8720000000001</v>
      </c>
      <c r="BJ121" s="618">
        <v>1199.0329999999999</v>
      </c>
      <c r="BK121" s="618">
        <v>0</v>
      </c>
      <c r="BL121" s="618">
        <v>0</v>
      </c>
      <c r="BM121" s="619">
        <f>SUM(L121:BL121)</f>
        <v>200374.04400000002</v>
      </c>
      <c r="BN121" s="619">
        <f>SUM(C121:BL121)</f>
        <v>235627.66000000003</v>
      </c>
      <c r="BZ121" s="531"/>
    </row>
    <row r="122" spans="1:79" ht="13.5" thickBot="1">
      <c r="B122" s="615" t="s">
        <v>9</v>
      </c>
      <c r="C122" s="559"/>
      <c r="D122" s="558"/>
      <c r="E122" s="558"/>
      <c r="F122" s="558"/>
      <c r="G122" s="558"/>
      <c r="H122" s="558"/>
      <c r="I122" s="558"/>
      <c r="J122" s="558"/>
      <c r="K122" s="558"/>
      <c r="L122" s="559">
        <v>2860.9929999999999</v>
      </c>
      <c r="M122" s="557">
        <v>263.18</v>
      </c>
      <c r="N122" s="557">
        <v>129.048</v>
      </c>
      <c r="O122" s="557">
        <v>1624.0429999999999</v>
      </c>
      <c r="P122" s="557">
        <v>819.28</v>
      </c>
      <c r="Q122" s="557">
        <v>65.564999999999998</v>
      </c>
      <c r="R122" s="557">
        <v>279.58199999999999</v>
      </c>
      <c r="S122" s="557">
        <v>149.786</v>
      </c>
      <c r="T122" s="557">
        <v>0</v>
      </c>
      <c r="U122" s="557">
        <v>255.773</v>
      </c>
      <c r="V122" s="557">
        <v>110.71</v>
      </c>
      <c r="W122" s="557">
        <v>63.902999999999999</v>
      </c>
      <c r="X122" s="557">
        <v>226.79599999999999</v>
      </c>
      <c r="Y122" s="557">
        <v>235.80500000000001</v>
      </c>
      <c r="Z122" s="557">
        <v>76.444000000000003</v>
      </c>
      <c r="AA122" s="557">
        <v>230.322</v>
      </c>
      <c r="AB122" s="557">
        <v>501.31900000000002</v>
      </c>
      <c r="AC122" s="557">
        <v>1378.7080000000001</v>
      </c>
      <c r="AD122" s="557">
        <v>599.73900000000003</v>
      </c>
      <c r="AE122" s="557">
        <v>4803.1750000000002</v>
      </c>
      <c r="AF122" s="557">
        <v>735.91300000000001</v>
      </c>
      <c r="AG122" s="557">
        <v>824.875</v>
      </c>
      <c r="AH122" s="557">
        <v>1631.817</v>
      </c>
      <c r="AI122" s="557">
        <v>4156.7349999999997</v>
      </c>
      <c r="AJ122" s="557">
        <v>1355</v>
      </c>
      <c r="AK122" s="557">
        <v>824.34799999999996</v>
      </c>
      <c r="AL122" s="557">
        <v>770.423</v>
      </c>
      <c r="AM122" s="557">
        <v>4101.9189999999999</v>
      </c>
      <c r="AN122" s="557">
        <v>269.346</v>
      </c>
      <c r="AO122" s="557">
        <v>4407.4009999999998</v>
      </c>
      <c r="AP122" s="557">
        <v>1622.1849999999999</v>
      </c>
      <c r="AQ122" s="557">
        <v>480.37</v>
      </c>
      <c r="AR122" s="557">
        <v>1670.298</v>
      </c>
      <c r="AS122" s="557">
        <v>565.81600000000003</v>
      </c>
      <c r="AT122" s="557">
        <v>4035.3969999999999</v>
      </c>
      <c r="AU122" s="557">
        <v>422.98500000000001</v>
      </c>
      <c r="AV122" s="557">
        <v>234.191</v>
      </c>
      <c r="AW122" s="557">
        <v>1146.8969999999999</v>
      </c>
      <c r="AX122" s="557">
        <v>1357.3579999999999</v>
      </c>
      <c r="AY122" s="557">
        <v>9.1</v>
      </c>
      <c r="AZ122" s="557">
        <v>164.03899999999999</v>
      </c>
      <c r="BA122" s="557">
        <v>565.95899999999995</v>
      </c>
      <c r="BB122" s="557">
        <v>1961.961</v>
      </c>
      <c r="BC122" s="557">
        <v>19739.365000000002</v>
      </c>
      <c r="BD122" s="557">
        <v>445.39600000000002</v>
      </c>
      <c r="BE122" s="557">
        <v>9890.7489999999998</v>
      </c>
      <c r="BF122" s="557">
        <v>4822.509</v>
      </c>
      <c r="BG122" s="557">
        <v>466.262</v>
      </c>
      <c r="BH122" s="557">
        <v>590.91</v>
      </c>
      <c r="BI122" s="557">
        <v>344.745</v>
      </c>
      <c r="BJ122" s="557">
        <v>1199.0329999999999</v>
      </c>
      <c r="BK122" s="557">
        <v>0</v>
      </c>
      <c r="BL122" s="557">
        <v>0</v>
      </c>
      <c r="BM122" s="560">
        <f t="shared" ref="BM122:BM129" si="10">SUM(L122:BL122)</f>
        <v>85487.472999999998</v>
      </c>
      <c r="BN122" s="560">
        <f t="shared" ref="BN122:BN129" si="11">SUM(C122:BL122)</f>
        <v>85487.472999999998</v>
      </c>
      <c r="BZ122" s="531"/>
    </row>
    <row r="123" spans="1:79" ht="13.5" thickTop="1">
      <c r="B123" s="615" t="s">
        <v>101</v>
      </c>
      <c r="C123" s="559"/>
      <c r="D123" s="558"/>
      <c r="E123" s="558"/>
      <c r="F123" s="558"/>
      <c r="G123" s="558"/>
      <c r="H123" s="558"/>
      <c r="I123" s="558"/>
      <c r="J123" s="558"/>
      <c r="K123" s="558"/>
      <c r="L123" s="559">
        <v>2845.9479999999999</v>
      </c>
      <c r="M123" s="557">
        <v>260.14100000000002</v>
      </c>
      <c r="N123" s="557">
        <v>116.89700000000001</v>
      </c>
      <c r="O123" s="557">
        <v>1432.8810000000001</v>
      </c>
      <c r="P123" s="557">
        <v>730.803</v>
      </c>
      <c r="Q123" s="557">
        <v>58.53</v>
      </c>
      <c r="R123" s="557">
        <v>246.79900000000001</v>
      </c>
      <c r="S123" s="557">
        <v>139.93299999999999</v>
      </c>
      <c r="T123" s="557">
        <v>0</v>
      </c>
      <c r="U123" s="557">
        <v>230.755</v>
      </c>
      <c r="V123" s="557">
        <v>96.801000000000002</v>
      </c>
      <c r="W123" s="557">
        <v>57.625</v>
      </c>
      <c r="X123" s="557">
        <v>202.637</v>
      </c>
      <c r="Y123" s="557">
        <v>212.31200000000001</v>
      </c>
      <c r="Z123" s="557">
        <v>70.16</v>
      </c>
      <c r="AA123" s="557">
        <v>206.29400000000001</v>
      </c>
      <c r="AB123" s="557">
        <v>445.334</v>
      </c>
      <c r="AC123" s="557">
        <v>1211.498</v>
      </c>
      <c r="AD123" s="557">
        <v>524.08399999999995</v>
      </c>
      <c r="AE123" s="557">
        <v>4445.0780000000004</v>
      </c>
      <c r="AF123" s="557">
        <v>684.04300000000001</v>
      </c>
      <c r="AG123" s="557">
        <v>735.22400000000005</v>
      </c>
      <c r="AH123" s="557">
        <v>1445.528</v>
      </c>
      <c r="AI123" s="557">
        <v>3739.9949999999999</v>
      </c>
      <c r="AJ123" s="557">
        <v>1224.932</v>
      </c>
      <c r="AK123" s="557">
        <v>757.32299999999998</v>
      </c>
      <c r="AL123" s="557">
        <v>681.62800000000004</v>
      </c>
      <c r="AM123" s="557">
        <v>3552.21</v>
      </c>
      <c r="AN123" s="557">
        <v>238.53100000000001</v>
      </c>
      <c r="AO123" s="557">
        <v>4206.2809999999999</v>
      </c>
      <c r="AP123" s="557">
        <v>1519.143</v>
      </c>
      <c r="AQ123" s="557">
        <v>463.38600000000002</v>
      </c>
      <c r="AR123" s="557">
        <v>1477.9670000000001</v>
      </c>
      <c r="AS123" s="557">
        <v>493.88600000000002</v>
      </c>
      <c r="AT123" s="557">
        <v>3528.6120000000001</v>
      </c>
      <c r="AU123" s="557">
        <v>367.08499999999998</v>
      </c>
      <c r="AV123" s="557">
        <v>208.078</v>
      </c>
      <c r="AW123" s="557">
        <v>1020.72</v>
      </c>
      <c r="AX123" s="557">
        <v>1208.9259999999999</v>
      </c>
      <c r="AY123" s="557">
        <v>8.3569999999999993</v>
      </c>
      <c r="AZ123" s="557">
        <v>147.35900000000001</v>
      </c>
      <c r="BA123" s="557">
        <v>533.50199999999995</v>
      </c>
      <c r="BB123" s="557">
        <v>1760.2</v>
      </c>
      <c r="BC123" s="557">
        <v>12013.509</v>
      </c>
      <c r="BD123" s="557">
        <v>387.096</v>
      </c>
      <c r="BE123" s="557">
        <v>9665.1380000000008</v>
      </c>
      <c r="BF123" s="557">
        <v>4567.7460000000001</v>
      </c>
      <c r="BG123" s="557">
        <v>393.274</v>
      </c>
      <c r="BH123" s="557">
        <v>512.91</v>
      </c>
      <c r="BI123" s="557">
        <v>316.779</v>
      </c>
      <c r="BJ123" s="557">
        <v>1128.579</v>
      </c>
      <c r="BK123" s="557">
        <v>0</v>
      </c>
      <c r="BL123" s="557">
        <v>0</v>
      </c>
      <c r="BM123" s="560">
        <f t="shared" si="10"/>
        <v>72522.456999999995</v>
      </c>
      <c r="BN123" s="560">
        <f t="shared" si="11"/>
        <v>72522.456999999995</v>
      </c>
      <c r="BP123" s="620" t="s">
        <v>105</v>
      </c>
      <c r="BQ123" s="621"/>
      <c r="BR123" s="621"/>
      <c r="BS123" s="621"/>
      <c r="BT123" s="622">
        <f>BM121</f>
        <v>200374.04400000002</v>
      </c>
      <c r="BV123" s="620" t="s">
        <v>110</v>
      </c>
      <c r="BW123" s="621"/>
      <c r="BX123" s="621"/>
      <c r="BY123" s="621"/>
      <c r="BZ123" s="622">
        <f>BP120</f>
        <v>230317.07699999999</v>
      </c>
    </row>
    <row r="124" spans="1:79">
      <c r="B124" s="615" t="s">
        <v>241</v>
      </c>
      <c r="C124" s="559"/>
      <c r="D124" s="558"/>
      <c r="E124" s="558"/>
      <c r="F124" s="558"/>
      <c r="G124" s="558"/>
      <c r="H124" s="558"/>
      <c r="I124" s="558"/>
      <c r="J124" s="558"/>
      <c r="K124" s="558"/>
      <c r="L124" s="559">
        <v>14.161</v>
      </c>
      <c r="M124" s="557">
        <v>2.9329999999999998</v>
      </c>
      <c r="N124" s="557">
        <v>11.798</v>
      </c>
      <c r="O124" s="557">
        <v>171.34399999999999</v>
      </c>
      <c r="P124" s="557">
        <v>86.227000000000004</v>
      </c>
      <c r="Q124" s="557">
        <v>6.8310000000000004</v>
      </c>
      <c r="R124" s="557">
        <v>29.052</v>
      </c>
      <c r="S124" s="557">
        <v>9.32</v>
      </c>
      <c r="T124" s="557">
        <v>0</v>
      </c>
      <c r="U124" s="557">
        <v>23.492000000000001</v>
      </c>
      <c r="V124" s="557">
        <v>11.973000000000001</v>
      </c>
      <c r="W124" s="557">
        <v>5.48</v>
      </c>
      <c r="X124" s="557">
        <v>23.324000000000002</v>
      </c>
      <c r="Y124" s="557">
        <v>21.62</v>
      </c>
      <c r="Z124" s="557">
        <v>6.069</v>
      </c>
      <c r="AA124" s="557">
        <v>23.178999999999998</v>
      </c>
      <c r="AB124" s="557">
        <v>52.734999999999999</v>
      </c>
      <c r="AC124" s="557">
        <v>161.858</v>
      </c>
      <c r="AD124" s="557">
        <v>72.456999999999994</v>
      </c>
      <c r="AE124" s="557">
        <v>340.44499999999999</v>
      </c>
      <c r="AF124" s="557">
        <v>50.145000000000003</v>
      </c>
      <c r="AG124" s="557">
        <v>86.356999999999999</v>
      </c>
      <c r="AH124" s="557">
        <v>179.292</v>
      </c>
      <c r="AI124" s="557">
        <v>400.65499999999997</v>
      </c>
      <c r="AJ124" s="557">
        <v>126.197</v>
      </c>
      <c r="AK124" s="557">
        <v>63.164000000000001</v>
      </c>
      <c r="AL124" s="557">
        <v>82.44</v>
      </c>
      <c r="AM124" s="557">
        <v>537.54</v>
      </c>
      <c r="AN124" s="557">
        <v>30.815000000000001</v>
      </c>
      <c r="AO124" s="557">
        <v>192.21899999999999</v>
      </c>
      <c r="AP124" s="557">
        <v>99.119</v>
      </c>
      <c r="AQ124" s="557">
        <v>16.46</v>
      </c>
      <c r="AR124" s="557">
        <v>189.61500000000001</v>
      </c>
      <c r="AS124" s="557">
        <v>70.926000000000002</v>
      </c>
      <c r="AT124" s="557">
        <v>499.14800000000002</v>
      </c>
      <c r="AU124" s="557">
        <v>46.505000000000003</v>
      </c>
      <c r="AV124" s="557">
        <v>26.113</v>
      </c>
      <c r="AW124" s="557">
        <v>123.776</v>
      </c>
      <c r="AX124" s="557">
        <v>145.90299999999999</v>
      </c>
      <c r="AY124" s="557">
        <v>0.74299999999999999</v>
      </c>
      <c r="AZ124" s="557">
        <v>15.948</v>
      </c>
      <c r="BA124" s="557">
        <v>30.681000000000001</v>
      </c>
      <c r="BB124" s="557">
        <v>195.12899999999999</v>
      </c>
      <c r="BC124" s="557">
        <v>1865.5920000000001</v>
      </c>
      <c r="BD124" s="557">
        <v>58.3</v>
      </c>
      <c r="BE124" s="557">
        <v>215.56100000000001</v>
      </c>
      <c r="BF124" s="557">
        <v>243.28899999999999</v>
      </c>
      <c r="BG124" s="557">
        <v>69.558999999999997</v>
      </c>
      <c r="BH124" s="557">
        <v>78</v>
      </c>
      <c r="BI124" s="557">
        <v>27.692</v>
      </c>
      <c r="BJ124" s="557">
        <v>51.097999999999999</v>
      </c>
      <c r="BK124" s="557">
        <v>0</v>
      </c>
      <c r="BL124" s="557">
        <v>0</v>
      </c>
      <c r="BM124" s="560">
        <f t="shared" si="10"/>
        <v>6892.2789999999986</v>
      </c>
      <c r="BN124" s="560">
        <f t="shared" si="11"/>
        <v>6892.2789999999986</v>
      </c>
      <c r="BP124" s="581" t="s">
        <v>109</v>
      </c>
      <c r="BQ124" s="529"/>
      <c r="BR124" s="529"/>
      <c r="BS124" s="529"/>
      <c r="BT124" s="607">
        <f>J121</f>
        <v>13857.245000000001</v>
      </c>
      <c r="BV124" s="581" t="s">
        <v>76</v>
      </c>
      <c r="BW124" s="529"/>
      <c r="BX124" s="529"/>
      <c r="BY124" s="529"/>
      <c r="BZ124" s="607">
        <f>BV120</f>
        <v>49261.115000000005</v>
      </c>
    </row>
    <row r="125" spans="1:79" s="572" customFormat="1" ht="11.25" customHeight="1">
      <c r="B125" s="615" t="s">
        <v>242</v>
      </c>
      <c r="C125" s="623"/>
      <c r="D125" s="624"/>
      <c r="E125" s="624"/>
      <c r="F125" s="624"/>
      <c r="G125" s="624"/>
      <c r="H125" s="624"/>
      <c r="I125" s="624"/>
      <c r="J125" s="624"/>
      <c r="K125" s="624"/>
      <c r="L125" s="623">
        <v>0.88400000000000001</v>
      </c>
      <c r="M125" s="625">
        <v>0.106</v>
      </c>
      <c r="N125" s="625">
        <v>0.35299999999999998</v>
      </c>
      <c r="O125" s="625">
        <v>19.818000000000001</v>
      </c>
      <c r="P125" s="625">
        <v>2.25</v>
      </c>
      <c r="Q125" s="625">
        <v>0.20399999999999999</v>
      </c>
      <c r="R125" s="625">
        <v>3.7309999999999999</v>
      </c>
      <c r="S125" s="625">
        <v>0.53300000000000003</v>
      </c>
      <c r="T125" s="625">
        <v>0</v>
      </c>
      <c r="U125" s="625">
        <v>1.526</v>
      </c>
      <c r="V125" s="625">
        <v>1.9359999999999999</v>
      </c>
      <c r="W125" s="625">
        <v>0.79800000000000004</v>
      </c>
      <c r="X125" s="625">
        <v>0.83499999999999996</v>
      </c>
      <c r="Y125" s="625">
        <v>1.873</v>
      </c>
      <c r="Z125" s="625">
        <v>0.215</v>
      </c>
      <c r="AA125" s="625">
        <v>0.84899999999999998</v>
      </c>
      <c r="AB125" s="625">
        <v>3.25</v>
      </c>
      <c r="AC125" s="625">
        <v>5.3520000000000003</v>
      </c>
      <c r="AD125" s="625">
        <v>3.198</v>
      </c>
      <c r="AE125" s="625">
        <v>17.652000000000001</v>
      </c>
      <c r="AF125" s="625">
        <v>1.7250000000000001</v>
      </c>
      <c r="AG125" s="625">
        <v>3.294</v>
      </c>
      <c r="AH125" s="625">
        <v>6.9969999999999999</v>
      </c>
      <c r="AI125" s="625">
        <v>16.085000000000001</v>
      </c>
      <c r="AJ125" s="625">
        <v>3.871</v>
      </c>
      <c r="AK125" s="625">
        <v>3.8610000000000002</v>
      </c>
      <c r="AL125" s="625">
        <v>6.3550000000000004</v>
      </c>
      <c r="AM125" s="625">
        <v>12.169</v>
      </c>
      <c r="AN125" s="625">
        <v>0</v>
      </c>
      <c r="AO125" s="625">
        <v>8.9009999999999998</v>
      </c>
      <c r="AP125" s="625">
        <v>3.923</v>
      </c>
      <c r="AQ125" s="625">
        <v>0.52400000000000002</v>
      </c>
      <c r="AR125" s="625">
        <v>2.7160000000000002</v>
      </c>
      <c r="AS125" s="625">
        <v>1.004</v>
      </c>
      <c r="AT125" s="625">
        <v>7.6369999999999996</v>
      </c>
      <c r="AU125" s="625">
        <v>9.3949999999999996</v>
      </c>
      <c r="AV125" s="625">
        <v>0</v>
      </c>
      <c r="AW125" s="625">
        <v>2.4009999999999998</v>
      </c>
      <c r="AX125" s="625">
        <v>2.5289999999999999</v>
      </c>
      <c r="AY125" s="625">
        <v>0</v>
      </c>
      <c r="AZ125" s="625">
        <v>0.73199999999999998</v>
      </c>
      <c r="BA125" s="625">
        <v>1.776</v>
      </c>
      <c r="BB125" s="625">
        <v>6.6319999999999997</v>
      </c>
      <c r="BC125" s="625">
        <v>5860.2640000000001</v>
      </c>
      <c r="BD125" s="625">
        <v>0</v>
      </c>
      <c r="BE125" s="625">
        <v>10.050000000000001</v>
      </c>
      <c r="BF125" s="625">
        <v>11.474</v>
      </c>
      <c r="BG125" s="625">
        <v>3.4289999999999998</v>
      </c>
      <c r="BH125" s="625">
        <v>0</v>
      </c>
      <c r="BI125" s="625">
        <v>0.27400000000000002</v>
      </c>
      <c r="BJ125" s="625">
        <v>19.356000000000002</v>
      </c>
      <c r="BK125" s="625">
        <v>0</v>
      </c>
      <c r="BL125" s="625">
        <v>0</v>
      </c>
      <c r="BM125" s="560">
        <f t="shared" si="10"/>
        <v>6072.737000000001</v>
      </c>
      <c r="BN125" s="560">
        <f t="shared" si="11"/>
        <v>6072.737000000001</v>
      </c>
      <c r="BO125" s="531"/>
      <c r="BP125" s="581" t="s">
        <v>106</v>
      </c>
      <c r="BQ125" s="626"/>
      <c r="BR125" s="626"/>
      <c r="BS125" s="626"/>
      <c r="BT125" s="627">
        <f>I121</f>
        <v>0</v>
      </c>
      <c r="BV125" s="581" t="s">
        <v>111</v>
      </c>
      <c r="BW125" s="529"/>
      <c r="BX125" s="529"/>
      <c r="BY125" s="529"/>
      <c r="BZ125" s="607">
        <f>BW120</f>
        <v>2292.877</v>
      </c>
      <c r="CA125" s="574"/>
    </row>
    <row r="126" spans="1:79">
      <c r="B126" s="615" t="s">
        <v>103</v>
      </c>
      <c r="C126" s="559"/>
      <c r="D126" s="558"/>
      <c r="E126" s="558"/>
      <c r="F126" s="558"/>
      <c r="G126" s="558"/>
      <c r="H126" s="558"/>
      <c r="I126" s="558"/>
      <c r="J126" s="558"/>
      <c r="K126" s="558"/>
      <c r="L126" s="559">
        <v>4.4930000000000003</v>
      </c>
      <c r="M126" s="557">
        <v>1.952</v>
      </c>
      <c r="N126" s="557">
        <v>6.2939999999999996</v>
      </c>
      <c r="O126" s="557">
        <v>34.905000000000001</v>
      </c>
      <c r="P126" s="557">
        <v>18.952999999999999</v>
      </c>
      <c r="Q126" s="557">
        <v>38.237000000000002</v>
      </c>
      <c r="R126" s="557">
        <v>9.8930000000000007</v>
      </c>
      <c r="S126" s="557">
        <v>0.629</v>
      </c>
      <c r="T126" s="557">
        <v>0</v>
      </c>
      <c r="U126" s="557">
        <v>6.2190000000000003</v>
      </c>
      <c r="V126" s="557">
        <v>4.532</v>
      </c>
      <c r="W126" s="557">
        <v>0.56499999999999995</v>
      </c>
      <c r="X126" s="557">
        <v>6.3019999999999996</v>
      </c>
      <c r="Y126" s="557">
        <v>4.3710000000000004</v>
      </c>
      <c r="Z126" s="557">
        <v>0.47399999999999998</v>
      </c>
      <c r="AA126" s="557">
        <v>6.7939999999999996</v>
      </c>
      <c r="AB126" s="557">
        <v>3.1480000000000001</v>
      </c>
      <c r="AC126" s="557">
        <v>50.701999999999998</v>
      </c>
      <c r="AD126" s="557">
        <v>13.811</v>
      </c>
      <c r="AE126" s="557">
        <v>300.72199999999998</v>
      </c>
      <c r="AF126" s="557">
        <v>18.683</v>
      </c>
      <c r="AG126" s="557">
        <v>17.972999999999999</v>
      </c>
      <c r="AH126" s="557">
        <v>74.995000000000005</v>
      </c>
      <c r="AI126" s="557">
        <v>428.80099999999999</v>
      </c>
      <c r="AJ126" s="557">
        <v>4.1680000000000001</v>
      </c>
      <c r="AK126" s="557">
        <v>9.9030000000000005</v>
      </c>
      <c r="AL126" s="557">
        <v>54.411999999999999</v>
      </c>
      <c r="AM126" s="557">
        <v>92.899000000000001</v>
      </c>
      <c r="AN126" s="557">
        <v>2.9470000000000001</v>
      </c>
      <c r="AO126" s="557">
        <v>220.339</v>
      </c>
      <c r="AP126" s="557">
        <v>16.103999999999999</v>
      </c>
      <c r="AQ126" s="557">
        <v>4.6120000000000001</v>
      </c>
      <c r="AR126" s="557">
        <v>22.434000000000001</v>
      </c>
      <c r="AS126" s="557">
        <v>1.984</v>
      </c>
      <c r="AT126" s="557">
        <v>20.977</v>
      </c>
      <c r="AU126" s="557">
        <v>5.8010000000000002</v>
      </c>
      <c r="AV126" s="557">
        <v>2.165</v>
      </c>
      <c r="AW126" s="557">
        <v>61.319000000000003</v>
      </c>
      <c r="AX126" s="557">
        <v>20.664999999999999</v>
      </c>
      <c r="AY126" s="557">
        <v>0.17</v>
      </c>
      <c r="AZ126" s="557">
        <v>1.879</v>
      </c>
      <c r="BA126" s="557">
        <v>5.1020000000000003</v>
      </c>
      <c r="BB126" s="557">
        <v>2.4049999999999998</v>
      </c>
      <c r="BC126" s="557">
        <v>0</v>
      </c>
      <c r="BD126" s="557">
        <v>0</v>
      </c>
      <c r="BE126" s="557">
        <v>4.2210000000000001</v>
      </c>
      <c r="BF126" s="557">
        <v>4.5279999999999996</v>
      </c>
      <c r="BG126" s="557">
        <v>4.4710000000000001</v>
      </c>
      <c r="BH126" s="557">
        <v>0</v>
      </c>
      <c r="BI126" s="557">
        <v>4.1340000000000003</v>
      </c>
      <c r="BJ126" s="557">
        <v>0</v>
      </c>
      <c r="BK126" s="557">
        <v>0</v>
      </c>
      <c r="BL126" s="557">
        <v>0</v>
      </c>
      <c r="BM126" s="560">
        <f t="shared" si="10"/>
        <v>1621.0869999999998</v>
      </c>
      <c r="BN126" s="560">
        <f t="shared" si="11"/>
        <v>1621.0869999999998</v>
      </c>
      <c r="BP126" s="581" t="s">
        <v>107</v>
      </c>
      <c r="BQ126" s="529"/>
      <c r="BR126" s="529"/>
      <c r="BS126" s="529"/>
      <c r="BT126" s="607">
        <f>H121+F121</f>
        <v>21681.975000000002</v>
      </c>
      <c r="BV126" s="581" t="s">
        <v>112</v>
      </c>
      <c r="BW126" s="529"/>
      <c r="BX126" s="529"/>
      <c r="BY126" s="529"/>
      <c r="BZ126" s="607">
        <f>BX120</f>
        <v>0</v>
      </c>
      <c r="CA126" s="532"/>
    </row>
    <row r="127" spans="1:79">
      <c r="B127" s="615" t="s">
        <v>170</v>
      </c>
      <c r="C127" s="559"/>
      <c r="D127" s="558"/>
      <c r="E127" s="558"/>
      <c r="F127" s="558"/>
      <c r="G127" s="558"/>
      <c r="H127" s="558"/>
      <c r="I127" s="558"/>
      <c r="J127" s="558"/>
      <c r="K127" s="558"/>
      <c r="L127" s="559">
        <v>0</v>
      </c>
      <c r="M127" s="557">
        <v>0</v>
      </c>
      <c r="N127" s="557">
        <v>0</v>
      </c>
      <c r="O127" s="557">
        <v>0</v>
      </c>
      <c r="P127" s="557">
        <v>0</v>
      </c>
      <c r="Q127" s="557">
        <v>0</v>
      </c>
      <c r="R127" s="557">
        <v>0</v>
      </c>
      <c r="S127" s="557">
        <v>0</v>
      </c>
      <c r="T127" s="557">
        <v>0</v>
      </c>
      <c r="U127" s="557">
        <v>0</v>
      </c>
      <c r="V127" s="557">
        <v>0</v>
      </c>
      <c r="W127" s="557">
        <v>0</v>
      </c>
      <c r="X127" s="557">
        <v>0</v>
      </c>
      <c r="Y127" s="557">
        <v>0</v>
      </c>
      <c r="Z127" s="557">
        <v>0</v>
      </c>
      <c r="AA127" s="557">
        <v>0</v>
      </c>
      <c r="AB127" s="557">
        <v>0</v>
      </c>
      <c r="AC127" s="557">
        <v>0</v>
      </c>
      <c r="AD127" s="557">
        <v>0</v>
      </c>
      <c r="AE127" s="557">
        <v>0</v>
      </c>
      <c r="AF127" s="557">
        <v>0</v>
      </c>
      <c r="AG127" s="557">
        <v>0</v>
      </c>
      <c r="AH127" s="557">
        <v>0</v>
      </c>
      <c r="AI127" s="557">
        <v>0</v>
      </c>
      <c r="AJ127" s="557">
        <v>0</v>
      </c>
      <c r="AK127" s="557">
        <v>-748.47299999999996</v>
      </c>
      <c r="AL127" s="557">
        <v>0</v>
      </c>
      <c r="AM127" s="557">
        <v>-15.718</v>
      </c>
      <c r="AN127" s="557">
        <v>0</v>
      </c>
      <c r="AO127" s="557">
        <v>0</v>
      </c>
      <c r="AP127" s="557">
        <v>0</v>
      </c>
      <c r="AQ127" s="557">
        <v>-59.390999999999998</v>
      </c>
      <c r="AR127" s="557">
        <v>0</v>
      </c>
      <c r="AS127" s="557">
        <v>-60.548999999999999</v>
      </c>
      <c r="AT127" s="557">
        <v>0</v>
      </c>
      <c r="AU127" s="557">
        <v>0</v>
      </c>
      <c r="AV127" s="557">
        <v>0</v>
      </c>
      <c r="AW127" s="557">
        <v>0</v>
      </c>
      <c r="AX127" s="557">
        <v>-4.4980000000000002</v>
      </c>
      <c r="AY127" s="557">
        <v>0</v>
      </c>
      <c r="AZ127" s="557">
        <v>0</v>
      </c>
      <c r="BA127" s="557">
        <v>0</v>
      </c>
      <c r="BB127" s="557">
        <v>0</v>
      </c>
      <c r="BC127" s="557">
        <v>0</v>
      </c>
      <c r="BD127" s="557">
        <v>0</v>
      </c>
      <c r="BE127" s="557">
        <v>0</v>
      </c>
      <c r="BF127" s="557">
        <v>0</v>
      </c>
      <c r="BG127" s="557">
        <v>0</v>
      </c>
      <c r="BH127" s="557">
        <v>0</v>
      </c>
      <c r="BI127" s="557">
        <v>0</v>
      </c>
      <c r="BJ127" s="557">
        <v>0</v>
      </c>
      <c r="BK127" s="557">
        <v>0</v>
      </c>
      <c r="BL127" s="557">
        <v>0</v>
      </c>
      <c r="BM127" s="560">
        <f t="shared" si="10"/>
        <v>-888.62899999999991</v>
      </c>
      <c r="BN127" s="560">
        <f t="shared" si="11"/>
        <v>-888.62899999999991</v>
      </c>
      <c r="BP127" s="581" t="s">
        <v>108</v>
      </c>
      <c r="BQ127" s="529"/>
      <c r="BR127" s="529"/>
      <c r="BS127" s="529"/>
      <c r="BT127" s="607">
        <f>G121</f>
        <v>-285.60399999999998</v>
      </c>
      <c r="BV127" s="581" t="s">
        <v>209</v>
      </c>
      <c r="BW127" s="529"/>
      <c r="BX127" s="529"/>
      <c r="BY127" s="529"/>
      <c r="BZ127" s="607">
        <f>BO120</f>
        <v>91150.803000000014</v>
      </c>
      <c r="CA127" s="532"/>
    </row>
    <row r="128" spans="1:79" ht="13.5" thickBot="1">
      <c r="B128" s="615" t="s">
        <v>104</v>
      </c>
      <c r="C128" s="628"/>
      <c r="D128" s="629"/>
      <c r="E128" s="629"/>
      <c r="F128" s="629"/>
      <c r="G128" s="629"/>
      <c r="H128" s="629"/>
      <c r="I128" s="629"/>
      <c r="J128" s="629"/>
      <c r="K128" s="629"/>
      <c r="L128" s="628">
        <v>4720.902</v>
      </c>
      <c r="M128" s="630">
        <v>3821.5889999999999</v>
      </c>
      <c r="N128" s="630">
        <v>419.54700000000003</v>
      </c>
      <c r="O128" s="630">
        <v>2639.1880000000001</v>
      </c>
      <c r="P128" s="630">
        <v>1337.3230000000001</v>
      </c>
      <c r="Q128" s="630">
        <v>521.90300000000002</v>
      </c>
      <c r="R128" s="630">
        <v>254.46</v>
      </c>
      <c r="S128" s="630">
        <v>243.964</v>
      </c>
      <c r="T128" s="630">
        <v>0</v>
      </c>
      <c r="U128" s="630">
        <v>320.02100000000002</v>
      </c>
      <c r="V128" s="630">
        <v>169.57400000000001</v>
      </c>
      <c r="W128" s="630">
        <v>77.855999999999995</v>
      </c>
      <c r="X128" s="630">
        <v>111.334</v>
      </c>
      <c r="Y128" s="630">
        <v>158.31399999999999</v>
      </c>
      <c r="Z128" s="630">
        <v>245.096</v>
      </c>
      <c r="AA128" s="630">
        <v>236.79599999999999</v>
      </c>
      <c r="AB128" s="630">
        <v>108.384</v>
      </c>
      <c r="AC128" s="630">
        <v>1330.7080000000001</v>
      </c>
      <c r="AD128" s="630">
        <v>954.34100000000001</v>
      </c>
      <c r="AE128" s="630">
        <v>4919.6509999999998</v>
      </c>
      <c r="AF128" s="630">
        <v>2263.0210000000002</v>
      </c>
      <c r="AG128" s="630">
        <v>1432.229</v>
      </c>
      <c r="AH128" s="630">
        <v>4037.1480000000001</v>
      </c>
      <c r="AI128" s="630">
        <v>13250.334000000001</v>
      </c>
      <c r="AJ128" s="630">
        <v>11070.203</v>
      </c>
      <c r="AK128" s="630">
        <v>1407.4069999999999</v>
      </c>
      <c r="AL128" s="630">
        <v>-1730.9860000000001</v>
      </c>
      <c r="AM128" s="630">
        <v>4710.049</v>
      </c>
      <c r="AN128" s="630">
        <v>-83.007999999999996</v>
      </c>
      <c r="AO128" s="630">
        <v>6230.8410000000003</v>
      </c>
      <c r="AP128" s="630">
        <v>1032.473</v>
      </c>
      <c r="AQ128" s="630">
        <v>164.017</v>
      </c>
      <c r="AR128" s="630">
        <v>3560.8470000000002</v>
      </c>
      <c r="AS128" s="630">
        <v>340.75400000000002</v>
      </c>
      <c r="AT128" s="630">
        <v>8106.8509999999997</v>
      </c>
      <c r="AU128" s="630">
        <v>628.06399999999996</v>
      </c>
      <c r="AV128" s="630">
        <v>714.66</v>
      </c>
      <c r="AW128" s="630">
        <v>19129.564999999999</v>
      </c>
      <c r="AX128" s="630">
        <v>1128.9639999999999</v>
      </c>
      <c r="AY128" s="630">
        <v>3.629</v>
      </c>
      <c r="AZ128" s="630">
        <v>587.61300000000006</v>
      </c>
      <c r="BA128" s="630">
        <v>2106.4679999999998</v>
      </c>
      <c r="BB128" s="630">
        <v>801.96299999999997</v>
      </c>
      <c r="BC128" s="630">
        <v>4121.6379999999999</v>
      </c>
      <c r="BD128" s="630">
        <v>116.92100000000001</v>
      </c>
      <c r="BE128" s="630">
        <v>1675.9659999999999</v>
      </c>
      <c r="BF128" s="630">
        <v>1139.617</v>
      </c>
      <c r="BG128" s="630">
        <v>2507.9209999999998</v>
      </c>
      <c r="BH128" s="630">
        <v>0</v>
      </c>
      <c r="BI128" s="630">
        <v>1107.9929999999999</v>
      </c>
      <c r="BJ128" s="630">
        <v>0</v>
      </c>
      <c r="BK128" s="630">
        <v>0</v>
      </c>
      <c r="BL128" s="630">
        <v>0</v>
      </c>
      <c r="BM128" s="631">
        <f t="shared" si="10"/>
        <v>114154.11300000003</v>
      </c>
      <c r="BN128" s="631">
        <f t="shared" si="11"/>
        <v>114154.11300000003</v>
      </c>
      <c r="BP128" s="581"/>
      <c r="BQ128" s="529"/>
      <c r="BR128" s="529"/>
      <c r="BS128" s="529"/>
      <c r="BT128" s="607"/>
      <c r="BV128" s="581" t="s">
        <v>210</v>
      </c>
      <c r="BW128" s="529"/>
      <c r="BX128" s="529"/>
      <c r="BY128" s="529"/>
      <c r="BZ128" s="607">
        <f>BO61</f>
        <v>137394.21199999997</v>
      </c>
      <c r="CA128" s="532"/>
    </row>
    <row r="129" spans="2:79" ht="14.25" thickTop="1" thickBot="1">
      <c r="B129" s="632" t="s">
        <v>243</v>
      </c>
      <c r="C129" s="633"/>
      <c r="D129" s="633"/>
      <c r="E129" s="633"/>
      <c r="F129" s="633"/>
      <c r="G129" s="633"/>
      <c r="H129" s="633"/>
      <c r="I129" s="633"/>
      <c r="J129" s="633"/>
      <c r="K129" s="633"/>
      <c r="L129" s="634">
        <v>20376</v>
      </c>
      <c r="M129" s="635">
        <v>5188</v>
      </c>
      <c r="N129" s="635">
        <v>1613</v>
      </c>
      <c r="O129" s="635">
        <v>9922</v>
      </c>
      <c r="P129" s="635">
        <v>860</v>
      </c>
      <c r="Q129" s="635">
        <v>38</v>
      </c>
      <c r="R129" s="635">
        <v>2090</v>
      </c>
      <c r="S129" s="635">
        <v>1582</v>
      </c>
      <c r="T129" s="635">
        <v>0</v>
      </c>
      <c r="U129" s="635">
        <v>259</v>
      </c>
      <c r="V129" s="635">
        <v>64</v>
      </c>
      <c r="W129" s="635">
        <v>152</v>
      </c>
      <c r="X129" s="635">
        <v>573</v>
      </c>
      <c r="Y129" s="635">
        <v>1043</v>
      </c>
      <c r="Z129" s="635">
        <v>1547</v>
      </c>
      <c r="AA129" s="635">
        <v>498</v>
      </c>
      <c r="AB129" s="635">
        <v>602</v>
      </c>
      <c r="AC129" s="635">
        <v>955</v>
      </c>
      <c r="AD129" s="635">
        <v>708</v>
      </c>
      <c r="AE129" s="635">
        <v>25602</v>
      </c>
      <c r="AF129" s="635">
        <v>4664</v>
      </c>
      <c r="AG129" s="635">
        <v>1656</v>
      </c>
      <c r="AH129" s="635">
        <v>1671</v>
      </c>
      <c r="AI129" s="635">
        <v>28758</v>
      </c>
      <c r="AJ129" s="635">
        <v>6908</v>
      </c>
      <c r="AK129" s="635">
        <v>594</v>
      </c>
      <c r="AL129" s="635">
        <v>366</v>
      </c>
      <c r="AM129" s="635">
        <v>3343</v>
      </c>
      <c r="AN129" s="635">
        <v>92</v>
      </c>
      <c r="AO129" s="635">
        <v>7905</v>
      </c>
      <c r="AP129" s="635">
        <v>7495</v>
      </c>
      <c r="AQ129" s="635">
        <v>606</v>
      </c>
      <c r="AR129" s="635">
        <v>1295</v>
      </c>
      <c r="AS129" s="635">
        <v>775</v>
      </c>
      <c r="AT129" s="635">
        <v>1715</v>
      </c>
      <c r="AU129" s="635">
        <v>208</v>
      </c>
      <c r="AV129" s="635">
        <v>122</v>
      </c>
      <c r="AW129" s="635">
        <v>918</v>
      </c>
      <c r="AX129" s="635">
        <v>1807</v>
      </c>
      <c r="AY129" s="635">
        <v>20</v>
      </c>
      <c r="AZ129" s="635">
        <v>428</v>
      </c>
      <c r="BA129" s="635">
        <v>892</v>
      </c>
      <c r="BB129" s="635">
        <v>6031</v>
      </c>
      <c r="BC129" s="635">
        <v>21174</v>
      </c>
      <c r="BD129" s="635">
        <v>236</v>
      </c>
      <c r="BE129" s="635">
        <v>12765</v>
      </c>
      <c r="BF129" s="635">
        <v>5400</v>
      </c>
      <c r="BG129" s="635">
        <v>1737</v>
      </c>
      <c r="BH129" s="635">
        <v>1559</v>
      </c>
      <c r="BI129" s="635">
        <v>4771</v>
      </c>
      <c r="BJ129" s="635">
        <v>11790</v>
      </c>
      <c r="BK129" s="635">
        <v>0</v>
      </c>
      <c r="BL129" s="635">
        <v>0</v>
      </c>
      <c r="BM129" s="614">
        <f t="shared" si="10"/>
        <v>211373</v>
      </c>
      <c r="BN129" s="636">
        <f t="shared" si="11"/>
        <v>211373</v>
      </c>
      <c r="BP129" s="637" t="s">
        <v>77</v>
      </c>
      <c r="BQ129" s="535"/>
      <c r="BR129" s="535"/>
      <c r="BS129" s="535"/>
      <c r="BT129" s="636">
        <f>BT123+BT124+BT125+BT126+BT127</f>
        <v>235627.66000000003</v>
      </c>
      <c r="BV129" s="637" t="s">
        <v>77</v>
      </c>
      <c r="BW129" s="535"/>
      <c r="BX129" s="535"/>
      <c r="BY129" s="535"/>
      <c r="BZ129" s="636">
        <f>BZ123+BZ124+BZ125+BZ126+BZ127-BZ128</f>
        <v>235627.66</v>
      </c>
      <c r="CA129" s="532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07CA-564D-4588-A876-0DDB018EB029}">
  <dimension ref="A1:CA130"/>
  <sheetViews>
    <sheetView showGridLines="0" workbookViewId="0">
      <selection activeCell="B21" sqref="B21"/>
    </sheetView>
  </sheetViews>
  <sheetFormatPr defaultColWidth="11.42578125" defaultRowHeight="12.75"/>
  <cols>
    <col min="1" max="1" width="9.140625" style="531" customWidth="1"/>
    <col min="2" max="2" width="42.140625" style="531" customWidth="1"/>
    <col min="3" max="3" width="10.85546875" style="531" customWidth="1"/>
    <col min="4" max="10" width="9.7109375" style="531" customWidth="1"/>
    <col min="11" max="11" width="13.7109375" style="531" customWidth="1"/>
    <col min="12" max="66" width="12.7109375" style="531" customWidth="1"/>
    <col min="67" max="67" width="12" style="531" customWidth="1"/>
    <col min="68" max="68" width="11.28515625" style="531" customWidth="1"/>
    <col min="69" max="71" width="9.7109375" style="531" customWidth="1"/>
    <col min="72" max="72" width="10.85546875" style="531" customWidth="1"/>
    <col min="73" max="75" width="9.7109375" style="531" customWidth="1"/>
    <col min="76" max="76" width="10.42578125" style="531" customWidth="1"/>
    <col min="77" max="77" width="14.7109375" style="531" customWidth="1"/>
    <col min="78" max="78" width="9.7109375" style="532" customWidth="1"/>
    <col min="79" max="16384" width="11.42578125" style="531"/>
  </cols>
  <sheetData>
    <row r="1" spans="1:78" ht="15.75">
      <c r="A1" s="529"/>
      <c r="B1" s="529"/>
      <c r="C1" s="529"/>
      <c r="D1" s="529"/>
      <c r="E1" s="529"/>
      <c r="F1" s="3" t="s">
        <v>268</v>
      </c>
      <c r="G1" s="104" t="s">
        <v>265</v>
      </c>
      <c r="H1" s="530"/>
      <c r="I1" s="529"/>
      <c r="J1" s="529"/>
      <c r="K1" s="529"/>
      <c r="L1" s="529"/>
      <c r="M1" s="529"/>
      <c r="N1" s="529" t="s">
        <v>269</v>
      </c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</row>
    <row r="2" spans="1:78">
      <c r="A2" s="178" t="s">
        <v>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 t="s">
        <v>221</v>
      </c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</row>
    <row r="3" spans="1:78" ht="13.5" thickBot="1">
      <c r="A3" s="529"/>
      <c r="B3" s="529"/>
      <c r="C3" s="533" t="s">
        <v>80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33"/>
      <c r="BO3" s="529"/>
      <c r="BT3" s="534"/>
    </row>
    <row r="4" spans="1:78" ht="14.25" thickTop="1" thickBot="1">
      <c r="A4" s="529"/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637" t="s">
        <v>81</v>
      </c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Z4" s="535"/>
      <c r="AA4" s="535"/>
      <c r="AB4" s="535"/>
      <c r="AC4" s="535"/>
      <c r="AD4" s="535"/>
      <c r="AE4" s="535"/>
      <c r="AF4" s="535"/>
      <c r="AG4" s="535"/>
      <c r="AH4" s="535"/>
      <c r="AI4" s="535"/>
      <c r="AJ4" s="535"/>
      <c r="AK4" s="535"/>
      <c r="AL4" s="535"/>
      <c r="AM4" s="535"/>
      <c r="AN4" s="535"/>
      <c r="AO4" s="535"/>
      <c r="AP4" s="535"/>
      <c r="AQ4" s="535"/>
      <c r="AR4" s="535"/>
      <c r="AS4" s="535"/>
      <c r="AT4" s="535"/>
      <c r="AU4" s="535"/>
      <c r="AV4" s="535"/>
      <c r="AW4" s="535"/>
      <c r="AX4" s="535"/>
      <c r="AY4" s="535"/>
      <c r="AZ4" s="53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6"/>
      <c r="BN4" s="529"/>
      <c r="BO4" s="529"/>
      <c r="BY4" s="532"/>
      <c r="BZ4" s="531"/>
    </row>
    <row r="5" spans="1:78" ht="70.5" customHeight="1" thickTop="1">
      <c r="A5" s="537"/>
      <c r="B5" s="538" t="s">
        <v>79</v>
      </c>
      <c r="C5" s="539" t="s">
        <v>222</v>
      </c>
      <c r="D5" s="539" t="s">
        <v>223</v>
      </c>
      <c r="E5" s="539" t="s">
        <v>82</v>
      </c>
      <c r="F5" s="539" t="s">
        <v>175</v>
      </c>
      <c r="G5" s="539" t="s">
        <v>224</v>
      </c>
      <c r="H5" s="539" t="s">
        <v>83</v>
      </c>
      <c r="I5" s="539" t="s">
        <v>84</v>
      </c>
      <c r="J5" s="540" t="s">
        <v>85</v>
      </c>
      <c r="K5" s="541" t="s">
        <v>113</v>
      </c>
      <c r="L5" s="542" t="s">
        <v>201</v>
      </c>
      <c r="M5" s="543" t="s">
        <v>188</v>
      </c>
      <c r="N5" s="543" t="s">
        <v>193</v>
      </c>
      <c r="O5" s="543" t="s">
        <v>132</v>
      </c>
      <c r="P5" s="543" t="s">
        <v>202</v>
      </c>
      <c r="Q5" s="543" t="s">
        <v>203</v>
      </c>
      <c r="R5" s="543" t="s">
        <v>165</v>
      </c>
      <c r="S5" s="543" t="s">
        <v>231</v>
      </c>
      <c r="T5" s="543" t="s">
        <v>204</v>
      </c>
      <c r="U5" s="543" t="s">
        <v>133</v>
      </c>
      <c r="V5" s="543" t="s">
        <v>121</v>
      </c>
      <c r="W5" s="543" t="s">
        <v>122</v>
      </c>
      <c r="X5" s="543" t="s">
        <v>205</v>
      </c>
      <c r="Y5" s="543" t="s">
        <v>123</v>
      </c>
      <c r="Z5" s="543" t="s">
        <v>166</v>
      </c>
      <c r="AA5" s="543" t="s">
        <v>206</v>
      </c>
      <c r="AB5" s="543" t="s">
        <v>124</v>
      </c>
      <c r="AC5" s="543" t="s">
        <v>167</v>
      </c>
      <c r="AD5" s="543" t="s">
        <v>125</v>
      </c>
      <c r="AE5" s="543" t="s">
        <v>163</v>
      </c>
      <c r="AF5" s="543" t="s">
        <v>216</v>
      </c>
      <c r="AG5" s="543" t="s">
        <v>232</v>
      </c>
      <c r="AH5" s="543" t="s">
        <v>217</v>
      </c>
      <c r="AI5" s="543" t="s">
        <v>134</v>
      </c>
      <c r="AJ5" s="543" t="s">
        <v>135</v>
      </c>
      <c r="AK5" s="543" t="s">
        <v>37</v>
      </c>
      <c r="AL5" s="543" t="s">
        <v>39</v>
      </c>
      <c r="AM5" s="543" t="s">
        <v>136</v>
      </c>
      <c r="AN5" s="543" t="s">
        <v>156</v>
      </c>
      <c r="AO5" s="543" t="s">
        <v>43</v>
      </c>
      <c r="AP5" s="543" t="s">
        <v>207</v>
      </c>
      <c r="AQ5" s="543" t="s">
        <v>233</v>
      </c>
      <c r="AR5" s="543" t="s">
        <v>47</v>
      </c>
      <c r="AS5" s="543" t="s">
        <v>157</v>
      </c>
      <c r="AT5" s="543" t="s">
        <v>234</v>
      </c>
      <c r="AU5" s="543" t="s">
        <v>235</v>
      </c>
      <c r="AV5" s="543" t="s">
        <v>158</v>
      </c>
      <c r="AW5" s="543" t="s">
        <v>145</v>
      </c>
      <c r="AX5" s="543" t="s">
        <v>236</v>
      </c>
      <c r="AY5" s="543" t="s">
        <v>159</v>
      </c>
      <c r="AZ5" s="543" t="s">
        <v>160</v>
      </c>
      <c r="BA5" s="543" t="s">
        <v>161</v>
      </c>
      <c r="BB5" s="543" t="s">
        <v>237</v>
      </c>
      <c r="BC5" s="543" t="s">
        <v>59</v>
      </c>
      <c r="BD5" s="543" t="s">
        <v>168</v>
      </c>
      <c r="BE5" s="543" t="s">
        <v>69</v>
      </c>
      <c r="BF5" s="543" t="s">
        <v>148</v>
      </c>
      <c r="BG5" s="543" t="s">
        <v>238</v>
      </c>
      <c r="BH5" s="543" t="s">
        <v>162</v>
      </c>
      <c r="BI5" s="543" t="s">
        <v>164</v>
      </c>
      <c r="BJ5" s="543" t="s">
        <v>239</v>
      </c>
      <c r="BK5" s="543" t="s">
        <v>240</v>
      </c>
      <c r="BL5" s="539" t="s">
        <v>126</v>
      </c>
      <c r="BM5" s="541" t="s">
        <v>86</v>
      </c>
      <c r="BN5" s="638" t="s">
        <v>87</v>
      </c>
      <c r="BO5" s="639" t="s">
        <v>88</v>
      </c>
      <c r="BZ5" s="531"/>
    </row>
    <row r="6" spans="1:78" ht="15" customHeight="1">
      <c r="A6" s="544"/>
      <c r="B6" s="545"/>
      <c r="C6" s="546"/>
      <c r="D6" s="545"/>
      <c r="E6" s="545"/>
      <c r="F6" s="545"/>
      <c r="G6" s="545"/>
      <c r="H6" s="545"/>
      <c r="I6" s="545"/>
      <c r="J6" s="545"/>
      <c r="K6" s="545"/>
      <c r="L6" s="547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/>
      <c r="AA6" s="546"/>
      <c r="AB6" s="546"/>
      <c r="AC6" s="546"/>
      <c r="AD6" s="546"/>
      <c r="AE6" s="546"/>
      <c r="AF6" s="546"/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/>
      <c r="AU6" s="546"/>
      <c r="AV6" s="546"/>
      <c r="AW6" s="546"/>
      <c r="AX6" s="546"/>
      <c r="AY6" s="546"/>
      <c r="AZ6" s="546"/>
      <c r="BA6" s="546"/>
      <c r="BB6" s="546"/>
      <c r="BC6" s="546"/>
      <c r="BD6" s="546"/>
      <c r="BE6" s="546"/>
      <c r="BF6" s="546"/>
      <c r="BG6" s="546"/>
      <c r="BH6" s="546"/>
      <c r="BI6" s="546"/>
      <c r="BJ6" s="546"/>
      <c r="BK6" s="546"/>
      <c r="BL6" s="546"/>
      <c r="BM6" s="548"/>
      <c r="BN6" s="549"/>
      <c r="BO6" s="550"/>
      <c r="BZ6" s="531"/>
    </row>
    <row r="7" spans="1:78" ht="15" customHeight="1" thickBot="1">
      <c r="A7" s="551"/>
      <c r="B7" s="552"/>
      <c r="C7" s="553"/>
      <c r="D7" s="552"/>
      <c r="E7" s="552"/>
      <c r="F7" s="552"/>
      <c r="G7" s="552"/>
      <c r="H7" s="552"/>
      <c r="I7" s="552"/>
      <c r="J7" s="552"/>
      <c r="K7" s="552"/>
      <c r="L7" s="554" t="s">
        <v>11</v>
      </c>
      <c r="M7" s="553" t="s">
        <v>12</v>
      </c>
      <c r="N7" s="553" t="s">
        <v>13</v>
      </c>
      <c r="O7" s="553" t="s">
        <v>14</v>
      </c>
      <c r="P7" s="553" t="s">
        <v>15</v>
      </c>
      <c r="Q7" s="553" t="s">
        <v>16</v>
      </c>
      <c r="R7" s="553" t="s">
        <v>17</v>
      </c>
      <c r="S7" s="553" t="s">
        <v>18</v>
      </c>
      <c r="T7" s="553" t="s">
        <v>19</v>
      </c>
      <c r="U7" s="553" t="s">
        <v>20</v>
      </c>
      <c r="V7" s="553" t="s">
        <v>21</v>
      </c>
      <c r="W7" s="553" t="s">
        <v>22</v>
      </c>
      <c r="X7" s="553" t="s">
        <v>23</v>
      </c>
      <c r="Y7" s="553" t="s">
        <v>24</v>
      </c>
      <c r="Z7" s="553" t="s">
        <v>25</v>
      </c>
      <c r="AA7" s="553" t="s">
        <v>26</v>
      </c>
      <c r="AB7" s="553" t="s">
        <v>27</v>
      </c>
      <c r="AC7" s="553" t="s">
        <v>28</v>
      </c>
      <c r="AD7" s="553" t="s">
        <v>29</v>
      </c>
      <c r="AE7" s="553" t="s">
        <v>30</v>
      </c>
      <c r="AF7" s="553" t="s">
        <v>31</v>
      </c>
      <c r="AG7" s="553" t="s">
        <v>32</v>
      </c>
      <c r="AH7" s="553" t="s">
        <v>33</v>
      </c>
      <c r="AI7" s="553" t="s">
        <v>34</v>
      </c>
      <c r="AJ7" s="553" t="s">
        <v>35</v>
      </c>
      <c r="AK7" s="553" t="s">
        <v>36</v>
      </c>
      <c r="AL7" s="553" t="s">
        <v>38</v>
      </c>
      <c r="AM7" s="553" t="s">
        <v>40</v>
      </c>
      <c r="AN7" s="553" t="s">
        <v>41</v>
      </c>
      <c r="AO7" s="553" t="s">
        <v>42</v>
      </c>
      <c r="AP7" s="553" t="s">
        <v>44</v>
      </c>
      <c r="AQ7" s="553" t="s">
        <v>45</v>
      </c>
      <c r="AR7" s="553" t="s">
        <v>46</v>
      </c>
      <c r="AS7" s="553" t="s">
        <v>48</v>
      </c>
      <c r="AT7" s="553" t="s">
        <v>49</v>
      </c>
      <c r="AU7" s="553" t="s">
        <v>50</v>
      </c>
      <c r="AV7" s="553" t="s">
        <v>51</v>
      </c>
      <c r="AW7" s="553" t="s">
        <v>52</v>
      </c>
      <c r="AX7" s="553" t="s">
        <v>53</v>
      </c>
      <c r="AY7" s="553" t="s">
        <v>54</v>
      </c>
      <c r="AZ7" s="553" t="s">
        <v>55</v>
      </c>
      <c r="BA7" s="553" t="s">
        <v>56</v>
      </c>
      <c r="BB7" s="553" t="s">
        <v>57</v>
      </c>
      <c r="BC7" s="553" t="s">
        <v>58</v>
      </c>
      <c r="BD7" s="553" t="s">
        <v>60</v>
      </c>
      <c r="BE7" s="553" t="s">
        <v>61</v>
      </c>
      <c r="BF7" s="553" t="s">
        <v>62</v>
      </c>
      <c r="BG7" s="553" t="s">
        <v>63</v>
      </c>
      <c r="BH7" s="553" t="s">
        <v>64</v>
      </c>
      <c r="BI7" s="553" t="s">
        <v>65</v>
      </c>
      <c r="BJ7" s="553" t="s">
        <v>66</v>
      </c>
      <c r="BK7" s="553" t="s">
        <v>70</v>
      </c>
      <c r="BL7" s="553" t="s">
        <v>71</v>
      </c>
      <c r="BM7" s="555"/>
      <c r="BN7" s="549"/>
      <c r="BO7" s="550"/>
      <c r="BZ7" s="531"/>
    </row>
    <row r="8" spans="1:78" ht="13.5" thickTop="1">
      <c r="A8" s="544" t="s">
        <v>11</v>
      </c>
      <c r="B8" s="556" t="s">
        <v>201</v>
      </c>
      <c r="C8" s="557">
        <f>D8+E8+F8+G8+H8+I8+J8+K8</f>
        <v>17698.111000000001</v>
      </c>
      <c r="D8" s="558">
        <v>2629.4079999999999</v>
      </c>
      <c r="E8" s="558">
        <v>0</v>
      </c>
      <c r="F8" s="558">
        <v>0</v>
      </c>
      <c r="G8" s="558">
        <v>0</v>
      </c>
      <c r="H8" s="558">
        <v>0</v>
      </c>
      <c r="I8" s="558">
        <v>0</v>
      </c>
      <c r="J8" s="558">
        <v>283.71199999999999</v>
      </c>
      <c r="K8" s="558">
        <f>BM8+BN8+BO8</f>
        <v>14784.991</v>
      </c>
      <c r="L8" s="559">
        <v>9770.4670000000006</v>
      </c>
      <c r="M8" s="557">
        <v>0</v>
      </c>
      <c r="N8" s="557">
        <v>0</v>
      </c>
      <c r="O8" s="557">
        <v>288.72300000000001</v>
      </c>
      <c r="P8" s="557">
        <v>0</v>
      </c>
      <c r="Q8" s="557">
        <v>0</v>
      </c>
      <c r="R8" s="557">
        <v>0</v>
      </c>
      <c r="S8" s="557">
        <v>58.95</v>
      </c>
      <c r="T8" s="557">
        <v>0</v>
      </c>
      <c r="U8" s="557">
        <v>0</v>
      </c>
      <c r="V8" s="557">
        <v>0</v>
      </c>
      <c r="W8" s="557">
        <v>0</v>
      </c>
      <c r="X8" s="557">
        <v>0</v>
      </c>
      <c r="Y8" s="557">
        <v>0</v>
      </c>
      <c r="Z8" s="557">
        <v>0</v>
      </c>
      <c r="AA8" s="557">
        <v>0.23699999999999999</v>
      </c>
      <c r="AB8" s="557">
        <v>0</v>
      </c>
      <c r="AC8" s="557">
        <v>0</v>
      </c>
      <c r="AD8" s="557">
        <v>0</v>
      </c>
      <c r="AE8" s="557">
        <v>0</v>
      </c>
      <c r="AF8" s="557">
        <v>0</v>
      </c>
      <c r="AG8" s="557">
        <v>0</v>
      </c>
      <c r="AH8" s="557">
        <v>0</v>
      </c>
      <c r="AI8" s="557">
        <v>0</v>
      </c>
      <c r="AJ8" s="557">
        <v>0</v>
      </c>
      <c r="AK8" s="557">
        <v>0</v>
      </c>
      <c r="AL8" s="557">
        <v>0</v>
      </c>
      <c r="AM8" s="557">
        <v>0</v>
      </c>
      <c r="AN8" s="557">
        <v>0</v>
      </c>
      <c r="AO8" s="557">
        <v>0</v>
      </c>
      <c r="AP8" s="557">
        <v>0</v>
      </c>
      <c r="AQ8" s="557">
        <v>0</v>
      </c>
      <c r="AR8" s="557">
        <v>0</v>
      </c>
      <c r="AS8" s="557">
        <v>0</v>
      </c>
      <c r="AT8" s="557">
        <v>0</v>
      </c>
      <c r="AU8" s="557">
        <v>0</v>
      </c>
      <c r="AV8" s="557">
        <v>0</v>
      </c>
      <c r="AW8" s="557">
        <v>0</v>
      </c>
      <c r="AX8" s="557">
        <v>0</v>
      </c>
      <c r="AY8" s="557">
        <v>0</v>
      </c>
      <c r="AZ8" s="557">
        <v>0</v>
      </c>
      <c r="BA8" s="557">
        <v>0</v>
      </c>
      <c r="BB8" s="557">
        <v>0</v>
      </c>
      <c r="BC8" s="557">
        <v>1.667</v>
      </c>
      <c r="BD8" s="557">
        <v>0</v>
      </c>
      <c r="BE8" s="557">
        <v>0</v>
      </c>
      <c r="BF8" s="557">
        <v>0</v>
      </c>
      <c r="BG8" s="557">
        <v>0</v>
      </c>
      <c r="BH8" s="557">
        <v>0</v>
      </c>
      <c r="BI8" s="557">
        <v>0</v>
      </c>
      <c r="BJ8" s="557">
        <v>0</v>
      </c>
      <c r="BK8" s="557">
        <v>0</v>
      </c>
      <c r="BL8" s="557">
        <v>0</v>
      </c>
      <c r="BM8" s="560">
        <f>SUM(L8:BL8)</f>
        <v>10120.044</v>
      </c>
      <c r="BN8" s="561"/>
      <c r="BO8" s="562">
        <v>4664.9470000000001</v>
      </c>
      <c r="BZ8" s="531"/>
    </row>
    <row r="9" spans="1:78">
      <c r="A9" s="544" t="s">
        <v>12</v>
      </c>
      <c r="B9" s="556" t="s">
        <v>188</v>
      </c>
      <c r="C9" s="557">
        <f t="shared" ref="C9:C60" si="0">D9+E9+F9+G9+H9+I9+J9+K9</f>
        <v>7577.514000000001</v>
      </c>
      <c r="D9" s="558">
        <v>2323.1089999999999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29.035</v>
      </c>
      <c r="K9" s="558">
        <f t="shared" ref="K9:K60" si="1">BM9+BN9+BO9</f>
        <v>5225.3700000000008</v>
      </c>
      <c r="L9" s="559">
        <v>0</v>
      </c>
      <c r="M9" s="557">
        <v>5011.4610000000002</v>
      </c>
      <c r="N9" s="557">
        <v>0</v>
      </c>
      <c r="O9" s="557">
        <v>27.962</v>
      </c>
      <c r="P9" s="557">
        <v>0</v>
      </c>
      <c r="Q9" s="557">
        <v>0</v>
      </c>
      <c r="R9" s="557">
        <v>0</v>
      </c>
      <c r="S9" s="557">
        <v>75.608999999999995</v>
      </c>
      <c r="T9" s="557">
        <v>0</v>
      </c>
      <c r="U9" s="557">
        <v>0</v>
      </c>
      <c r="V9" s="557">
        <v>0</v>
      </c>
      <c r="W9" s="557">
        <v>0</v>
      </c>
      <c r="X9" s="557">
        <v>0</v>
      </c>
      <c r="Y9" s="557">
        <v>0</v>
      </c>
      <c r="Z9" s="557">
        <v>0</v>
      </c>
      <c r="AA9" s="557">
        <v>0</v>
      </c>
      <c r="AB9" s="557">
        <v>0</v>
      </c>
      <c r="AC9" s="557">
        <v>0</v>
      </c>
      <c r="AD9" s="557">
        <v>0</v>
      </c>
      <c r="AE9" s="557">
        <v>0</v>
      </c>
      <c r="AF9" s="557">
        <v>0</v>
      </c>
      <c r="AG9" s="557">
        <v>0</v>
      </c>
      <c r="AH9" s="557">
        <v>0</v>
      </c>
      <c r="AI9" s="557">
        <v>0</v>
      </c>
      <c r="AJ9" s="557">
        <v>0</v>
      </c>
      <c r="AK9" s="557">
        <v>0</v>
      </c>
      <c r="AL9" s="557">
        <v>0</v>
      </c>
      <c r="AM9" s="557">
        <v>0</v>
      </c>
      <c r="AN9" s="557">
        <v>0</v>
      </c>
      <c r="AO9" s="557">
        <v>0</v>
      </c>
      <c r="AP9" s="557">
        <v>0</v>
      </c>
      <c r="AQ9" s="557">
        <v>0</v>
      </c>
      <c r="AR9" s="557">
        <v>0</v>
      </c>
      <c r="AS9" s="557">
        <v>0</v>
      </c>
      <c r="AT9" s="557">
        <v>0</v>
      </c>
      <c r="AU9" s="557">
        <v>0</v>
      </c>
      <c r="AV9" s="557">
        <v>0</v>
      </c>
      <c r="AW9" s="557">
        <v>0</v>
      </c>
      <c r="AX9" s="557">
        <v>0</v>
      </c>
      <c r="AY9" s="557">
        <v>0</v>
      </c>
      <c r="AZ9" s="557">
        <v>0</v>
      </c>
      <c r="BA9" s="557">
        <v>0</v>
      </c>
      <c r="BB9" s="557">
        <v>0</v>
      </c>
      <c r="BC9" s="557">
        <v>0</v>
      </c>
      <c r="BD9" s="557">
        <v>0</v>
      </c>
      <c r="BE9" s="557">
        <v>0</v>
      </c>
      <c r="BF9" s="557">
        <v>0</v>
      </c>
      <c r="BG9" s="557">
        <v>0</v>
      </c>
      <c r="BH9" s="557">
        <v>0</v>
      </c>
      <c r="BI9" s="557">
        <v>0</v>
      </c>
      <c r="BJ9" s="557">
        <v>0</v>
      </c>
      <c r="BK9" s="557">
        <v>0</v>
      </c>
      <c r="BL9" s="557">
        <v>0</v>
      </c>
      <c r="BM9" s="560">
        <f t="shared" ref="BM9:BM60" si="2">SUM(L9:BL9)</f>
        <v>5115.0320000000011</v>
      </c>
      <c r="BN9" s="563"/>
      <c r="BO9" s="564">
        <v>110.33799999999999</v>
      </c>
      <c r="BZ9" s="531"/>
    </row>
    <row r="10" spans="1:78">
      <c r="A10" s="544" t="s">
        <v>13</v>
      </c>
      <c r="B10" s="556" t="s">
        <v>193</v>
      </c>
      <c r="C10" s="557">
        <f t="shared" si="0"/>
        <v>1823.857</v>
      </c>
      <c r="D10" s="558">
        <v>716.01099999999997</v>
      </c>
      <c r="E10" s="558">
        <v>0</v>
      </c>
      <c r="F10" s="558">
        <v>6.6210000000000004</v>
      </c>
      <c r="G10" s="558">
        <v>0</v>
      </c>
      <c r="H10" s="558">
        <v>0</v>
      </c>
      <c r="I10" s="558">
        <v>0</v>
      </c>
      <c r="J10" s="558">
        <v>4.3460000000000001</v>
      </c>
      <c r="K10" s="558">
        <f t="shared" si="1"/>
        <v>1096.8789999999999</v>
      </c>
      <c r="L10" s="559">
        <v>0</v>
      </c>
      <c r="M10" s="557">
        <v>0</v>
      </c>
      <c r="N10" s="557">
        <v>783.78499999999997</v>
      </c>
      <c r="O10" s="557">
        <v>0</v>
      </c>
      <c r="P10" s="557">
        <v>0</v>
      </c>
      <c r="Q10" s="557">
        <v>0</v>
      </c>
      <c r="R10" s="557">
        <v>0</v>
      </c>
      <c r="S10" s="557">
        <v>0</v>
      </c>
      <c r="T10" s="557">
        <v>0</v>
      </c>
      <c r="U10" s="557">
        <v>0</v>
      </c>
      <c r="V10" s="557">
        <v>0</v>
      </c>
      <c r="W10" s="557">
        <v>0</v>
      </c>
      <c r="X10" s="557">
        <v>0</v>
      </c>
      <c r="Y10" s="557">
        <v>0</v>
      </c>
      <c r="Z10" s="557">
        <v>0</v>
      </c>
      <c r="AA10" s="557">
        <v>0</v>
      </c>
      <c r="AB10" s="557">
        <v>0</v>
      </c>
      <c r="AC10" s="557">
        <v>0</v>
      </c>
      <c r="AD10" s="557">
        <v>0</v>
      </c>
      <c r="AE10" s="557">
        <v>36.764000000000003</v>
      </c>
      <c r="AF10" s="557">
        <v>0</v>
      </c>
      <c r="AG10" s="557">
        <v>0</v>
      </c>
      <c r="AH10" s="557">
        <v>82.936999999999998</v>
      </c>
      <c r="AI10" s="557">
        <v>0</v>
      </c>
      <c r="AJ10" s="557">
        <v>0</v>
      </c>
      <c r="AK10" s="557">
        <v>0</v>
      </c>
      <c r="AL10" s="557">
        <v>0</v>
      </c>
      <c r="AM10" s="557">
        <v>0</v>
      </c>
      <c r="AN10" s="557">
        <v>0</v>
      </c>
      <c r="AO10" s="557">
        <v>0</v>
      </c>
      <c r="AP10" s="557">
        <v>0</v>
      </c>
      <c r="AQ10" s="557">
        <v>0</v>
      </c>
      <c r="AR10" s="557">
        <v>0</v>
      </c>
      <c r="AS10" s="557">
        <v>0</v>
      </c>
      <c r="AT10" s="557">
        <v>0</v>
      </c>
      <c r="AU10" s="557">
        <v>0</v>
      </c>
      <c r="AV10" s="557">
        <v>0</v>
      </c>
      <c r="AW10" s="557">
        <v>15.686999999999999</v>
      </c>
      <c r="AX10" s="557">
        <v>0</v>
      </c>
      <c r="AY10" s="557">
        <v>0</v>
      </c>
      <c r="AZ10" s="557">
        <v>0</v>
      </c>
      <c r="BA10" s="557">
        <v>0</v>
      </c>
      <c r="BB10" s="557">
        <v>0</v>
      </c>
      <c r="BC10" s="557">
        <v>0</v>
      </c>
      <c r="BD10" s="557">
        <v>0</v>
      </c>
      <c r="BE10" s="557">
        <v>0</v>
      </c>
      <c r="BF10" s="557">
        <v>0</v>
      </c>
      <c r="BG10" s="557">
        <v>0.73299999999999998</v>
      </c>
      <c r="BH10" s="557">
        <v>0</v>
      </c>
      <c r="BI10" s="557">
        <v>0</v>
      </c>
      <c r="BJ10" s="557">
        <v>0</v>
      </c>
      <c r="BK10" s="557">
        <v>0</v>
      </c>
      <c r="BL10" s="557">
        <v>0</v>
      </c>
      <c r="BM10" s="560">
        <f t="shared" si="2"/>
        <v>919.90599999999995</v>
      </c>
      <c r="BN10" s="563"/>
      <c r="BO10" s="564">
        <v>176.97300000000001</v>
      </c>
      <c r="BZ10" s="531"/>
    </row>
    <row r="11" spans="1:78">
      <c r="A11" s="544" t="s">
        <v>14</v>
      </c>
      <c r="B11" s="556" t="s">
        <v>132</v>
      </c>
      <c r="C11" s="557">
        <f t="shared" si="0"/>
        <v>43200.885999999999</v>
      </c>
      <c r="D11" s="558">
        <v>4487.3310000000001</v>
      </c>
      <c r="E11" s="558">
        <v>0</v>
      </c>
      <c r="F11" s="558">
        <v>3510</v>
      </c>
      <c r="G11" s="558">
        <v>-127.502</v>
      </c>
      <c r="H11" s="558">
        <v>0</v>
      </c>
      <c r="I11" s="558">
        <v>0</v>
      </c>
      <c r="J11" s="558">
        <v>3371.4279999999999</v>
      </c>
      <c r="K11" s="558">
        <f t="shared" si="1"/>
        <v>31959.629000000001</v>
      </c>
      <c r="L11" s="559">
        <v>489.178</v>
      </c>
      <c r="M11" s="557">
        <v>11.64</v>
      </c>
      <c r="N11" s="557">
        <v>0</v>
      </c>
      <c r="O11" s="557">
        <v>11486.091</v>
      </c>
      <c r="P11" s="557">
        <v>17.283999999999999</v>
      </c>
      <c r="Q11" s="557">
        <v>0</v>
      </c>
      <c r="R11" s="557">
        <v>0</v>
      </c>
      <c r="S11" s="557">
        <v>77.885000000000005</v>
      </c>
      <c r="T11" s="557">
        <v>0</v>
      </c>
      <c r="U11" s="557">
        <v>0</v>
      </c>
      <c r="V11" s="557">
        <v>0</v>
      </c>
      <c r="W11" s="557">
        <v>0</v>
      </c>
      <c r="X11" s="557">
        <v>0</v>
      </c>
      <c r="Y11" s="557">
        <v>0</v>
      </c>
      <c r="Z11" s="557">
        <v>0</v>
      </c>
      <c r="AA11" s="557">
        <v>6.5000000000000002E-2</v>
      </c>
      <c r="AB11" s="557">
        <v>0</v>
      </c>
      <c r="AC11" s="557">
        <v>0</v>
      </c>
      <c r="AD11" s="557">
        <v>0</v>
      </c>
      <c r="AE11" s="557">
        <v>0</v>
      </c>
      <c r="AF11" s="557">
        <v>61.47</v>
      </c>
      <c r="AG11" s="557">
        <v>0</v>
      </c>
      <c r="AH11" s="557">
        <v>26.504999999999999</v>
      </c>
      <c r="AI11" s="557">
        <v>3.95</v>
      </c>
      <c r="AJ11" s="557">
        <v>0</v>
      </c>
      <c r="AK11" s="557">
        <v>0</v>
      </c>
      <c r="AL11" s="557">
        <v>0</v>
      </c>
      <c r="AM11" s="557">
        <v>0</v>
      </c>
      <c r="AN11" s="557">
        <v>0</v>
      </c>
      <c r="AO11" s="557">
        <v>0</v>
      </c>
      <c r="AP11" s="557">
        <v>0</v>
      </c>
      <c r="AQ11" s="557">
        <v>0</v>
      </c>
      <c r="AR11" s="557">
        <v>0</v>
      </c>
      <c r="AS11" s="557">
        <v>0</v>
      </c>
      <c r="AT11" s="557">
        <v>0</v>
      </c>
      <c r="AU11" s="557">
        <v>0</v>
      </c>
      <c r="AV11" s="557">
        <v>0</v>
      </c>
      <c r="AW11" s="557">
        <v>0</v>
      </c>
      <c r="AX11" s="557">
        <v>0</v>
      </c>
      <c r="AY11" s="557">
        <v>0</v>
      </c>
      <c r="AZ11" s="557">
        <v>0</v>
      </c>
      <c r="BA11" s="557">
        <v>0</v>
      </c>
      <c r="BB11" s="557">
        <v>0</v>
      </c>
      <c r="BC11" s="557">
        <v>0</v>
      </c>
      <c r="BD11" s="557">
        <v>0</v>
      </c>
      <c r="BE11" s="557">
        <v>0</v>
      </c>
      <c r="BF11" s="557">
        <v>0</v>
      </c>
      <c r="BG11" s="557">
        <v>0</v>
      </c>
      <c r="BH11" s="557">
        <v>0</v>
      </c>
      <c r="BI11" s="557">
        <v>0</v>
      </c>
      <c r="BJ11" s="557">
        <v>0</v>
      </c>
      <c r="BK11" s="557">
        <v>0</v>
      </c>
      <c r="BL11" s="557">
        <v>0</v>
      </c>
      <c r="BM11" s="560">
        <f t="shared" si="2"/>
        <v>12174.067999999999</v>
      </c>
      <c r="BN11" s="563"/>
      <c r="BO11" s="564">
        <v>19785.561000000002</v>
      </c>
      <c r="BZ11" s="531"/>
    </row>
    <row r="12" spans="1:78">
      <c r="A12" s="544" t="s">
        <v>15</v>
      </c>
      <c r="B12" s="556" t="s">
        <v>202</v>
      </c>
      <c r="C12" s="557">
        <f t="shared" si="0"/>
        <v>14066.475</v>
      </c>
      <c r="D12" s="558">
        <v>1210.739</v>
      </c>
      <c r="E12" s="558">
        <v>0</v>
      </c>
      <c r="F12" s="558">
        <v>1180.575</v>
      </c>
      <c r="G12" s="558">
        <v>0</v>
      </c>
      <c r="H12" s="558">
        <v>0</v>
      </c>
      <c r="I12" s="558">
        <v>0</v>
      </c>
      <c r="J12" s="558">
        <v>2703.7689999999998</v>
      </c>
      <c r="K12" s="558">
        <f t="shared" si="1"/>
        <v>8971.3919999999998</v>
      </c>
      <c r="L12" s="559">
        <v>1156.134</v>
      </c>
      <c r="M12" s="557">
        <v>0</v>
      </c>
      <c r="N12" s="557">
        <v>0</v>
      </c>
      <c r="O12" s="557">
        <v>239.8</v>
      </c>
      <c r="P12" s="557">
        <v>4633.8940000000002</v>
      </c>
      <c r="Q12" s="557">
        <v>0</v>
      </c>
      <c r="R12" s="557">
        <v>4.1070000000000002</v>
      </c>
      <c r="S12" s="557">
        <v>10.976000000000001</v>
      </c>
      <c r="T12" s="557">
        <v>0</v>
      </c>
      <c r="U12" s="557">
        <v>0</v>
      </c>
      <c r="V12" s="557">
        <v>0</v>
      </c>
      <c r="W12" s="557">
        <v>0</v>
      </c>
      <c r="X12" s="557">
        <v>0</v>
      </c>
      <c r="Y12" s="557">
        <v>0</v>
      </c>
      <c r="Z12" s="557">
        <v>0</v>
      </c>
      <c r="AA12" s="557">
        <v>0.59199999999999997</v>
      </c>
      <c r="AB12" s="557">
        <v>0</v>
      </c>
      <c r="AC12" s="557">
        <v>0</v>
      </c>
      <c r="AD12" s="557">
        <v>0</v>
      </c>
      <c r="AE12" s="557">
        <v>0</v>
      </c>
      <c r="AF12" s="557">
        <v>0</v>
      </c>
      <c r="AG12" s="557">
        <v>0</v>
      </c>
      <c r="AH12" s="557">
        <v>0</v>
      </c>
      <c r="AI12" s="557">
        <v>0</v>
      </c>
      <c r="AJ12" s="557">
        <v>0</v>
      </c>
      <c r="AK12" s="557">
        <v>0</v>
      </c>
      <c r="AL12" s="557">
        <v>0</v>
      </c>
      <c r="AM12" s="557">
        <v>0</v>
      </c>
      <c r="AN12" s="557">
        <v>0</v>
      </c>
      <c r="AO12" s="557">
        <v>0</v>
      </c>
      <c r="AP12" s="557">
        <v>0</v>
      </c>
      <c r="AQ12" s="557">
        <v>0</v>
      </c>
      <c r="AR12" s="557">
        <v>0</v>
      </c>
      <c r="AS12" s="557">
        <v>0</v>
      </c>
      <c r="AT12" s="557">
        <v>0</v>
      </c>
      <c r="AU12" s="557">
        <v>0</v>
      </c>
      <c r="AV12" s="557">
        <v>0</v>
      </c>
      <c r="AW12" s="557">
        <v>0</v>
      </c>
      <c r="AX12" s="557">
        <v>0</v>
      </c>
      <c r="AY12" s="557">
        <v>0</v>
      </c>
      <c r="AZ12" s="557">
        <v>0</v>
      </c>
      <c r="BA12" s="557">
        <v>0</v>
      </c>
      <c r="BB12" s="557">
        <v>0</v>
      </c>
      <c r="BC12" s="557">
        <v>0</v>
      </c>
      <c r="BD12" s="557">
        <v>0</v>
      </c>
      <c r="BE12" s="557">
        <v>0</v>
      </c>
      <c r="BF12" s="557">
        <v>0</v>
      </c>
      <c r="BG12" s="557">
        <v>0</v>
      </c>
      <c r="BH12" s="557">
        <v>0</v>
      </c>
      <c r="BI12" s="557">
        <v>0</v>
      </c>
      <c r="BJ12" s="557">
        <v>0</v>
      </c>
      <c r="BK12" s="557">
        <v>0</v>
      </c>
      <c r="BL12" s="557">
        <v>0</v>
      </c>
      <c r="BM12" s="560">
        <f t="shared" si="2"/>
        <v>6045.5029999999997</v>
      </c>
      <c r="BN12" s="563"/>
      <c r="BO12" s="564">
        <v>2925.8890000000001</v>
      </c>
      <c r="BZ12" s="531"/>
    </row>
    <row r="13" spans="1:78">
      <c r="A13" s="544" t="s">
        <v>16</v>
      </c>
      <c r="B13" s="556" t="s">
        <v>203</v>
      </c>
      <c r="C13" s="557">
        <f t="shared" si="0"/>
        <v>2185.4929999999999</v>
      </c>
      <c r="D13" s="558">
        <v>428.01900000000001</v>
      </c>
      <c r="E13" s="558">
        <v>0</v>
      </c>
      <c r="F13" s="558">
        <v>174.227</v>
      </c>
      <c r="G13" s="558">
        <v>0</v>
      </c>
      <c r="H13" s="558">
        <v>346.46899999999999</v>
      </c>
      <c r="I13" s="558">
        <v>0</v>
      </c>
      <c r="J13" s="558">
        <v>249.131</v>
      </c>
      <c r="K13" s="558">
        <f t="shared" si="1"/>
        <v>987.64699999999993</v>
      </c>
      <c r="L13" s="559">
        <v>0</v>
      </c>
      <c r="M13" s="557">
        <v>0</v>
      </c>
      <c r="N13" s="557">
        <v>0</v>
      </c>
      <c r="O13" s="557">
        <v>0</v>
      </c>
      <c r="P13" s="557">
        <v>0</v>
      </c>
      <c r="Q13" s="557">
        <v>698.34699999999998</v>
      </c>
      <c r="R13" s="557">
        <v>0</v>
      </c>
      <c r="S13" s="557">
        <v>0</v>
      </c>
      <c r="T13" s="557">
        <v>0</v>
      </c>
      <c r="U13" s="557">
        <v>0</v>
      </c>
      <c r="V13" s="557">
        <v>0</v>
      </c>
      <c r="W13" s="557">
        <v>0</v>
      </c>
      <c r="X13" s="557">
        <v>0</v>
      </c>
      <c r="Y13" s="557">
        <v>0</v>
      </c>
      <c r="Z13" s="557">
        <v>0</v>
      </c>
      <c r="AA13" s="557">
        <v>0</v>
      </c>
      <c r="AB13" s="557">
        <v>0</v>
      </c>
      <c r="AC13" s="557">
        <v>0</v>
      </c>
      <c r="AD13" s="557">
        <v>0</v>
      </c>
      <c r="AE13" s="557">
        <v>0</v>
      </c>
      <c r="AF13" s="557">
        <v>0</v>
      </c>
      <c r="AG13" s="557">
        <v>0</v>
      </c>
      <c r="AH13" s="557">
        <v>0</v>
      </c>
      <c r="AI13" s="557">
        <v>0</v>
      </c>
      <c r="AJ13" s="557">
        <v>0</v>
      </c>
      <c r="AK13" s="557">
        <v>0</v>
      </c>
      <c r="AL13" s="557">
        <v>0</v>
      </c>
      <c r="AM13" s="557">
        <v>0</v>
      </c>
      <c r="AN13" s="557">
        <v>0</v>
      </c>
      <c r="AO13" s="557">
        <v>0</v>
      </c>
      <c r="AP13" s="557">
        <v>0</v>
      </c>
      <c r="AQ13" s="557">
        <v>0</v>
      </c>
      <c r="AR13" s="557">
        <v>0</v>
      </c>
      <c r="AS13" s="557">
        <v>0</v>
      </c>
      <c r="AT13" s="557">
        <v>0</v>
      </c>
      <c r="AU13" s="557">
        <v>0</v>
      </c>
      <c r="AV13" s="557">
        <v>0</v>
      </c>
      <c r="AW13" s="557">
        <v>0</v>
      </c>
      <c r="AX13" s="557">
        <v>0</v>
      </c>
      <c r="AY13" s="557">
        <v>0</v>
      </c>
      <c r="AZ13" s="557">
        <v>0</v>
      </c>
      <c r="BA13" s="557">
        <v>0</v>
      </c>
      <c r="BB13" s="557">
        <v>0</v>
      </c>
      <c r="BC13" s="557">
        <v>0</v>
      </c>
      <c r="BD13" s="557">
        <v>0</v>
      </c>
      <c r="BE13" s="557">
        <v>0</v>
      </c>
      <c r="BF13" s="557">
        <v>0</v>
      </c>
      <c r="BG13" s="557">
        <v>0</v>
      </c>
      <c r="BH13" s="557">
        <v>0</v>
      </c>
      <c r="BI13" s="557">
        <v>0</v>
      </c>
      <c r="BJ13" s="557">
        <v>0</v>
      </c>
      <c r="BK13" s="557">
        <v>0</v>
      </c>
      <c r="BL13" s="557">
        <v>0</v>
      </c>
      <c r="BM13" s="560">
        <f t="shared" si="2"/>
        <v>698.34699999999998</v>
      </c>
      <c r="BN13" s="563"/>
      <c r="BO13" s="564">
        <v>289.3</v>
      </c>
      <c r="BZ13" s="531"/>
    </row>
    <row r="14" spans="1:78">
      <c r="A14" s="544" t="s">
        <v>17</v>
      </c>
      <c r="B14" s="556" t="s">
        <v>165</v>
      </c>
      <c r="C14" s="557">
        <f t="shared" si="0"/>
        <v>5503.0930000000008</v>
      </c>
      <c r="D14" s="558">
        <v>842.26400000000001</v>
      </c>
      <c r="E14" s="558">
        <v>0</v>
      </c>
      <c r="F14" s="558">
        <v>445.46199999999999</v>
      </c>
      <c r="G14" s="558">
        <v>0</v>
      </c>
      <c r="H14" s="558">
        <v>0</v>
      </c>
      <c r="I14" s="558">
        <v>0</v>
      </c>
      <c r="J14" s="558">
        <v>437.072</v>
      </c>
      <c r="K14" s="558">
        <f t="shared" si="1"/>
        <v>3778.2950000000001</v>
      </c>
      <c r="L14" s="559">
        <v>0</v>
      </c>
      <c r="M14" s="557">
        <v>0</v>
      </c>
      <c r="N14" s="557">
        <v>0</v>
      </c>
      <c r="O14" s="557">
        <v>0</v>
      </c>
      <c r="P14" s="557">
        <v>0</v>
      </c>
      <c r="Q14" s="557">
        <v>0</v>
      </c>
      <c r="R14" s="557">
        <v>1165.4079999999999</v>
      </c>
      <c r="S14" s="557">
        <v>138.04</v>
      </c>
      <c r="T14" s="557">
        <v>0</v>
      </c>
      <c r="U14" s="557">
        <v>0</v>
      </c>
      <c r="V14" s="557">
        <v>0</v>
      </c>
      <c r="W14" s="557">
        <v>0</v>
      </c>
      <c r="X14" s="557">
        <v>0</v>
      </c>
      <c r="Y14" s="557">
        <v>0</v>
      </c>
      <c r="Z14" s="557">
        <v>0.72899999999999998</v>
      </c>
      <c r="AA14" s="557">
        <v>1.484</v>
      </c>
      <c r="AB14" s="557">
        <v>0</v>
      </c>
      <c r="AC14" s="557">
        <v>0</v>
      </c>
      <c r="AD14" s="557">
        <v>0</v>
      </c>
      <c r="AE14" s="557">
        <v>0</v>
      </c>
      <c r="AF14" s="557">
        <v>0</v>
      </c>
      <c r="AG14" s="557">
        <v>0</v>
      </c>
      <c r="AH14" s="557">
        <v>0</v>
      </c>
      <c r="AI14" s="557">
        <v>0</v>
      </c>
      <c r="AJ14" s="557">
        <v>0</v>
      </c>
      <c r="AK14" s="557">
        <v>0</v>
      </c>
      <c r="AL14" s="557">
        <v>0</v>
      </c>
      <c r="AM14" s="557">
        <v>0</v>
      </c>
      <c r="AN14" s="557">
        <v>0</v>
      </c>
      <c r="AO14" s="557">
        <v>0</v>
      </c>
      <c r="AP14" s="557">
        <v>0</v>
      </c>
      <c r="AQ14" s="557">
        <v>0</v>
      </c>
      <c r="AR14" s="557">
        <v>0</v>
      </c>
      <c r="AS14" s="557">
        <v>0</v>
      </c>
      <c r="AT14" s="557">
        <v>0</v>
      </c>
      <c r="AU14" s="557">
        <v>0</v>
      </c>
      <c r="AV14" s="557">
        <v>0</v>
      </c>
      <c r="AW14" s="557">
        <v>0</v>
      </c>
      <c r="AX14" s="557">
        <v>0</v>
      </c>
      <c r="AY14" s="557">
        <v>0</v>
      </c>
      <c r="AZ14" s="557">
        <v>0</v>
      </c>
      <c r="BA14" s="557">
        <v>0</v>
      </c>
      <c r="BB14" s="557">
        <v>0</v>
      </c>
      <c r="BC14" s="557">
        <v>0</v>
      </c>
      <c r="BD14" s="557">
        <v>0</v>
      </c>
      <c r="BE14" s="557">
        <v>0</v>
      </c>
      <c r="BF14" s="557">
        <v>0</v>
      </c>
      <c r="BG14" s="557">
        <v>0</v>
      </c>
      <c r="BH14" s="557">
        <v>0</v>
      </c>
      <c r="BI14" s="557">
        <v>0</v>
      </c>
      <c r="BJ14" s="557">
        <v>0</v>
      </c>
      <c r="BK14" s="557">
        <v>0</v>
      </c>
      <c r="BL14" s="557">
        <v>0</v>
      </c>
      <c r="BM14" s="560">
        <f t="shared" si="2"/>
        <v>1305.6609999999998</v>
      </c>
      <c r="BN14" s="563"/>
      <c r="BO14" s="564">
        <v>2472.634</v>
      </c>
      <c r="BZ14" s="531"/>
    </row>
    <row r="15" spans="1:78">
      <c r="A15" s="544" t="s">
        <v>18</v>
      </c>
      <c r="B15" s="556" t="s">
        <v>231</v>
      </c>
      <c r="C15" s="557">
        <f t="shared" si="0"/>
        <v>2813.9360000000001</v>
      </c>
      <c r="D15" s="558">
        <v>516.35599999999999</v>
      </c>
      <c r="E15" s="558">
        <v>0</v>
      </c>
      <c r="F15" s="558">
        <v>143.20500000000001</v>
      </c>
      <c r="G15" s="558">
        <v>0</v>
      </c>
      <c r="H15" s="558">
        <v>0</v>
      </c>
      <c r="I15" s="558">
        <v>0</v>
      </c>
      <c r="J15" s="558">
        <v>130.88300000000001</v>
      </c>
      <c r="K15" s="558">
        <f t="shared" si="1"/>
        <v>2023.492</v>
      </c>
      <c r="L15" s="559">
        <v>0</v>
      </c>
      <c r="M15" s="557">
        <v>0</v>
      </c>
      <c r="N15" s="557">
        <v>0</v>
      </c>
      <c r="O15" s="557">
        <v>0</v>
      </c>
      <c r="P15" s="557">
        <v>0</v>
      </c>
      <c r="Q15" s="557">
        <v>0</v>
      </c>
      <c r="R15" s="557">
        <v>0</v>
      </c>
      <c r="S15" s="557">
        <v>479.89600000000002</v>
      </c>
      <c r="T15" s="557">
        <v>0</v>
      </c>
      <c r="U15" s="557">
        <v>0</v>
      </c>
      <c r="V15" s="557">
        <v>0</v>
      </c>
      <c r="W15" s="557">
        <v>0</v>
      </c>
      <c r="X15" s="557">
        <v>0</v>
      </c>
      <c r="Y15" s="557">
        <v>0</v>
      </c>
      <c r="Z15" s="557">
        <v>152.346</v>
      </c>
      <c r="AA15" s="557">
        <v>3.9849999999999999</v>
      </c>
      <c r="AB15" s="557">
        <v>0</v>
      </c>
      <c r="AC15" s="557">
        <v>0</v>
      </c>
      <c r="AD15" s="557">
        <v>0</v>
      </c>
      <c r="AE15" s="557">
        <v>3.3919999999999999</v>
      </c>
      <c r="AF15" s="557">
        <v>0</v>
      </c>
      <c r="AG15" s="557">
        <v>0</v>
      </c>
      <c r="AH15" s="557">
        <v>8.6780000000000008</v>
      </c>
      <c r="AI15" s="557">
        <v>0</v>
      </c>
      <c r="AJ15" s="557">
        <v>0</v>
      </c>
      <c r="AK15" s="557">
        <v>0</v>
      </c>
      <c r="AL15" s="557">
        <v>0</v>
      </c>
      <c r="AM15" s="557">
        <v>0</v>
      </c>
      <c r="AN15" s="557">
        <v>0</v>
      </c>
      <c r="AO15" s="557">
        <v>0</v>
      </c>
      <c r="AP15" s="557">
        <v>0</v>
      </c>
      <c r="AQ15" s="557">
        <v>0</v>
      </c>
      <c r="AR15" s="557">
        <v>0</v>
      </c>
      <c r="AS15" s="557">
        <v>0</v>
      </c>
      <c r="AT15" s="557">
        <v>0</v>
      </c>
      <c r="AU15" s="557">
        <v>0</v>
      </c>
      <c r="AV15" s="557">
        <v>0</v>
      </c>
      <c r="AW15" s="557">
        <v>0</v>
      </c>
      <c r="AX15" s="557">
        <v>0</v>
      </c>
      <c r="AY15" s="557">
        <v>0</v>
      </c>
      <c r="AZ15" s="557">
        <v>0</v>
      </c>
      <c r="BA15" s="557">
        <v>0</v>
      </c>
      <c r="BB15" s="557">
        <v>0</v>
      </c>
      <c r="BC15" s="557">
        <v>0</v>
      </c>
      <c r="BD15" s="557">
        <v>0</v>
      </c>
      <c r="BE15" s="557">
        <v>0</v>
      </c>
      <c r="BF15" s="557">
        <v>0</v>
      </c>
      <c r="BG15" s="557">
        <v>0</v>
      </c>
      <c r="BH15" s="557">
        <v>0</v>
      </c>
      <c r="BI15" s="557">
        <v>0</v>
      </c>
      <c r="BJ15" s="557">
        <v>0</v>
      </c>
      <c r="BK15" s="557">
        <v>0</v>
      </c>
      <c r="BL15" s="557">
        <v>0</v>
      </c>
      <c r="BM15" s="560">
        <f t="shared" si="2"/>
        <v>648.29700000000003</v>
      </c>
      <c r="BN15" s="563"/>
      <c r="BO15" s="564">
        <v>1375.1949999999999</v>
      </c>
      <c r="BZ15" s="531"/>
    </row>
    <row r="16" spans="1:78">
      <c r="A16" s="544" t="s">
        <v>19</v>
      </c>
      <c r="B16" s="556" t="s">
        <v>204</v>
      </c>
      <c r="C16" s="557">
        <f t="shared" si="0"/>
        <v>46766.618999999999</v>
      </c>
      <c r="D16" s="558">
        <v>10448.112999999999</v>
      </c>
      <c r="E16" s="558">
        <v>0</v>
      </c>
      <c r="F16" s="558">
        <v>2010.9259999999999</v>
      </c>
      <c r="G16" s="558">
        <v>0</v>
      </c>
      <c r="H16" s="558">
        <v>73.513000000000005</v>
      </c>
      <c r="I16" s="558">
        <v>0</v>
      </c>
      <c r="J16" s="558">
        <v>1724.6859999999999</v>
      </c>
      <c r="K16" s="558">
        <f t="shared" si="1"/>
        <v>32509.381000000001</v>
      </c>
      <c r="L16" s="559">
        <v>0</v>
      </c>
      <c r="M16" s="557">
        <v>0</v>
      </c>
      <c r="N16" s="557">
        <v>0</v>
      </c>
      <c r="O16" s="557">
        <v>0</v>
      </c>
      <c r="P16" s="557">
        <v>0</v>
      </c>
      <c r="Q16" s="557">
        <v>0</v>
      </c>
      <c r="R16" s="557">
        <v>0</v>
      </c>
      <c r="S16" s="557">
        <v>0</v>
      </c>
      <c r="T16" s="557">
        <v>0</v>
      </c>
      <c r="U16" s="557">
        <v>0</v>
      </c>
      <c r="V16" s="557">
        <v>0</v>
      </c>
      <c r="W16" s="557">
        <v>0</v>
      </c>
      <c r="X16" s="557">
        <v>0</v>
      </c>
      <c r="Y16" s="557">
        <v>0</v>
      </c>
      <c r="Z16" s="557">
        <v>0</v>
      </c>
      <c r="AA16" s="557">
        <v>7.2999999999999995E-2</v>
      </c>
      <c r="AB16" s="557">
        <v>0</v>
      </c>
      <c r="AC16" s="557">
        <v>0</v>
      </c>
      <c r="AD16" s="557">
        <v>0</v>
      </c>
      <c r="AE16" s="557">
        <v>0</v>
      </c>
      <c r="AF16" s="557">
        <v>0</v>
      </c>
      <c r="AG16" s="557">
        <v>0</v>
      </c>
      <c r="AH16" s="557">
        <v>0</v>
      </c>
      <c r="AI16" s="557">
        <v>0</v>
      </c>
      <c r="AJ16" s="557">
        <v>0</v>
      </c>
      <c r="AK16" s="557">
        <v>0</v>
      </c>
      <c r="AL16" s="557">
        <v>0</v>
      </c>
      <c r="AM16" s="557">
        <v>0</v>
      </c>
      <c r="AN16" s="557">
        <v>0</v>
      </c>
      <c r="AO16" s="557">
        <v>0</v>
      </c>
      <c r="AP16" s="557">
        <v>0</v>
      </c>
      <c r="AQ16" s="557">
        <v>0</v>
      </c>
      <c r="AR16" s="557">
        <v>0</v>
      </c>
      <c r="AS16" s="557">
        <v>0</v>
      </c>
      <c r="AT16" s="557">
        <v>0</v>
      </c>
      <c r="AU16" s="557">
        <v>0</v>
      </c>
      <c r="AV16" s="557">
        <v>0</v>
      </c>
      <c r="AW16" s="557">
        <v>0</v>
      </c>
      <c r="AX16" s="557">
        <v>0</v>
      </c>
      <c r="AY16" s="557">
        <v>0</v>
      </c>
      <c r="AZ16" s="557">
        <v>0</v>
      </c>
      <c r="BA16" s="557">
        <v>0</v>
      </c>
      <c r="BB16" s="557">
        <v>0</v>
      </c>
      <c r="BC16" s="557">
        <v>0</v>
      </c>
      <c r="BD16" s="557">
        <v>0</v>
      </c>
      <c r="BE16" s="557">
        <v>0</v>
      </c>
      <c r="BF16" s="557">
        <v>0</v>
      </c>
      <c r="BG16" s="557">
        <v>0</v>
      </c>
      <c r="BH16" s="557">
        <v>0</v>
      </c>
      <c r="BI16" s="557">
        <v>0</v>
      </c>
      <c r="BJ16" s="557">
        <v>0</v>
      </c>
      <c r="BK16" s="557">
        <v>0</v>
      </c>
      <c r="BL16" s="557">
        <v>0</v>
      </c>
      <c r="BM16" s="560">
        <f t="shared" si="2"/>
        <v>7.2999999999999995E-2</v>
      </c>
      <c r="BN16" s="563"/>
      <c r="BO16" s="564">
        <v>32509.308000000001</v>
      </c>
      <c r="BZ16" s="531"/>
    </row>
    <row r="17" spans="1:78">
      <c r="A17" s="544" t="s">
        <v>20</v>
      </c>
      <c r="B17" s="556" t="s">
        <v>133</v>
      </c>
      <c r="C17" s="557">
        <f t="shared" si="0"/>
        <v>8049.5969999999998</v>
      </c>
      <c r="D17" s="558">
        <v>1240.1849999999999</v>
      </c>
      <c r="E17" s="558">
        <v>0</v>
      </c>
      <c r="F17" s="558">
        <v>400.14</v>
      </c>
      <c r="G17" s="558">
        <v>0</v>
      </c>
      <c r="H17" s="558">
        <v>0</v>
      </c>
      <c r="I17" s="558">
        <v>0</v>
      </c>
      <c r="J17" s="558">
        <v>381.42200000000003</v>
      </c>
      <c r="K17" s="558">
        <f t="shared" si="1"/>
        <v>6027.85</v>
      </c>
      <c r="L17" s="559">
        <v>0</v>
      </c>
      <c r="M17" s="557">
        <v>0</v>
      </c>
      <c r="N17" s="557">
        <v>0</v>
      </c>
      <c r="O17" s="557">
        <v>0</v>
      </c>
      <c r="P17" s="557">
        <v>0</v>
      </c>
      <c r="Q17" s="557">
        <v>0</v>
      </c>
      <c r="R17" s="557">
        <v>8.6709999999999994</v>
      </c>
      <c r="S17" s="557">
        <v>0</v>
      </c>
      <c r="T17" s="557">
        <v>0</v>
      </c>
      <c r="U17" s="557">
        <v>1384.653</v>
      </c>
      <c r="V17" s="557">
        <v>0</v>
      </c>
      <c r="W17" s="557">
        <v>0</v>
      </c>
      <c r="X17" s="557">
        <v>0</v>
      </c>
      <c r="Y17" s="557">
        <v>0</v>
      </c>
      <c r="Z17" s="557">
        <v>0</v>
      </c>
      <c r="AA17" s="557">
        <v>18.048999999999999</v>
      </c>
      <c r="AB17" s="557">
        <v>0</v>
      </c>
      <c r="AC17" s="557">
        <v>0</v>
      </c>
      <c r="AD17" s="557">
        <v>0</v>
      </c>
      <c r="AE17" s="557">
        <v>33.985999999999997</v>
      </c>
      <c r="AF17" s="557">
        <v>0</v>
      </c>
      <c r="AG17" s="557">
        <v>13.018000000000001</v>
      </c>
      <c r="AH17" s="557">
        <v>134.273</v>
      </c>
      <c r="AI17" s="557">
        <v>361.642</v>
      </c>
      <c r="AJ17" s="557">
        <v>17.524000000000001</v>
      </c>
      <c r="AK17" s="557">
        <v>0</v>
      </c>
      <c r="AL17" s="557">
        <v>0</v>
      </c>
      <c r="AM17" s="557">
        <v>0</v>
      </c>
      <c r="AN17" s="557">
        <v>0</v>
      </c>
      <c r="AO17" s="557">
        <v>0</v>
      </c>
      <c r="AP17" s="557">
        <v>0</v>
      </c>
      <c r="AQ17" s="557">
        <v>0</v>
      </c>
      <c r="AR17" s="557">
        <v>0</v>
      </c>
      <c r="AS17" s="557">
        <v>0</v>
      </c>
      <c r="AT17" s="557">
        <v>0</v>
      </c>
      <c r="AU17" s="557">
        <v>0</v>
      </c>
      <c r="AV17" s="557">
        <v>0</v>
      </c>
      <c r="AW17" s="557">
        <v>0</v>
      </c>
      <c r="AX17" s="557">
        <v>0</v>
      </c>
      <c r="AY17" s="557">
        <v>0</v>
      </c>
      <c r="AZ17" s="557">
        <v>0</v>
      </c>
      <c r="BA17" s="557">
        <v>0</v>
      </c>
      <c r="BB17" s="557">
        <v>0</v>
      </c>
      <c r="BC17" s="557">
        <v>0</v>
      </c>
      <c r="BD17" s="557">
        <v>0</v>
      </c>
      <c r="BE17" s="557">
        <v>0</v>
      </c>
      <c r="BF17" s="557">
        <v>0</v>
      </c>
      <c r="BG17" s="557">
        <v>0</v>
      </c>
      <c r="BH17" s="557">
        <v>0</v>
      </c>
      <c r="BI17" s="557">
        <v>0</v>
      </c>
      <c r="BJ17" s="557">
        <v>0</v>
      </c>
      <c r="BK17" s="557">
        <v>0</v>
      </c>
      <c r="BL17" s="557">
        <v>0</v>
      </c>
      <c r="BM17" s="560">
        <f t="shared" si="2"/>
        <v>1971.8160000000003</v>
      </c>
      <c r="BN17" s="563"/>
      <c r="BO17" s="564">
        <v>4056.0340000000001</v>
      </c>
      <c r="BZ17" s="531"/>
    </row>
    <row r="18" spans="1:78">
      <c r="A18" s="544" t="s">
        <v>21</v>
      </c>
      <c r="B18" s="556" t="s">
        <v>121</v>
      </c>
      <c r="C18" s="557">
        <f t="shared" si="0"/>
        <v>2633.2539999999999</v>
      </c>
      <c r="D18" s="558">
        <v>628.92100000000005</v>
      </c>
      <c r="E18" s="558">
        <v>0</v>
      </c>
      <c r="F18" s="558">
        <v>0</v>
      </c>
      <c r="G18" s="558">
        <v>0</v>
      </c>
      <c r="H18" s="558">
        <v>0</v>
      </c>
      <c r="I18" s="558">
        <v>0</v>
      </c>
      <c r="J18" s="558">
        <v>7.476</v>
      </c>
      <c r="K18" s="558">
        <f t="shared" si="1"/>
        <v>1996.857</v>
      </c>
      <c r="L18" s="559">
        <v>0</v>
      </c>
      <c r="M18" s="557">
        <v>0</v>
      </c>
      <c r="N18" s="557">
        <v>0</v>
      </c>
      <c r="O18" s="557">
        <v>0</v>
      </c>
      <c r="P18" s="557">
        <v>0</v>
      </c>
      <c r="Q18" s="557">
        <v>0</v>
      </c>
      <c r="R18" s="557">
        <v>0</v>
      </c>
      <c r="S18" s="557">
        <v>0</v>
      </c>
      <c r="T18" s="557">
        <v>0</v>
      </c>
      <c r="U18" s="557">
        <v>0</v>
      </c>
      <c r="V18" s="557">
        <v>492.983</v>
      </c>
      <c r="W18" s="557">
        <v>0</v>
      </c>
      <c r="X18" s="557">
        <v>0</v>
      </c>
      <c r="Y18" s="557">
        <v>0</v>
      </c>
      <c r="Z18" s="557">
        <v>0</v>
      </c>
      <c r="AA18" s="557">
        <v>0</v>
      </c>
      <c r="AB18" s="557">
        <v>0</v>
      </c>
      <c r="AC18" s="557">
        <v>0</v>
      </c>
      <c r="AD18" s="557">
        <v>0</v>
      </c>
      <c r="AE18" s="557">
        <v>0</v>
      </c>
      <c r="AF18" s="557">
        <v>0</v>
      </c>
      <c r="AG18" s="557">
        <v>0</v>
      </c>
      <c r="AH18" s="557">
        <v>0</v>
      </c>
      <c r="AI18" s="557">
        <v>0</v>
      </c>
      <c r="AJ18" s="557">
        <v>0</v>
      </c>
      <c r="AK18" s="557">
        <v>0</v>
      </c>
      <c r="AL18" s="557">
        <v>0</v>
      </c>
      <c r="AM18" s="557">
        <v>0</v>
      </c>
      <c r="AN18" s="557">
        <v>0</v>
      </c>
      <c r="AO18" s="557">
        <v>0</v>
      </c>
      <c r="AP18" s="557">
        <v>0</v>
      </c>
      <c r="AQ18" s="557">
        <v>0</v>
      </c>
      <c r="AR18" s="557">
        <v>0</v>
      </c>
      <c r="AS18" s="557">
        <v>0</v>
      </c>
      <c r="AT18" s="557">
        <v>0</v>
      </c>
      <c r="AU18" s="557">
        <v>0</v>
      </c>
      <c r="AV18" s="557">
        <v>0</v>
      </c>
      <c r="AW18" s="557">
        <v>0</v>
      </c>
      <c r="AX18" s="557">
        <v>0</v>
      </c>
      <c r="AY18" s="557">
        <v>0</v>
      </c>
      <c r="AZ18" s="557">
        <v>0</v>
      </c>
      <c r="BA18" s="557">
        <v>0</v>
      </c>
      <c r="BB18" s="557">
        <v>0</v>
      </c>
      <c r="BC18" s="557">
        <v>0</v>
      </c>
      <c r="BD18" s="557">
        <v>0</v>
      </c>
      <c r="BE18" s="557">
        <v>0</v>
      </c>
      <c r="BF18" s="557">
        <v>0</v>
      </c>
      <c r="BG18" s="557">
        <v>0</v>
      </c>
      <c r="BH18" s="557">
        <v>0</v>
      </c>
      <c r="BI18" s="557">
        <v>0</v>
      </c>
      <c r="BJ18" s="557">
        <v>0</v>
      </c>
      <c r="BK18" s="557">
        <v>0</v>
      </c>
      <c r="BL18" s="557">
        <v>0</v>
      </c>
      <c r="BM18" s="560">
        <f t="shared" si="2"/>
        <v>492.983</v>
      </c>
      <c r="BN18" s="563"/>
      <c r="BO18" s="564">
        <v>1503.874</v>
      </c>
      <c r="BZ18" s="531"/>
    </row>
    <row r="19" spans="1:78">
      <c r="A19" s="544" t="s">
        <v>22</v>
      </c>
      <c r="B19" s="556" t="s">
        <v>122</v>
      </c>
      <c r="C19" s="557">
        <f t="shared" si="0"/>
        <v>3990.0389999999998</v>
      </c>
      <c r="D19" s="558">
        <v>369.09100000000001</v>
      </c>
      <c r="E19" s="558">
        <v>0</v>
      </c>
      <c r="F19" s="558">
        <v>47.234000000000002</v>
      </c>
      <c r="G19" s="558">
        <v>0</v>
      </c>
      <c r="H19" s="558">
        <v>0</v>
      </c>
      <c r="I19" s="558">
        <v>0</v>
      </c>
      <c r="J19" s="558">
        <v>313.947</v>
      </c>
      <c r="K19" s="558">
        <f t="shared" si="1"/>
        <v>3259.7669999999998</v>
      </c>
      <c r="L19" s="559">
        <v>0</v>
      </c>
      <c r="M19" s="557">
        <v>0</v>
      </c>
      <c r="N19" s="557">
        <v>0</v>
      </c>
      <c r="O19" s="557">
        <v>0</v>
      </c>
      <c r="P19" s="557">
        <v>0</v>
      </c>
      <c r="Q19" s="557">
        <v>0</v>
      </c>
      <c r="R19" s="557">
        <v>0</v>
      </c>
      <c r="S19" s="557">
        <v>0</v>
      </c>
      <c r="T19" s="557">
        <v>0</v>
      </c>
      <c r="U19" s="557">
        <v>0</v>
      </c>
      <c r="V19" s="557">
        <v>0</v>
      </c>
      <c r="W19" s="557">
        <v>479.14499999999998</v>
      </c>
      <c r="X19" s="557">
        <v>0</v>
      </c>
      <c r="Y19" s="557">
        <v>0</v>
      </c>
      <c r="Z19" s="557">
        <v>2.1629999999999998</v>
      </c>
      <c r="AA19" s="557">
        <v>0</v>
      </c>
      <c r="AB19" s="557">
        <v>0</v>
      </c>
      <c r="AC19" s="557">
        <v>0</v>
      </c>
      <c r="AD19" s="557">
        <v>0</v>
      </c>
      <c r="AE19" s="557">
        <v>0</v>
      </c>
      <c r="AF19" s="557">
        <v>0</v>
      </c>
      <c r="AG19" s="557">
        <v>0</v>
      </c>
      <c r="AH19" s="557">
        <v>0</v>
      </c>
      <c r="AI19" s="557">
        <v>0</v>
      </c>
      <c r="AJ19" s="557">
        <v>0</v>
      </c>
      <c r="AK19" s="557">
        <v>0</v>
      </c>
      <c r="AL19" s="557">
        <v>0</v>
      </c>
      <c r="AM19" s="557">
        <v>0</v>
      </c>
      <c r="AN19" s="557">
        <v>0</v>
      </c>
      <c r="AO19" s="557">
        <v>0</v>
      </c>
      <c r="AP19" s="557">
        <v>0</v>
      </c>
      <c r="AQ19" s="557">
        <v>0</v>
      </c>
      <c r="AR19" s="557">
        <v>0</v>
      </c>
      <c r="AS19" s="557">
        <v>0</v>
      </c>
      <c r="AT19" s="557">
        <v>0</v>
      </c>
      <c r="AU19" s="557">
        <v>0</v>
      </c>
      <c r="AV19" s="557">
        <v>0</v>
      </c>
      <c r="AW19" s="557">
        <v>0</v>
      </c>
      <c r="AX19" s="557">
        <v>0</v>
      </c>
      <c r="AY19" s="557">
        <v>0</v>
      </c>
      <c r="AZ19" s="557">
        <v>0</v>
      </c>
      <c r="BA19" s="557">
        <v>0</v>
      </c>
      <c r="BB19" s="557">
        <v>0</v>
      </c>
      <c r="BC19" s="557">
        <v>0</v>
      </c>
      <c r="BD19" s="557">
        <v>0</v>
      </c>
      <c r="BE19" s="557">
        <v>0</v>
      </c>
      <c r="BF19" s="557">
        <v>0</v>
      </c>
      <c r="BG19" s="557">
        <v>0</v>
      </c>
      <c r="BH19" s="557">
        <v>0</v>
      </c>
      <c r="BI19" s="557">
        <v>0</v>
      </c>
      <c r="BJ19" s="557">
        <v>0</v>
      </c>
      <c r="BK19" s="557">
        <v>0</v>
      </c>
      <c r="BL19" s="557">
        <v>0</v>
      </c>
      <c r="BM19" s="560">
        <f t="shared" si="2"/>
        <v>481.30799999999999</v>
      </c>
      <c r="BN19" s="563"/>
      <c r="BO19" s="564">
        <v>2778.4589999999998</v>
      </c>
      <c r="BZ19" s="531"/>
    </row>
    <row r="20" spans="1:78">
      <c r="A20" s="544" t="s">
        <v>23</v>
      </c>
      <c r="B20" s="556" t="s">
        <v>205</v>
      </c>
      <c r="C20" s="557">
        <f t="shared" si="0"/>
        <v>9692.6819999999989</v>
      </c>
      <c r="D20" s="558">
        <v>2132.105</v>
      </c>
      <c r="E20" s="558">
        <v>0</v>
      </c>
      <c r="F20" s="558">
        <v>39.36</v>
      </c>
      <c r="G20" s="558">
        <v>0</v>
      </c>
      <c r="H20" s="558">
        <v>0</v>
      </c>
      <c r="I20" s="558">
        <v>0</v>
      </c>
      <c r="J20" s="558">
        <v>600.94500000000005</v>
      </c>
      <c r="K20" s="558">
        <f t="shared" si="1"/>
        <v>6920.271999999999</v>
      </c>
      <c r="L20" s="559">
        <v>0</v>
      </c>
      <c r="M20" s="557">
        <v>0</v>
      </c>
      <c r="N20" s="557">
        <v>8.1170000000000009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57">
        <v>0</v>
      </c>
      <c r="U20" s="557">
        <v>0</v>
      </c>
      <c r="V20" s="557">
        <v>0</v>
      </c>
      <c r="W20" s="557">
        <v>0</v>
      </c>
      <c r="X20" s="557">
        <v>864.48699999999997</v>
      </c>
      <c r="Y20" s="557">
        <v>0</v>
      </c>
      <c r="Z20" s="557">
        <v>0</v>
      </c>
      <c r="AA20" s="557">
        <v>0.68300000000000005</v>
      </c>
      <c r="AB20" s="557">
        <v>0</v>
      </c>
      <c r="AC20" s="557">
        <v>0</v>
      </c>
      <c r="AD20" s="557">
        <v>0</v>
      </c>
      <c r="AE20" s="557">
        <v>51.180999999999997</v>
      </c>
      <c r="AF20" s="557">
        <v>0</v>
      </c>
      <c r="AG20" s="557">
        <v>0</v>
      </c>
      <c r="AH20" s="557">
        <v>152.64699999999999</v>
      </c>
      <c r="AI20" s="557">
        <v>11.302</v>
      </c>
      <c r="AJ20" s="557">
        <v>0</v>
      </c>
      <c r="AK20" s="557">
        <v>0</v>
      </c>
      <c r="AL20" s="557">
        <v>0</v>
      </c>
      <c r="AM20" s="557">
        <v>0</v>
      </c>
      <c r="AN20" s="557">
        <v>0</v>
      </c>
      <c r="AO20" s="557">
        <v>0</v>
      </c>
      <c r="AP20" s="557">
        <v>0</v>
      </c>
      <c r="AQ20" s="557">
        <v>0</v>
      </c>
      <c r="AR20" s="557">
        <v>0</v>
      </c>
      <c r="AS20" s="557">
        <v>0</v>
      </c>
      <c r="AT20" s="557">
        <v>0</v>
      </c>
      <c r="AU20" s="557">
        <v>0</v>
      </c>
      <c r="AV20" s="557">
        <v>0</v>
      </c>
      <c r="AW20" s="557">
        <v>0</v>
      </c>
      <c r="AX20" s="557">
        <v>0</v>
      </c>
      <c r="AY20" s="557">
        <v>0</v>
      </c>
      <c r="AZ20" s="557">
        <v>0</v>
      </c>
      <c r="BA20" s="557">
        <v>0</v>
      </c>
      <c r="BB20" s="557">
        <v>0</v>
      </c>
      <c r="BC20" s="557">
        <v>0</v>
      </c>
      <c r="BD20" s="557">
        <v>0</v>
      </c>
      <c r="BE20" s="557">
        <v>0</v>
      </c>
      <c r="BF20" s="557">
        <v>0</v>
      </c>
      <c r="BG20" s="557">
        <v>0</v>
      </c>
      <c r="BH20" s="557">
        <v>0</v>
      </c>
      <c r="BI20" s="557">
        <v>0</v>
      </c>
      <c r="BJ20" s="557">
        <v>0</v>
      </c>
      <c r="BK20" s="557">
        <v>0</v>
      </c>
      <c r="BL20" s="557">
        <v>0</v>
      </c>
      <c r="BM20" s="560">
        <f t="shared" si="2"/>
        <v>1088.4169999999999</v>
      </c>
      <c r="BN20" s="563"/>
      <c r="BO20" s="564">
        <v>5831.8549999999996</v>
      </c>
      <c r="BZ20" s="531"/>
    </row>
    <row r="21" spans="1:78">
      <c r="A21" s="544" t="s">
        <v>24</v>
      </c>
      <c r="B21" s="556" t="s">
        <v>123</v>
      </c>
      <c r="C21" s="557">
        <f t="shared" si="0"/>
        <v>9478.8870000000006</v>
      </c>
      <c r="D21" s="558">
        <v>2401.2959999999998</v>
      </c>
      <c r="E21" s="558">
        <v>0</v>
      </c>
      <c r="F21" s="558">
        <v>68.608999999999995</v>
      </c>
      <c r="G21" s="558">
        <v>0</v>
      </c>
      <c r="H21" s="558">
        <v>0</v>
      </c>
      <c r="I21" s="558">
        <v>0</v>
      </c>
      <c r="J21" s="558">
        <v>187.46899999999999</v>
      </c>
      <c r="K21" s="558">
        <f t="shared" si="1"/>
        <v>6821.5130000000008</v>
      </c>
      <c r="L21" s="559">
        <v>0</v>
      </c>
      <c r="M21" s="557">
        <v>0</v>
      </c>
      <c r="N21" s="557">
        <v>7.2130000000000001</v>
      </c>
      <c r="O21" s="557">
        <v>0</v>
      </c>
      <c r="P21" s="557">
        <v>0</v>
      </c>
      <c r="Q21" s="557">
        <v>0</v>
      </c>
      <c r="R21" s="557">
        <v>0</v>
      </c>
      <c r="S21" s="557">
        <v>53.585000000000001</v>
      </c>
      <c r="T21" s="557">
        <v>0</v>
      </c>
      <c r="U21" s="557">
        <v>0</v>
      </c>
      <c r="V21" s="557">
        <v>0</v>
      </c>
      <c r="W21" s="557">
        <v>0</v>
      </c>
      <c r="X21" s="557">
        <v>0</v>
      </c>
      <c r="Y21" s="557">
        <v>1178.3920000000001</v>
      </c>
      <c r="Z21" s="557">
        <v>22.832999999999998</v>
      </c>
      <c r="AA21" s="557">
        <v>7.6769999999999996</v>
      </c>
      <c r="AB21" s="557">
        <v>0</v>
      </c>
      <c r="AC21" s="557">
        <v>0</v>
      </c>
      <c r="AD21" s="557">
        <v>0</v>
      </c>
      <c r="AE21" s="557">
        <v>0</v>
      </c>
      <c r="AF21" s="557">
        <v>260.798</v>
      </c>
      <c r="AG21" s="557">
        <v>49.488</v>
      </c>
      <c r="AH21" s="557">
        <v>0</v>
      </c>
      <c r="AI21" s="557">
        <v>0</v>
      </c>
      <c r="AJ21" s="557">
        <v>0</v>
      </c>
      <c r="AK21" s="557">
        <v>0.999</v>
      </c>
      <c r="AL21" s="557">
        <v>0</v>
      </c>
      <c r="AM21" s="557">
        <v>0</v>
      </c>
      <c r="AN21" s="557">
        <v>0</v>
      </c>
      <c r="AO21" s="557">
        <v>0</v>
      </c>
      <c r="AP21" s="557">
        <v>0</v>
      </c>
      <c r="AQ21" s="557">
        <v>0</v>
      </c>
      <c r="AR21" s="557">
        <v>0</v>
      </c>
      <c r="AS21" s="557">
        <v>0</v>
      </c>
      <c r="AT21" s="557">
        <v>0</v>
      </c>
      <c r="AU21" s="557">
        <v>0</v>
      </c>
      <c r="AV21" s="557">
        <v>0</v>
      </c>
      <c r="AW21" s="557">
        <v>0</v>
      </c>
      <c r="AX21" s="557">
        <v>0</v>
      </c>
      <c r="AY21" s="557">
        <v>0</v>
      </c>
      <c r="AZ21" s="557">
        <v>0</v>
      </c>
      <c r="BA21" s="557">
        <v>0</v>
      </c>
      <c r="BB21" s="557">
        <v>0</v>
      </c>
      <c r="BC21" s="557">
        <v>0</v>
      </c>
      <c r="BD21" s="557">
        <v>0</v>
      </c>
      <c r="BE21" s="557">
        <v>0</v>
      </c>
      <c r="BF21" s="557">
        <v>0</v>
      </c>
      <c r="BG21" s="557">
        <v>0</v>
      </c>
      <c r="BH21" s="557">
        <v>0</v>
      </c>
      <c r="BI21" s="557">
        <v>0</v>
      </c>
      <c r="BJ21" s="557">
        <v>0</v>
      </c>
      <c r="BK21" s="557">
        <v>0</v>
      </c>
      <c r="BL21" s="557">
        <v>0</v>
      </c>
      <c r="BM21" s="560">
        <f t="shared" si="2"/>
        <v>1580.9850000000001</v>
      </c>
      <c r="BN21" s="563"/>
      <c r="BO21" s="564">
        <v>5240.5280000000002</v>
      </c>
      <c r="BZ21" s="531"/>
    </row>
    <row r="22" spans="1:78">
      <c r="A22" s="544" t="s">
        <v>25</v>
      </c>
      <c r="B22" s="556" t="s">
        <v>166</v>
      </c>
      <c r="C22" s="557">
        <f t="shared" si="0"/>
        <v>1933.489</v>
      </c>
      <c r="D22" s="558">
        <v>263.64</v>
      </c>
      <c r="E22" s="558">
        <v>0</v>
      </c>
      <c r="F22" s="558">
        <v>107.233</v>
      </c>
      <c r="G22" s="558">
        <v>0</v>
      </c>
      <c r="H22" s="558">
        <v>0</v>
      </c>
      <c r="I22" s="558">
        <v>0</v>
      </c>
      <c r="J22" s="558">
        <v>315.41199999999998</v>
      </c>
      <c r="K22" s="558">
        <f t="shared" si="1"/>
        <v>1247.204</v>
      </c>
      <c r="L22" s="559">
        <v>0</v>
      </c>
      <c r="M22" s="557">
        <v>0</v>
      </c>
      <c r="N22" s="557">
        <v>0</v>
      </c>
      <c r="O22" s="557">
        <v>0</v>
      </c>
      <c r="P22" s="557">
        <v>0</v>
      </c>
      <c r="Q22" s="557">
        <v>0</v>
      </c>
      <c r="R22" s="557">
        <v>3.7370000000000001</v>
      </c>
      <c r="S22" s="557">
        <v>0</v>
      </c>
      <c r="T22" s="557">
        <v>0</v>
      </c>
      <c r="U22" s="557">
        <v>0</v>
      </c>
      <c r="V22" s="557">
        <v>0</v>
      </c>
      <c r="W22" s="557">
        <v>0</v>
      </c>
      <c r="X22" s="557">
        <v>0</v>
      </c>
      <c r="Y22" s="557">
        <v>0</v>
      </c>
      <c r="Z22" s="557">
        <v>215.107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1.052</v>
      </c>
      <c r="AJ22" s="557">
        <v>0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7">
        <v>0</v>
      </c>
      <c r="AV22" s="557">
        <v>0</v>
      </c>
      <c r="AW22" s="557">
        <v>0</v>
      </c>
      <c r="AX22" s="557">
        <v>0</v>
      </c>
      <c r="AY22" s="557">
        <v>0</v>
      </c>
      <c r="AZ22" s="557">
        <v>0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0</v>
      </c>
      <c r="BJ22" s="557">
        <v>0</v>
      </c>
      <c r="BK22" s="557">
        <v>0</v>
      </c>
      <c r="BL22" s="557">
        <v>0</v>
      </c>
      <c r="BM22" s="560">
        <f t="shared" si="2"/>
        <v>219.89599999999999</v>
      </c>
      <c r="BN22" s="563"/>
      <c r="BO22" s="564">
        <v>1027.308</v>
      </c>
      <c r="BZ22" s="531"/>
    </row>
    <row r="23" spans="1:78">
      <c r="A23" s="544" t="s">
        <v>26</v>
      </c>
      <c r="B23" s="556" t="s">
        <v>206</v>
      </c>
      <c r="C23" s="557">
        <f t="shared" si="0"/>
        <v>27048.936000000002</v>
      </c>
      <c r="D23" s="558">
        <v>5173.299</v>
      </c>
      <c r="E23" s="558">
        <v>0</v>
      </c>
      <c r="F23" s="558">
        <v>1581.558</v>
      </c>
      <c r="G23" s="558">
        <v>0</v>
      </c>
      <c r="H23" s="558">
        <v>0</v>
      </c>
      <c r="I23" s="558">
        <v>0</v>
      </c>
      <c r="J23" s="558">
        <v>1700.383</v>
      </c>
      <c r="K23" s="558">
        <f t="shared" si="1"/>
        <v>18593.696</v>
      </c>
      <c r="L23" s="559">
        <v>0</v>
      </c>
      <c r="M23" s="557">
        <v>0</v>
      </c>
      <c r="N23" s="557">
        <v>0</v>
      </c>
      <c r="O23" s="557">
        <v>2.419</v>
      </c>
      <c r="P23" s="557">
        <v>0</v>
      </c>
      <c r="Q23" s="557">
        <v>0</v>
      </c>
      <c r="R23" s="557">
        <v>0</v>
      </c>
      <c r="S23" s="557">
        <v>0</v>
      </c>
      <c r="T23" s="557">
        <v>0</v>
      </c>
      <c r="U23" s="557">
        <v>0</v>
      </c>
      <c r="V23" s="557">
        <v>0</v>
      </c>
      <c r="W23" s="557">
        <v>0</v>
      </c>
      <c r="X23" s="557">
        <v>0</v>
      </c>
      <c r="Y23" s="557">
        <v>0</v>
      </c>
      <c r="Z23" s="557">
        <v>10.188000000000001</v>
      </c>
      <c r="AA23" s="557">
        <v>668.85699999999997</v>
      </c>
      <c r="AB23" s="557">
        <v>0</v>
      </c>
      <c r="AC23" s="557">
        <v>0</v>
      </c>
      <c r="AD23" s="557">
        <v>0</v>
      </c>
      <c r="AE23" s="557">
        <v>0</v>
      </c>
      <c r="AF23" s="557">
        <v>41.156999999999996</v>
      </c>
      <c r="AG23" s="557">
        <v>0</v>
      </c>
      <c r="AH23" s="557">
        <v>7.6509999999999998</v>
      </c>
      <c r="AI23" s="557">
        <v>15.73</v>
      </c>
      <c r="AJ23" s="557">
        <v>0</v>
      </c>
      <c r="AK23" s="557">
        <v>0</v>
      </c>
      <c r="AL23" s="557">
        <v>0</v>
      </c>
      <c r="AM23" s="557">
        <v>0</v>
      </c>
      <c r="AN23" s="557">
        <v>0</v>
      </c>
      <c r="AO23" s="557">
        <v>0</v>
      </c>
      <c r="AP23" s="557">
        <v>0</v>
      </c>
      <c r="AQ23" s="557">
        <v>0</v>
      </c>
      <c r="AR23" s="557">
        <v>0</v>
      </c>
      <c r="AS23" s="557">
        <v>0</v>
      </c>
      <c r="AT23" s="557">
        <v>0</v>
      </c>
      <c r="AU23" s="557">
        <v>0</v>
      </c>
      <c r="AV23" s="557">
        <v>0</v>
      </c>
      <c r="AW23" s="557">
        <v>0</v>
      </c>
      <c r="AX23" s="557">
        <v>0</v>
      </c>
      <c r="AY23" s="557">
        <v>0</v>
      </c>
      <c r="AZ23" s="557">
        <v>0</v>
      </c>
      <c r="BA23" s="557">
        <v>0</v>
      </c>
      <c r="BB23" s="557">
        <v>0</v>
      </c>
      <c r="BC23" s="557">
        <v>0</v>
      </c>
      <c r="BD23" s="557">
        <v>0</v>
      </c>
      <c r="BE23" s="557">
        <v>0</v>
      </c>
      <c r="BF23" s="557">
        <v>0</v>
      </c>
      <c r="BG23" s="557">
        <v>0</v>
      </c>
      <c r="BH23" s="557">
        <v>0</v>
      </c>
      <c r="BI23" s="557">
        <v>0</v>
      </c>
      <c r="BJ23" s="557">
        <v>0</v>
      </c>
      <c r="BK23" s="557">
        <v>0</v>
      </c>
      <c r="BL23" s="557">
        <v>0</v>
      </c>
      <c r="BM23" s="560">
        <f t="shared" si="2"/>
        <v>746.00199999999995</v>
      </c>
      <c r="BN23" s="563"/>
      <c r="BO23" s="564">
        <v>17847.694</v>
      </c>
      <c r="BZ23" s="531"/>
    </row>
    <row r="24" spans="1:78">
      <c r="A24" s="544" t="s">
        <v>27</v>
      </c>
      <c r="B24" s="556" t="s">
        <v>124</v>
      </c>
      <c r="C24" s="557">
        <f t="shared" si="0"/>
        <v>1185.8390000000004</v>
      </c>
      <c r="D24" s="558">
        <v>0</v>
      </c>
      <c r="E24" s="558">
        <v>0</v>
      </c>
      <c r="F24" s="558">
        <v>3.9590000000000001</v>
      </c>
      <c r="G24" s="558">
        <v>0</v>
      </c>
      <c r="H24" s="558">
        <v>0</v>
      </c>
      <c r="I24" s="558">
        <v>0</v>
      </c>
      <c r="J24" s="558">
        <v>0</v>
      </c>
      <c r="K24" s="558">
        <f t="shared" si="1"/>
        <v>1181.8800000000003</v>
      </c>
      <c r="L24" s="559">
        <v>0</v>
      </c>
      <c r="M24" s="557">
        <v>0</v>
      </c>
      <c r="N24" s="557">
        <v>0</v>
      </c>
      <c r="O24" s="557">
        <v>0</v>
      </c>
      <c r="P24" s="557">
        <v>0</v>
      </c>
      <c r="Q24" s="557">
        <v>0</v>
      </c>
      <c r="R24" s="557">
        <v>0</v>
      </c>
      <c r="S24" s="557">
        <v>0</v>
      </c>
      <c r="T24" s="557">
        <v>0</v>
      </c>
      <c r="U24" s="557">
        <v>0</v>
      </c>
      <c r="V24" s="557">
        <v>0</v>
      </c>
      <c r="W24" s="557">
        <v>0</v>
      </c>
      <c r="X24" s="557">
        <v>0</v>
      </c>
      <c r="Y24" s="557">
        <v>0</v>
      </c>
      <c r="Z24" s="557">
        <v>0</v>
      </c>
      <c r="AA24" s="557">
        <v>0</v>
      </c>
      <c r="AB24" s="557">
        <v>905.57100000000003</v>
      </c>
      <c r="AC24" s="557">
        <v>0</v>
      </c>
      <c r="AD24" s="557">
        <v>0</v>
      </c>
      <c r="AE24" s="557">
        <v>0</v>
      </c>
      <c r="AF24" s="557">
        <v>121.828</v>
      </c>
      <c r="AG24" s="557">
        <v>0</v>
      </c>
      <c r="AH24" s="557">
        <v>0</v>
      </c>
      <c r="AI24" s="557">
        <v>9.67</v>
      </c>
      <c r="AJ24" s="557">
        <v>0</v>
      </c>
      <c r="AK24" s="557">
        <v>0</v>
      </c>
      <c r="AL24" s="557">
        <v>0</v>
      </c>
      <c r="AM24" s="557">
        <v>0</v>
      </c>
      <c r="AN24" s="557">
        <v>0</v>
      </c>
      <c r="AO24" s="557">
        <v>0</v>
      </c>
      <c r="AP24" s="557">
        <v>0</v>
      </c>
      <c r="AQ24" s="557">
        <v>0</v>
      </c>
      <c r="AR24" s="557">
        <v>0</v>
      </c>
      <c r="AS24" s="557">
        <v>0</v>
      </c>
      <c r="AT24" s="557">
        <v>0</v>
      </c>
      <c r="AU24" s="557">
        <v>0</v>
      </c>
      <c r="AV24" s="557">
        <v>0</v>
      </c>
      <c r="AW24" s="557">
        <v>0</v>
      </c>
      <c r="AX24" s="557">
        <v>0</v>
      </c>
      <c r="AY24" s="557">
        <v>0</v>
      </c>
      <c r="AZ24" s="557">
        <v>0</v>
      </c>
      <c r="BA24" s="557">
        <v>0</v>
      </c>
      <c r="BB24" s="557">
        <v>0</v>
      </c>
      <c r="BC24" s="557">
        <v>3.4129999999999998</v>
      </c>
      <c r="BD24" s="557">
        <v>0</v>
      </c>
      <c r="BE24" s="557">
        <v>0</v>
      </c>
      <c r="BF24" s="557">
        <v>0</v>
      </c>
      <c r="BG24" s="557">
        <v>0</v>
      </c>
      <c r="BH24" s="557">
        <v>0</v>
      </c>
      <c r="BI24" s="557">
        <v>1.411</v>
      </c>
      <c r="BJ24" s="557">
        <v>0</v>
      </c>
      <c r="BK24" s="557">
        <v>0</v>
      </c>
      <c r="BL24" s="557">
        <v>0</v>
      </c>
      <c r="BM24" s="560">
        <f t="shared" si="2"/>
        <v>1041.8930000000003</v>
      </c>
      <c r="BN24" s="563"/>
      <c r="BO24" s="564">
        <v>139.98699999999999</v>
      </c>
      <c r="BZ24" s="531"/>
    </row>
    <row r="25" spans="1:78">
      <c r="A25" s="544" t="s">
        <v>28</v>
      </c>
      <c r="B25" s="556" t="s">
        <v>167</v>
      </c>
      <c r="C25" s="557">
        <f t="shared" si="0"/>
        <v>14545.484</v>
      </c>
      <c r="D25" s="558">
        <v>0</v>
      </c>
      <c r="E25" s="558">
        <v>0</v>
      </c>
      <c r="F25" s="558">
        <v>894.41800000000001</v>
      </c>
      <c r="G25" s="558">
        <v>0</v>
      </c>
      <c r="H25" s="558">
        <v>0</v>
      </c>
      <c r="I25" s="558">
        <v>0</v>
      </c>
      <c r="J25" s="558">
        <v>0</v>
      </c>
      <c r="K25" s="558">
        <f t="shared" si="1"/>
        <v>13651.066000000001</v>
      </c>
      <c r="L25" s="559">
        <v>0</v>
      </c>
      <c r="M25" s="557">
        <v>0</v>
      </c>
      <c r="N25" s="557">
        <v>0</v>
      </c>
      <c r="O25" s="557">
        <v>0</v>
      </c>
      <c r="P25" s="557">
        <v>0</v>
      </c>
      <c r="Q25" s="557">
        <v>0</v>
      </c>
      <c r="R25" s="557">
        <v>0</v>
      </c>
      <c r="S25" s="557">
        <v>0</v>
      </c>
      <c r="T25" s="557">
        <v>0</v>
      </c>
      <c r="U25" s="557">
        <v>0</v>
      </c>
      <c r="V25" s="557">
        <v>0</v>
      </c>
      <c r="W25" s="557">
        <v>0</v>
      </c>
      <c r="X25" s="557">
        <v>0</v>
      </c>
      <c r="Y25" s="557">
        <v>0</v>
      </c>
      <c r="Z25" s="557">
        <v>0</v>
      </c>
      <c r="AA25" s="557">
        <v>0</v>
      </c>
      <c r="AB25" s="557">
        <v>0</v>
      </c>
      <c r="AC25" s="557">
        <v>11646.434999999999</v>
      </c>
      <c r="AD25" s="557">
        <v>1926.838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0</v>
      </c>
      <c r="AK25" s="557">
        <v>0</v>
      </c>
      <c r="AL25" s="557">
        <v>0</v>
      </c>
      <c r="AM25" s="557">
        <v>67.021000000000001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7">
        <v>0</v>
      </c>
      <c r="AV25" s="557">
        <v>0</v>
      </c>
      <c r="AW25" s="557">
        <v>0</v>
      </c>
      <c r="AX25" s="557">
        <v>10.282999999999999</v>
      </c>
      <c r="AY25" s="557">
        <v>0</v>
      </c>
      <c r="AZ25" s="557">
        <v>0</v>
      </c>
      <c r="BA25" s="557">
        <v>0</v>
      </c>
      <c r="BB25" s="557">
        <v>0</v>
      </c>
      <c r="BC25" s="557">
        <v>0.44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4.9000000000000002E-2</v>
      </c>
      <c r="BJ25" s="557">
        <v>0</v>
      </c>
      <c r="BK25" s="557">
        <v>0</v>
      </c>
      <c r="BL25" s="557">
        <v>0</v>
      </c>
      <c r="BM25" s="560">
        <f t="shared" si="2"/>
        <v>13651.066000000001</v>
      </c>
      <c r="BN25" s="563"/>
      <c r="BO25" s="564">
        <v>0</v>
      </c>
      <c r="BZ25" s="531"/>
    </row>
    <row r="26" spans="1:78">
      <c r="A26" s="544" t="s">
        <v>29</v>
      </c>
      <c r="B26" s="556" t="s">
        <v>125</v>
      </c>
      <c r="C26" s="557">
        <f t="shared" si="0"/>
        <v>3371.5849999999996</v>
      </c>
      <c r="D26" s="558">
        <v>0</v>
      </c>
      <c r="E26" s="558">
        <v>0</v>
      </c>
      <c r="F26" s="558">
        <v>205.863</v>
      </c>
      <c r="G26" s="558">
        <v>0</v>
      </c>
      <c r="H26" s="558">
        <v>0</v>
      </c>
      <c r="I26" s="558">
        <v>0</v>
      </c>
      <c r="J26" s="558">
        <v>0</v>
      </c>
      <c r="K26" s="558">
        <f t="shared" si="1"/>
        <v>3165.7219999999998</v>
      </c>
      <c r="L26" s="559">
        <v>0</v>
      </c>
      <c r="M26" s="557">
        <v>0</v>
      </c>
      <c r="N26" s="557">
        <v>0</v>
      </c>
      <c r="O26" s="557">
        <v>0</v>
      </c>
      <c r="P26" s="557">
        <v>0</v>
      </c>
      <c r="Q26" s="557">
        <v>0</v>
      </c>
      <c r="R26" s="557">
        <v>0</v>
      </c>
      <c r="S26" s="557">
        <v>0</v>
      </c>
      <c r="T26" s="557">
        <v>0</v>
      </c>
      <c r="U26" s="557">
        <v>0</v>
      </c>
      <c r="V26" s="557">
        <v>0</v>
      </c>
      <c r="W26" s="557">
        <v>0</v>
      </c>
      <c r="X26" s="557">
        <v>0</v>
      </c>
      <c r="Y26" s="557">
        <v>0</v>
      </c>
      <c r="Z26" s="557">
        <v>0</v>
      </c>
      <c r="AA26" s="557">
        <v>0</v>
      </c>
      <c r="AB26" s="557">
        <v>0</v>
      </c>
      <c r="AC26" s="557">
        <v>1618.87</v>
      </c>
      <c r="AD26" s="557">
        <v>1467.9680000000001</v>
      </c>
      <c r="AE26" s="557">
        <v>0</v>
      </c>
      <c r="AF26" s="557">
        <v>0</v>
      </c>
      <c r="AG26" s="557">
        <v>0</v>
      </c>
      <c r="AH26" s="557">
        <v>0</v>
      </c>
      <c r="AI26" s="557">
        <v>0</v>
      </c>
      <c r="AJ26" s="557">
        <v>0</v>
      </c>
      <c r="AK26" s="557">
        <v>0</v>
      </c>
      <c r="AL26" s="557">
        <v>0</v>
      </c>
      <c r="AM26" s="557">
        <v>22.757000000000001</v>
      </c>
      <c r="AN26" s="557">
        <v>0</v>
      </c>
      <c r="AO26" s="557">
        <v>0</v>
      </c>
      <c r="AP26" s="557">
        <v>8.75</v>
      </c>
      <c r="AQ26" s="557">
        <v>0</v>
      </c>
      <c r="AR26" s="557">
        <v>0</v>
      </c>
      <c r="AS26" s="557">
        <v>0</v>
      </c>
      <c r="AT26" s="557">
        <v>0</v>
      </c>
      <c r="AU26" s="557">
        <v>0</v>
      </c>
      <c r="AV26" s="557">
        <v>0</v>
      </c>
      <c r="AW26" s="557">
        <v>0</v>
      </c>
      <c r="AX26" s="557">
        <v>0</v>
      </c>
      <c r="AY26" s="557">
        <v>0</v>
      </c>
      <c r="AZ26" s="557">
        <v>0</v>
      </c>
      <c r="BA26" s="557">
        <v>0</v>
      </c>
      <c r="BB26" s="557">
        <v>0</v>
      </c>
      <c r="BC26" s="557">
        <v>46.325000000000003</v>
      </c>
      <c r="BD26" s="557">
        <v>0</v>
      </c>
      <c r="BE26" s="557">
        <v>0</v>
      </c>
      <c r="BF26" s="557">
        <v>0</v>
      </c>
      <c r="BG26" s="557">
        <v>0</v>
      </c>
      <c r="BH26" s="557">
        <v>0</v>
      </c>
      <c r="BI26" s="557">
        <v>1.052</v>
      </c>
      <c r="BJ26" s="557">
        <v>0</v>
      </c>
      <c r="BK26" s="557">
        <v>0</v>
      </c>
      <c r="BL26" s="557">
        <v>0</v>
      </c>
      <c r="BM26" s="560">
        <f t="shared" si="2"/>
        <v>3165.7219999999998</v>
      </c>
      <c r="BN26" s="563"/>
      <c r="BO26" s="564">
        <v>0</v>
      </c>
      <c r="BZ26" s="531"/>
    </row>
    <row r="27" spans="1:78">
      <c r="A27" s="544" t="s">
        <v>30</v>
      </c>
      <c r="B27" s="556" t="s">
        <v>163</v>
      </c>
      <c r="C27" s="557">
        <f t="shared" si="0"/>
        <v>24679.275000000001</v>
      </c>
      <c r="D27" s="558">
        <v>0</v>
      </c>
      <c r="E27" s="558">
        <v>0</v>
      </c>
      <c r="F27" s="558">
        <v>285.12099999999998</v>
      </c>
      <c r="G27" s="558">
        <v>0</v>
      </c>
      <c r="H27" s="558">
        <v>0</v>
      </c>
      <c r="I27" s="558">
        <v>0</v>
      </c>
      <c r="J27" s="558">
        <v>0</v>
      </c>
      <c r="K27" s="558">
        <f t="shared" si="1"/>
        <v>24394.154000000002</v>
      </c>
      <c r="L27" s="559">
        <v>0</v>
      </c>
      <c r="M27" s="557">
        <v>0</v>
      </c>
      <c r="N27" s="557">
        <v>0.48899999999999999</v>
      </c>
      <c r="O27" s="557">
        <v>0</v>
      </c>
      <c r="P27" s="557">
        <v>0</v>
      </c>
      <c r="Q27" s="557">
        <v>0</v>
      </c>
      <c r="R27" s="557">
        <v>0</v>
      </c>
      <c r="S27" s="557">
        <v>0</v>
      </c>
      <c r="T27" s="557">
        <v>0</v>
      </c>
      <c r="U27" s="557">
        <v>0</v>
      </c>
      <c r="V27" s="557">
        <v>0</v>
      </c>
      <c r="W27" s="557">
        <v>0</v>
      </c>
      <c r="X27" s="557">
        <v>0</v>
      </c>
      <c r="Y27" s="557">
        <v>0</v>
      </c>
      <c r="Z27" s="557">
        <v>0</v>
      </c>
      <c r="AA27" s="557">
        <v>3.93</v>
      </c>
      <c r="AB27" s="557">
        <v>0</v>
      </c>
      <c r="AC27" s="557">
        <v>0</v>
      </c>
      <c r="AD27" s="557">
        <v>0</v>
      </c>
      <c r="AE27" s="557">
        <v>23739.392</v>
      </c>
      <c r="AF27" s="557">
        <v>0</v>
      </c>
      <c r="AG27" s="557">
        <v>88.677999999999997</v>
      </c>
      <c r="AH27" s="557">
        <v>33.003999999999998</v>
      </c>
      <c r="AI27" s="557">
        <v>40.472000000000001</v>
      </c>
      <c r="AJ27" s="557">
        <v>0</v>
      </c>
      <c r="AK27" s="557">
        <v>0</v>
      </c>
      <c r="AL27" s="557">
        <v>0</v>
      </c>
      <c r="AM27" s="557">
        <v>0</v>
      </c>
      <c r="AN27" s="557">
        <v>0</v>
      </c>
      <c r="AO27" s="557">
        <v>0</v>
      </c>
      <c r="AP27" s="557">
        <v>0</v>
      </c>
      <c r="AQ27" s="557">
        <v>0</v>
      </c>
      <c r="AR27" s="557">
        <v>0</v>
      </c>
      <c r="AS27" s="557">
        <v>0</v>
      </c>
      <c r="AT27" s="557">
        <v>0</v>
      </c>
      <c r="AU27" s="557">
        <v>0</v>
      </c>
      <c r="AV27" s="557">
        <v>0</v>
      </c>
      <c r="AW27" s="557">
        <v>60.652000000000001</v>
      </c>
      <c r="AX27" s="557">
        <v>0</v>
      </c>
      <c r="AY27" s="557">
        <v>0</v>
      </c>
      <c r="AZ27" s="557">
        <v>0</v>
      </c>
      <c r="BA27" s="557">
        <v>0</v>
      </c>
      <c r="BB27" s="557">
        <v>0</v>
      </c>
      <c r="BC27" s="557">
        <v>0</v>
      </c>
      <c r="BD27" s="557">
        <v>0</v>
      </c>
      <c r="BE27" s="557">
        <v>0</v>
      </c>
      <c r="BF27" s="557">
        <v>0</v>
      </c>
      <c r="BG27" s="557">
        <v>0</v>
      </c>
      <c r="BH27" s="557">
        <v>0</v>
      </c>
      <c r="BI27" s="557">
        <v>0</v>
      </c>
      <c r="BJ27" s="557">
        <v>0</v>
      </c>
      <c r="BK27" s="557">
        <v>0</v>
      </c>
      <c r="BL27" s="557">
        <v>0</v>
      </c>
      <c r="BM27" s="560">
        <f t="shared" si="2"/>
        <v>23966.617000000002</v>
      </c>
      <c r="BN27" s="563"/>
      <c r="BO27" s="564">
        <v>427.53699999999998</v>
      </c>
      <c r="BZ27" s="531"/>
    </row>
    <row r="28" spans="1:78">
      <c r="A28" s="544" t="s">
        <v>31</v>
      </c>
      <c r="B28" s="556" t="s">
        <v>216</v>
      </c>
      <c r="C28" s="557">
        <f t="shared" si="0"/>
        <v>2044.0190000000002</v>
      </c>
      <c r="D28" s="558">
        <v>-1051.3209999999999</v>
      </c>
      <c r="E28" s="558">
        <v>0</v>
      </c>
      <c r="F28" s="558">
        <v>76.86</v>
      </c>
      <c r="G28" s="558">
        <v>0</v>
      </c>
      <c r="H28" s="558">
        <v>0</v>
      </c>
      <c r="I28" s="558">
        <v>0</v>
      </c>
      <c r="J28" s="558">
        <v>0</v>
      </c>
      <c r="K28" s="558">
        <f t="shared" si="1"/>
        <v>3018.48</v>
      </c>
      <c r="L28" s="559">
        <v>0</v>
      </c>
      <c r="M28" s="557">
        <v>0</v>
      </c>
      <c r="N28" s="557">
        <v>0</v>
      </c>
      <c r="O28" s="557">
        <v>0</v>
      </c>
      <c r="P28" s="557">
        <v>0</v>
      </c>
      <c r="Q28" s="557">
        <v>0</v>
      </c>
      <c r="R28" s="557">
        <v>0</v>
      </c>
      <c r="S28" s="557">
        <v>0</v>
      </c>
      <c r="T28" s="557">
        <v>0</v>
      </c>
      <c r="U28" s="557">
        <v>0</v>
      </c>
      <c r="V28" s="557">
        <v>0</v>
      </c>
      <c r="W28" s="557">
        <v>0</v>
      </c>
      <c r="X28" s="557">
        <v>0</v>
      </c>
      <c r="Y28" s="557">
        <v>0</v>
      </c>
      <c r="Z28" s="557">
        <v>0</v>
      </c>
      <c r="AA28" s="557">
        <v>0</v>
      </c>
      <c r="AB28" s="557">
        <v>0</v>
      </c>
      <c r="AC28" s="557">
        <v>0</v>
      </c>
      <c r="AD28" s="557">
        <v>0</v>
      </c>
      <c r="AE28" s="557">
        <v>0</v>
      </c>
      <c r="AF28" s="557">
        <v>2993.058</v>
      </c>
      <c r="AG28" s="557">
        <v>0</v>
      </c>
      <c r="AH28" s="557">
        <v>21.196000000000002</v>
      </c>
      <c r="AI28" s="557">
        <v>0</v>
      </c>
      <c r="AJ28" s="557">
        <v>0</v>
      </c>
      <c r="AK28" s="557">
        <v>0</v>
      </c>
      <c r="AL28" s="557">
        <v>0</v>
      </c>
      <c r="AM28" s="557">
        <v>0</v>
      </c>
      <c r="AN28" s="557">
        <v>0</v>
      </c>
      <c r="AO28" s="557">
        <v>0</v>
      </c>
      <c r="AP28" s="557">
        <v>0</v>
      </c>
      <c r="AQ28" s="557">
        <v>0</v>
      </c>
      <c r="AR28" s="557">
        <v>0</v>
      </c>
      <c r="AS28" s="557">
        <v>0</v>
      </c>
      <c r="AT28" s="557">
        <v>0</v>
      </c>
      <c r="AU28" s="557">
        <v>0</v>
      </c>
      <c r="AV28" s="557">
        <v>0</v>
      </c>
      <c r="AW28" s="557">
        <v>0</v>
      </c>
      <c r="AX28" s="557">
        <v>0</v>
      </c>
      <c r="AY28" s="557">
        <v>0</v>
      </c>
      <c r="AZ28" s="557">
        <v>4.226</v>
      </c>
      <c r="BA28" s="557">
        <v>0</v>
      </c>
      <c r="BB28" s="557">
        <v>0</v>
      </c>
      <c r="BC28" s="557">
        <v>0</v>
      </c>
      <c r="BD28" s="557">
        <v>0</v>
      </c>
      <c r="BE28" s="557">
        <v>0</v>
      </c>
      <c r="BF28" s="557">
        <v>0</v>
      </c>
      <c r="BG28" s="557">
        <v>0</v>
      </c>
      <c r="BH28" s="557">
        <v>0</v>
      </c>
      <c r="BI28" s="557">
        <v>0</v>
      </c>
      <c r="BJ28" s="557">
        <v>0</v>
      </c>
      <c r="BK28" s="557">
        <v>0</v>
      </c>
      <c r="BL28" s="557">
        <v>0</v>
      </c>
      <c r="BM28" s="560">
        <f t="shared" si="2"/>
        <v>3018.48</v>
      </c>
      <c r="BN28" s="563"/>
      <c r="BO28" s="564">
        <v>0</v>
      </c>
      <c r="BZ28" s="531"/>
    </row>
    <row r="29" spans="1:78">
      <c r="A29" s="544" t="s">
        <v>32</v>
      </c>
      <c r="B29" s="556" t="s">
        <v>232</v>
      </c>
      <c r="C29" s="557">
        <f t="shared" si="0"/>
        <v>0</v>
      </c>
      <c r="D29" s="558">
        <v>-2771.0619999999999</v>
      </c>
      <c r="E29" s="558">
        <v>0</v>
      </c>
      <c r="F29" s="558">
        <v>0</v>
      </c>
      <c r="G29" s="558">
        <v>0</v>
      </c>
      <c r="H29" s="558">
        <v>0</v>
      </c>
      <c r="I29" s="558">
        <v>0</v>
      </c>
      <c r="J29" s="558">
        <v>0</v>
      </c>
      <c r="K29" s="558">
        <f t="shared" si="1"/>
        <v>2771.0619999999999</v>
      </c>
      <c r="L29" s="559">
        <v>0</v>
      </c>
      <c r="M29" s="557">
        <v>0</v>
      </c>
      <c r="N29" s="557">
        <v>0</v>
      </c>
      <c r="O29" s="557">
        <v>0</v>
      </c>
      <c r="P29" s="557">
        <v>0</v>
      </c>
      <c r="Q29" s="557">
        <v>0</v>
      </c>
      <c r="R29" s="557">
        <v>0</v>
      </c>
      <c r="S29" s="557">
        <v>0</v>
      </c>
      <c r="T29" s="557">
        <v>0</v>
      </c>
      <c r="U29" s="557">
        <v>0</v>
      </c>
      <c r="V29" s="557">
        <v>0</v>
      </c>
      <c r="W29" s="557">
        <v>0</v>
      </c>
      <c r="X29" s="557">
        <v>0</v>
      </c>
      <c r="Y29" s="557">
        <v>0</v>
      </c>
      <c r="Z29" s="557">
        <v>0</v>
      </c>
      <c r="AA29" s="557">
        <v>0</v>
      </c>
      <c r="AB29" s="557">
        <v>1.44</v>
      </c>
      <c r="AC29" s="557">
        <v>0</v>
      </c>
      <c r="AD29" s="557">
        <v>0</v>
      </c>
      <c r="AE29" s="557">
        <v>0</v>
      </c>
      <c r="AF29" s="557">
        <v>0</v>
      </c>
      <c r="AG29" s="557">
        <v>2538.1149999999998</v>
      </c>
      <c r="AH29" s="557">
        <v>0</v>
      </c>
      <c r="AI29" s="557">
        <v>1.2410000000000001</v>
      </c>
      <c r="AJ29" s="557">
        <v>0</v>
      </c>
      <c r="AK29" s="557">
        <v>0</v>
      </c>
      <c r="AL29" s="557">
        <v>0</v>
      </c>
      <c r="AM29" s="557">
        <v>0</v>
      </c>
      <c r="AN29" s="557">
        <v>0</v>
      </c>
      <c r="AO29" s="557">
        <v>0</v>
      </c>
      <c r="AP29" s="557">
        <v>0</v>
      </c>
      <c r="AQ29" s="557">
        <v>0</v>
      </c>
      <c r="AR29" s="557">
        <v>202.93700000000001</v>
      </c>
      <c r="AS29" s="557">
        <v>0</v>
      </c>
      <c r="AT29" s="557">
        <v>0</v>
      </c>
      <c r="AU29" s="557">
        <v>0</v>
      </c>
      <c r="AV29" s="557">
        <v>0</v>
      </c>
      <c r="AW29" s="557">
        <v>0</v>
      </c>
      <c r="AX29" s="557">
        <v>0</v>
      </c>
      <c r="AY29" s="557">
        <v>0</v>
      </c>
      <c r="AZ29" s="557">
        <v>0</v>
      </c>
      <c r="BA29" s="557">
        <v>0</v>
      </c>
      <c r="BB29" s="557">
        <v>27.329000000000001</v>
      </c>
      <c r="BC29" s="557">
        <v>0</v>
      </c>
      <c r="BD29" s="557">
        <v>0</v>
      </c>
      <c r="BE29" s="557">
        <v>0</v>
      </c>
      <c r="BF29" s="557">
        <v>0</v>
      </c>
      <c r="BG29" s="557">
        <v>0</v>
      </c>
      <c r="BH29" s="557">
        <v>0</v>
      </c>
      <c r="BI29" s="557">
        <v>0</v>
      </c>
      <c r="BJ29" s="557">
        <v>0</v>
      </c>
      <c r="BK29" s="557">
        <v>0</v>
      </c>
      <c r="BL29" s="557">
        <v>0</v>
      </c>
      <c r="BM29" s="560">
        <f t="shared" si="2"/>
        <v>2771.0619999999999</v>
      </c>
      <c r="BN29" s="563"/>
      <c r="BO29" s="564">
        <v>0</v>
      </c>
      <c r="BZ29" s="531"/>
    </row>
    <row r="30" spans="1:78">
      <c r="A30" s="544" t="s">
        <v>33</v>
      </c>
      <c r="B30" s="556" t="s">
        <v>217</v>
      </c>
      <c r="C30" s="557">
        <f t="shared" si="0"/>
        <v>0</v>
      </c>
      <c r="D30" s="558">
        <v>-9244.1470000000008</v>
      </c>
      <c r="E30" s="558">
        <v>0</v>
      </c>
      <c r="F30" s="558">
        <v>0</v>
      </c>
      <c r="G30" s="558">
        <v>0</v>
      </c>
      <c r="H30" s="558">
        <v>0</v>
      </c>
      <c r="I30" s="558">
        <v>0</v>
      </c>
      <c r="J30" s="558">
        <v>0</v>
      </c>
      <c r="K30" s="558">
        <f t="shared" si="1"/>
        <v>9244.146999999999</v>
      </c>
      <c r="L30" s="559">
        <v>0</v>
      </c>
      <c r="M30" s="557">
        <v>0</v>
      </c>
      <c r="N30" s="557">
        <v>0</v>
      </c>
      <c r="O30" s="557">
        <v>0</v>
      </c>
      <c r="P30" s="557">
        <v>0</v>
      </c>
      <c r="Q30" s="557">
        <v>0</v>
      </c>
      <c r="R30" s="557">
        <v>0</v>
      </c>
      <c r="S30" s="557">
        <v>0.18</v>
      </c>
      <c r="T30" s="557">
        <v>0</v>
      </c>
      <c r="U30" s="557">
        <v>105.527</v>
      </c>
      <c r="V30" s="557">
        <v>0</v>
      </c>
      <c r="W30" s="557">
        <v>0</v>
      </c>
      <c r="X30" s="557">
        <v>0</v>
      </c>
      <c r="Y30" s="557">
        <v>0</v>
      </c>
      <c r="Z30" s="557">
        <v>0</v>
      </c>
      <c r="AA30" s="557">
        <v>2.2189999999999999</v>
      </c>
      <c r="AB30" s="557">
        <v>4.6539999999999999</v>
      </c>
      <c r="AC30" s="557">
        <v>0.80800000000000005</v>
      </c>
      <c r="AD30" s="557">
        <v>0</v>
      </c>
      <c r="AE30" s="557">
        <v>18.338999999999999</v>
      </c>
      <c r="AF30" s="557">
        <v>5.6340000000000003</v>
      </c>
      <c r="AG30" s="557">
        <v>0.69799999999999995</v>
      </c>
      <c r="AH30" s="557">
        <v>9094.5290000000005</v>
      </c>
      <c r="AI30" s="557">
        <v>11.558999999999999</v>
      </c>
      <c r="AJ30" s="557">
        <v>0</v>
      </c>
      <c r="AK30" s="557">
        <v>0</v>
      </c>
      <c r="AL30" s="557">
        <v>0</v>
      </c>
      <c r="AM30" s="557">
        <v>0</v>
      </c>
      <c r="AN30" s="557">
        <v>0</v>
      </c>
      <c r="AO30" s="557">
        <v>0</v>
      </c>
      <c r="AP30" s="557">
        <v>0</v>
      </c>
      <c r="AQ30" s="557">
        <v>0</v>
      </c>
      <c r="AR30" s="557">
        <v>0</v>
      </c>
      <c r="AS30" s="557">
        <v>0</v>
      </c>
      <c r="AT30" s="557">
        <v>0</v>
      </c>
      <c r="AU30" s="557">
        <v>0</v>
      </c>
      <c r="AV30" s="557">
        <v>0</v>
      </c>
      <c r="AW30" s="557">
        <v>0</v>
      </c>
      <c r="AX30" s="557">
        <v>0</v>
      </c>
      <c r="AY30" s="557">
        <v>0</v>
      </c>
      <c r="AZ30" s="557">
        <v>0</v>
      </c>
      <c r="BA30" s="557">
        <v>0</v>
      </c>
      <c r="BB30" s="557">
        <v>0</v>
      </c>
      <c r="BC30" s="557">
        <v>0</v>
      </c>
      <c r="BD30" s="557">
        <v>0</v>
      </c>
      <c r="BE30" s="557">
        <v>0</v>
      </c>
      <c r="BF30" s="557">
        <v>0</v>
      </c>
      <c r="BG30" s="557">
        <v>0</v>
      </c>
      <c r="BH30" s="557">
        <v>0</v>
      </c>
      <c r="BI30" s="557">
        <v>0</v>
      </c>
      <c r="BJ30" s="557">
        <v>0</v>
      </c>
      <c r="BK30" s="557">
        <v>0</v>
      </c>
      <c r="BL30" s="557">
        <v>0</v>
      </c>
      <c r="BM30" s="560">
        <f t="shared" si="2"/>
        <v>9244.146999999999</v>
      </c>
      <c r="BN30" s="563"/>
      <c r="BO30" s="564">
        <v>0</v>
      </c>
      <c r="BZ30" s="531"/>
    </row>
    <row r="31" spans="1:78">
      <c r="A31" s="544" t="s">
        <v>34</v>
      </c>
      <c r="B31" s="556" t="s">
        <v>134</v>
      </c>
      <c r="C31" s="557">
        <f t="shared" si="0"/>
        <v>0</v>
      </c>
      <c r="D31" s="558">
        <v>-22743.357</v>
      </c>
      <c r="E31" s="558">
        <v>0</v>
      </c>
      <c r="F31" s="558">
        <v>0</v>
      </c>
      <c r="G31" s="558">
        <v>0</v>
      </c>
      <c r="H31" s="558">
        <v>0</v>
      </c>
      <c r="I31" s="558">
        <v>0</v>
      </c>
      <c r="J31" s="558">
        <v>0</v>
      </c>
      <c r="K31" s="558">
        <f t="shared" si="1"/>
        <v>22743.356999999996</v>
      </c>
      <c r="L31" s="559">
        <v>0</v>
      </c>
      <c r="M31" s="557">
        <v>0</v>
      </c>
      <c r="N31" s="557">
        <v>0</v>
      </c>
      <c r="O31" s="557">
        <v>360.85199999999998</v>
      </c>
      <c r="P31" s="557">
        <v>402.04599999999999</v>
      </c>
      <c r="Q31" s="557">
        <v>67.197000000000003</v>
      </c>
      <c r="R31" s="557">
        <v>64.097999999999999</v>
      </c>
      <c r="S31" s="557">
        <v>0</v>
      </c>
      <c r="T31" s="557">
        <v>0</v>
      </c>
      <c r="U31" s="557">
        <v>0</v>
      </c>
      <c r="V31" s="557">
        <v>30.876000000000001</v>
      </c>
      <c r="W31" s="557">
        <v>0</v>
      </c>
      <c r="X31" s="557">
        <v>29.222999999999999</v>
      </c>
      <c r="Y31" s="557">
        <v>6.76</v>
      </c>
      <c r="Z31" s="557">
        <v>35.610999999999997</v>
      </c>
      <c r="AA31" s="557">
        <v>47.664999999999999</v>
      </c>
      <c r="AB31" s="557">
        <v>0</v>
      </c>
      <c r="AC31" s="557">
        <v>0</v>
      </c>
      <c r="AD31" s="557">
        <v>468.38099999999997</v>
      </c>
      <c r="AE31" s="557">
        <v>1.504</v>
      </c>
      <c r="AF31" s="557">
        <v>0</v>
      </c>
      <c r="AG31" s="557">
        <v>13.297000000000001</v>
      </c>
      <c r="AH31" s="557">
        <v>1.397</v>
      </c>
      <c r="AI31" s="557">
        <v>20522.013999999999</v>
      </c>
      <c r="AJ31" s="557">
        <v>0</v>
      </c>
      <c r="AK31" s="557">
        <v>0</v>
      </c>
      <c r="AL31" s="557">
        <v>0</v>
      </c>
      <c r="AM31" s="557">
        <v>5.5339999999999998</v>
      </c>
      <c r="AN31" s="557">
        <v>6.718</v>
      </c>
      <c r="AO31" s="557">
        <v>13.045999999999999</v>
      </c>
      <c r="AP31" s="557">
        <v>542.01400000000001</v>
      </c>
      <c r="AQ31" s="557">
        <v>0</v>
      </c>
      <c r="AR31" s="557">
        <v>0</v>
      </c>
      <c r="AS31" s="557">
        <v>13.488</v>
      </c>
      <c r="AT31" s="557">
        <v>0</v>
      </c>
      <c r="AU31" s="557">
        <v>0</v>
      </c>
      <c r="AV31" s="557">
        <v>0</v>
      </c>
      <c r="AW31" s="557">
        <v>0</v>
      </c>
      <c r="AX31" s="557">
        <v>67.534999999999997</v>
      </c>
      <c r="AY31" s="557">
        <v>0</v>
      </c>
      <c r="AZ31" s="557">
        <v>0</v>
      </c>
      <c r="BA31" s="557">
        <v>0</v>
      </c>
      <c r="BB31" s="557">
        <v>0</v>
      </c>
      <c r="BC31" s="557">
        <v>0</v>
      </c>
      <c r="BD31" s="557">
        <v>0</v>
      </c>
      <c r="BE31" s="557">
        <v>1.9E-2</v>
      </c>
      <c r="BF31" s="557">
        <v>0</v>
      </c>
      <c r="BG31" s="557">
        <v>36.707999999999998</v>
      </c>
      <c r="BH31" s="557">
        <v>0</v>
      </c>
      <c r="BI31" s="557">
        <v>7.3739999999999997</v>
      </c>
      <c r="BJ31" s="557">
        <v>0</v>
      </c>
      <c r="BK31" s="557">
        <v>0</v>
      </c>
      <c r="BL31" s="557">
        <v>0</v>
      </c>
      <c r="BM31" s="560">
        <f t="shared" si="2"/>
        <v>22743.356999999996</v>
      </c>
      <c r="BN31" s="563"/>
      <c r="BO31" s="564">
        <v>0</v>
      </c>
      <c r="BZ31" s="531"/>
    </row>
    <row r="32" spans="1:78">
      <c r="A32" s="544" t="s">
        <v>35</v>
      </c>
      <c r="B32" s="556" t="s">
        <v>135</v>
      </c>
      <c r="C32" s="557">
        <f t="shared" si="0"/>
        <v>17139.690999999999</v>
      </c>
      <c r="D32" s="558">
        <v>0</v>
      </c>
      <c r="E32" s="558">
        <v>0</v>
      </c>
      <c r="F32" s="558">
        <v>217.83099999999999</v>
      </c>
      <c r="G32" s="558">
        <v>0</v>
      </c>
      <c r="H32" s="558">
        <v>0</v>
      </c>
      <c r="I32" s="558">
        <v>0</v>
      </c>
      <c r="J32" s="558">
        <v>0</v>
      </c>
      <c r="K32" s="558">
        <f t="shared" si="1"/>
        <v>16921.86</v>
      </c>
      <c r="L32" s="559">
        <v>0</v>
      </c>
      <c r="M32" s="557">
        <v>0</v>
      </c>
      <c r="N32" s="557">
        <v>0</v>
      </c>
      <c r="O32" s="557">
        <v>0</v>
      </c>
      <c r="P32" s="557">
        <v>0</v>
      </c>
      <c r="Q32" s="557">
        <v>0</v>
      </c>
      <c r="R32" s="557">
        <v>0</v>
      </c>
      <c r="S32" s="557">
        <v>0</v>
      </c>
      <c r="T32" s="557">
        <v>0</v>
      </c>
      <c r="U32" s="557">
        <v>0</v>
      </c>
      <c r="V32" s="557">
        <v>0</v>
      </c>
      <c r="W32" s="557">
        <v>0</v>
      </c>
      <c r="X32" s="557">
        <v>0</v>
      </c>
      <c r="Y32" s="557">
        <v>0</v>
      </c>
      <c r="Z32" s="557">
        <v>0</v>
      </c>
      <c r="AA32" s="557">
        <v>0</v>
      </c>
      <c r="AB32" s="557">
        <v>0</v>
      </c>
      <c r="AC32" s="557">
        <v>0</v>
      </c>
      <c r="AD32" s="557">
        <v>0</v>
      </c>
      <c r="AE32" s="557">
        <v>0.35</v>
      </c>
      <c r="AF32" s="557">
        <v>1.6E-2</v>
      </c>
      <c r="AG32" s="557">
        <v>16.927</v>
      </c>
      <c r="AH32" s="557">
        <v>108.23399999999999</v>
      </c>
      <c r="AI32" s="557">
        <v>22.452000000000002</v>
      </c>
      <c r="AJ32" s="557">
        <v>16764.079000000002</v>
      </c>
      <c r="AK32" s="557">
        <v>0</v>
      </c>
      <c r="AL32" s="557">
        <v>0</v>
      </c>
      <c r="AM32" s="557">
        <v>0</v>
      </c>
      <c r="AN32" s="557">
        <v>0</v>
      </c>
      <c r="AO32" s="557">
        <v>6.3890000000000002</v>
      </c>
      <c r="AP32" s="557">
        <v>0</v>
      </c>
      <c r="AQ32" s="557">
        <v>0</v>
      </c>
      <c r="AR32" s="557">
        <v>0</v>
      </c>
      <c r="AS32" s="557">
        <v>0</v>
      </c>
      <c r="AT32" s="557">
        <v>0</v>
      </c>
      <c r="AU32" s="557">
        <v>0</v>
      </c>
      <c r="AV32" s="557">
        <v>0</v>
      </c>
      <c r="AW32" s="557">
        <v>0</v>
      </c>
      <c r="AX32" s="557">
        <v>0</v>
      </c>
      <c r="AY32" s="557">
        <v>0</v>
      </c>
      <c r="AZ32" s="557">
        <v>0</v>
      </c>
      <c r="BA32" s="557">
        <v>0</v>
      </c>
      <c r="BB32" s="557">
        <v>0</v>
      </c>
      <c r="BC32" s="557">
        <v>3.4129999999999998</v>
      </c>
      <c r="BD32" s="557">
        <v>0</v>
      </c>
      <c r="BE32" s="557">
        <v>0</v>
      </c>
      <c r="BF32" s="557">
        <v>0</v>
      </c>
      <c r="BG32" s="557">
        <v>0</v>
      </c>
      <c r="BH32" s="557">
        <v>0</v>
      </c>
      <c r="BI32" s="557">
        <v>0</v>
      </c>
      <c r="BJ32" s="557">
        <v>0</v>
      </c>
      <c r="BK32" s="557">
        <v>0</v>
      </c>
      <c r="BL32" s="557">
        <v>0</v>
      </c>
      <c r="BM32" s="560">
        <f t="shared" si="2"/>
        <v>16921.86</v>
      </c>
      <c r="BN32" s="563"/>
      <c r="BO32" s="564">
        <v>0</v>
      </c>
      <c r="BZ32" s="531"/>
    </row>
    <row r="33" spans="1:78">
      <c r="A33" s="544" t="s">
        <v>36</v>
      </c>
      <c r="B33" s="556" t="s">
        <v>37</v>
      </c>
      <c r="C33" s="557">
        <f t="shared" si="0"/>
        <v>5827.8200000000006</v>
      </c>
      <c r="D33" s="558">
        <v>0</v>
      </c>
      <c r="E33" s="558">
        <v>0</v>
      </c>
      <c r="F33" s="558">
        <v>232.00899999999999</v>
      </c>
      <c r="G33" s="558">
        <v>0</v>
      </c>
      <c r="H33" s="558">
        <v>311.52800000000002</v>
      </c>
      <c r="I33" s="558">
        <v>0</v>
      </c>
      <c r="J33" s="558">
        <v>0</v>
      </c>
      <c r="K33" s="558">
        <f t="shared" si="1"/>
        <v>5284.2830000000004</v>
      </c>
      <c r="L33" s="559">
        <v>0</v>
      </c>
      <c r="M33" s="557">
        <v>0</v>
      </c>
      <c r="N33" s="557">
        <v>0</v>
      </c>
      <c r="O33" s="557">
        <v>0</v>
      </c>
      <c r="P33" s="557">
        <v>0</v>
      </c>
      <c r="Q33" s="557">
        <v>0</v>
      </c>
      <c r="R33" s="557">
        <v>0</v>
      </c>
      <c r="S33" s="557">
        <v>0</v>
      </c>
      <c r="T33" s="557">
        <v>0</v>
      </c>
      <c r="U33" s="557">
        <v>0</v>
      </c>
      <c r="V33" s="557">
        <v>0</v>
      </c>
      <c r="W33" s="557">
        <v>0</v>
      </c>
      <c r="X33" s="557">
        <v>0</v>
      </c>
      <c r="Y33" s="557">
        <v>0</v>
      </c>
      <c r="Z33" s="557">
        <v>0</v>
      </c>
      <c r="AA33" s="557">
        <v>0</v>
      </c>
      <c r="AB33" s="557">
        <v>0</v>
      </c>
      <c r="AC33" s="557">
        <v>0</v>
      </c>
      <c r="AD33" s="557">
        <v>0</v>
      </c>
      <c r="AE33" s="557">
        <v>0</v>
      </c>
      <c r="AF33" s="557">
        <v>0</v>
      </c>
      <c r="AG33" s="557">
        <v>3.77</v>
      </c>
      <c r="AH33" s="557">
        <v>117.172</v>
      </c>
      <c r="AI33" s="557">
        <v>0</v>
      </c>
      <c r="AJ33" s="557">
        <v>0</v>
      </c>
      <c r="AK33" s="557">
        <v>5163.3410000000003</v>
      </c>
      <c r="AL33" s="557">
        <v>0</v>
      </c>
      <c r="AM33" s="557">
        <v>0</v>
      </c>
      <c r="AN33" s="557">
        <v>0</v>
      </c>
      <c r="AO33" s="557">
        <v>0</v>
      </c>
      <c r="AP33" s="557">
        <v>0</v>
      </c>
      <c r="AQ33" s="557">
        <v>0</v>
      </c>
      <c r="AR33" s="557">
        <v>0</v>
      </c>
      <c r="AS33" s="557">
        <v>0</v>
      </c>
      <c r="AT33" s="557">
        <v>0</v>
      </c>
      <c r="AU33" s="557">
        <v>0</v>
      </c>
      <c r="AV33" s="557">
        <v>0</v>
      </c>
      <c r="AW33" s="557">
        <v>0</v>
      </c>
      <c r="AX33" s="557">
        <v>0</v>
      </c>
      <c r="AY33" s="557">
        <v>0</v>
      </c>
      <c r="AZ33" s="557">
        <v>0</v>
      </c>
      <c r="BA33" s="557">
        <v>0</v>
      </c>
      <c r="BB33" s="557">
        <v>0</v>
      </c>
      <c r="BC33" s="557">
        <v>0</v>
      </c>
      <c r="BD33" s="557">
        <v>0</v>
      </c>
      <c r="BE33" s="557">
        <v>0</v>
      </c>
      <c r="BF33" s="557">
        <v>0</v>
      </c>
      <c r="BG33" s="557">
        <v>0</v>
      </c>
      <c r="BH33" s="557">
        <v>0</v>
      </c>
      <c r="BI33" s="557">
        <v>0</v>
      </c>
      <c r="BJ33" s="557">
        <v>0</v>
      </c>
      <c r="BK33" s="557">
        <v>0</v>
      </c>
      <c r="BL33" s="557">
        <v>0</v>
      </c>
      <c r="BM33" s="560">
        <f t="shared" si="2"/>
        <v>5284.2830000000004</v>
      </c>
      <c r="BN33" s="563"/>
      <c r="BO33" s="564">
        <v>0</v>
      </c>
      <c r="BZ33" s="531"/>
    </row>
    <row r="34" spans="1:78">
      <c r="A34" s="544" t="s">
        <v>38</v>
      </c>
      <c r="B34" s="556" t="s">
        <v>39</v>
      </c>
      <c r="C34" s="557">
        <f t="shared" si="0"/>
        <v>8752.0239999999994</v>
      </c>
      <c r="D34" s="558">
        <v>0</v>
      </c>
      <c r="E34" s="558">
        <v>0</v>
      </c>
      <c r="F34" s="558">
        <v>594.89</v>
      </c>
      <c r="G34" s="558">
        <v>0</v>
      </c>
      <c r="H34" s="558">
        <v>2087.3719999999998</v>
      </c>
      <c r="I34" s="558">
        <v>0</v>
      </c>
      <c r="J34" s="558">
        <v>0</v>
      </c>
      <c r="K34" s="558">
        <f t="shared" si="1"/>
        <v>6069.7619999999997</v>
      </c>
      <c r="L34" s="559">
        <v>0</v>
      </c>
      <c r="M34" s="557">
        <v>0</v>
      </c>
      <c r="N34" s="557">
        <v>0</v>
      </c>
      <c r="O34" s="557">
        <v>0</v>
      </c>
      <c r="P34" s="557">
        <v>0</v>
      </c>
      <c r="Q34" s="557">
        <v>0</v>
      </c>
      <c r="R34" s="557">
        <v>0</v>
      </c>
      <c r="S34" s="557">
        <v>0</v>
      </c>
      <c r="T34" s="557">
        <v>0</v>
      </c>
      <c r="U34" s="557">
        <v>0</v>
      </c>
      <c r="V34" s="557">
        <v>0</v>
      </c>
      <c r="W34" s="557">
        <v>0</v>
      </c>
      <c r="X34" s="557">
        <v>0</v>
      </c>
      <c r="Y34" s="557">
        <v>0</v>
      </c>
      <c r="Z34" s="557">
        <v>0</v>
      </c>
      <c r="AA34" s="557">
        <v>0</v>
      </c>
      <c r="AB34" s="557">
        <v>0</v>
      </c>
      <c r="AC34" s="557">
        <v>0</v>
      </c>
      <c r="AD34" s="557">
        <v>0</v>
      </c>
      <c r="AE34" s="557">
        <v>0</v>
      </c>
      <c r="AF34" s="557">
        <v>0</v>
      </c>
      <c r="AG34" s="557">
        <v>8.1289999999999996</v>
      </c>
      <c r="AH34" s="557">
        <v>0</v>
      </c>
      <c r="AI34" s="557">
        <v>0</v>
      </c>
      <c r="AJ34" s="557">
        <v>0</v>
      </c>
      <c r="AK34" s="557">
        <v>0</v>
      </c>
      <c r="AL34" s="557">
        <v>3619.5929999999998</v>
      </c>
      <c r="AM34" s="557">
        <v>0</v>
      </c>
      <c r="AN34" s="557">
        <v>0</v>
      </c>
      <c r="AO34" s="557">
        <v>0</v>
      </c>
      <c r="AP34" s="557">
        <v>0</v>
      </c>
      <c r="AQ34" s="557">
        <v>0</v>
      </c>
      <c r="AR34" s="557">
        <v>0</v>
      </c>
      <c r="AS34" s="557">
        <v>0</v>
      </c>
      <c r="AT34" s="557">
        <v>0</v>
      </c>
      <c r="AU34" s="557">
        <v>0</v>
      </c>
      <c r="AV34" s="557">
        <v>0</v>
      </c>
      <c r="AW34" s="557">
        <v>0</v>
      </c>
      <c r="AX34" s="557">
        <v>0</v>
      </c>
      <c r="AY34" s="557">
        <v>0</v>
      </c>
      <c r="AZ34" s="557">
        <v>0</v>
      </c>
      <c r="BA34" s="557">
        <v>0</v>
      </c>
      <c r="BB34" s="557">
        <v>0</v>
      </c>
      <c r="BC34" s="557">
        <v>0</v>
      </c>
      <c r="BD34" s="557">
        <v>0</v>
      </c>
      <c r="BE34" s="557">
        <v>0</v>
      </c>
      <c r="BF34" s="557">
        <v>0</v>
      </c>
      <c r="BG34" s="557">
        <v>0</v>
      </c>
      <c r="BH34" s="557">
        <v>0</v>
      </c>
      <c r="BI34" s="557">
        <v>0</v>
      </c>
      <c r="BJ34" s="557">
        <v>0</v>
      </c>
      <c r="BK34" s="557">
        <v>0</v>
      </c>
      <c r="BL34" s="557">
        <v>0</v>
      </c>
      <c r="BM34" s="560">
        <f t="shared" si="2"/>
        <v>3627.7219999999998</v>
      </c>
      <c r="BN34" s="563"/>
      <c r="BO34" s="564">
        <v>2442.04</v>
      </c>
      <c r="BZ34" s="531"/>
    </row>
    <row r="35" spans="1:78">
      <c r="A35" s="544" t="s">
        <v>40</v>
      </c>
      <c r="B35" s="556" t="s">
        <v>136</v>
      </c>
      <c r="C35" s="557">
        <f t="shared" si="0"/>
        <v>15122.944999999998</v>
      </c>
      <c r="D35" s="558">
        <v>0</v>
      </c>
      <c r="E35" s="558">
        <v>0</v>
      </c>
      <c r="F35" s="558">
        <v>8.157</v>
      </c>
      <c r="G35" s="558">
        <v>0</v>
      </c>
      <c r="H35" s="558">
        <v>0</v>
      </c>
      <c r="I35" s="558">
        <v>0</v>
      </c>
      <c r="J35" s="558">
        <v>0</v>
      </c>
      <c r="K35" s="558">
        <f t="shared" si="1"/>
        <v>15114.787999999999</v>
      </c>
      <c r="L35" s="559">
        <v>0</v>
      </c>
      <c r="M35" s="557">
        <v>0</v>
      </c>
      <c r="N35" s="557">
        <v>0</v>
      </c>
      <c r="O35" s="557">
        <v>0</v>
      </c>
      <c r="P35" s="557">
        <v>0</v>
      </c>
      <c r="Q35" s="557">
        <v>0</v>
      </c>
      <c r="R35" s="557">
        <v>0</v>
      </c>
      <c r="S35" s="557">
        <v>0</v>
      </c>
      <c r="T35" s="557">
        <v>0</v>
      </c>
      <c r="U35" s="557">
        <v>0</v>
      </c>
      <c r="V35" s="557">
        <v>0</v>
      </c>
      <c r="W35" s="557">
        <v>0</v>
      </c>
      <c r="X35" s="557">
        <v>0</v>
      </c>
      <c r="Y35" s="557">
        <v>0</v>
      </c>
      <c r="Z35" s="557">
        <v>0</v>
      </c>
      <c r="AA35" s="557">
        <v>0</v>
      </c>
      <c r="AB35" s="557">
        <v>0</v>
      </c>
      <c r="AC35" s="557">
        <v>0</v>
      </c>
      <c r="AD35" s="557">
        <v>0</v>
      </c>
      <c r="AE35" s="557">
        <v>0</v>
      </c>
      <c r="AF35" s="557">
        <v>2.7E-2</v>
      </c>
      <c r="AG35" s="557">
        <v>0</v>
      </c>
      <c r="AH35" s="557">
        <v>122.611</v>
      </c>
      <c r="AI35" s="557">
        <v>19.442</v>
      </c>
      <c r="AJ35" s="557">
        <v>588.26599999999996</v>
      </c>
      <c r="AK35" s="557">
        <v>0</v>
      </c>
      <c r="AL35" s="557">
        <v>0</v>
      </c>
      <c r="AM35" s="557">
        <v>13459.282999999999</v>
      </c>
      <c r="AN35" s="557">
        <v>0</v>
      </c>
      <c r="AO35" s="557">
        <v>0</v>
      </c>
      <c r="AP35" s="557">
        <v>0</v>
      </c>
      <c r="AQ35" s="557">
        <v>0</v>
      </c>
      <c r="AR35" s="557">
        <v>0</v>
      </c>
      <c r="AS35" s="557">
        <v>0</v>
      </c>
      <c r="AT35" s="557">
        <v>0</v>
      </c>
      <c r="AU35" s="557">
        <v>0</v>
      </c>
      <c r="AV35" s="557">
        <v>0</v>
      </c>
      <c r="AW35" s="557">
        <v>0</v>
      </c>
      <c r="AX35" s="557">
        <v>0</v>
      </c>
      <c r="AY35" s="557">
        <v>0</v>
      </c>
      <c r="AZ35" s="557">
        <v>0</v>
      </c>
      <c r="BA35" s="557">
        <v>0</v>
      </c>
      <c r="BB35" s="557">
        <v>0</v>
      </c>
      <c r="BC35" s="557">
        <v>0</v>
      </c>
      <c r="BD35" s="557">
        <v>0</v>
      </c>
      <c r="BE35" s="557">
        <v>0</v>
      </c>
      <c r="BF35" s="557">
        <v>0</v>
      </c>
      <c r="BG35" s="557">
        <v>0</v>
      </c>
      <c r="BH35" s="557">
        <v>0</v>
      </c>
      <c r="BI35" s="557">
        <v>0</v>
      </c>
      <c r="BJ35" s="557">
        <v>0</v>
      </c>
      <c r="BK35" s="557">
        <v>0</v>
      </c>
      <c r="BL35" s="557">
        <v>0</v>
      </c>
      <c r="BM35" s="560">
        <f t="shared" si="2"/>
        <v>14189.628999999999</v>
      </c>
      <c r="BN35" s="563"/>
      <c r="BO35" s="564">
        <v>925.15899999999999</v>
      </c>
      <c r="BZ35" s="531"/>
    </row>
    <row r="36" spans="1:78">
      <c r="A36" s="544" t="s">
        <v>41</v>
      </c>
      <c r="B36" s="556" t="s">
        <v>156</v>
      </c>
      <c r="C36" s="557">
        <f t="shared" si="0"/>
        <v>252.94</v>
      </c>
      <c r="D36" s="558">
        <v>0</v>
      </c>
      <c r="E36" s="558">
        <v>0</v>
      </c>
      <c r="F36" s="558">
        <v>27.510999999999999</v>
      </c>
      <c r="G36" s="558">
        <v>0</v>
      </c>
      <c r="H36" s="558">
        <v>0</v>
      </c>
      <c r="I36" s="558">
        <v>0</v>
      </c>
      <c r="J36" s="558">
        <v>0</v>
      </c>
      <c r="K36" s="558">
        <f t="shared" si="1"/>
        <v>225.429</v>
      </c>
      <c r="L36" s="559">
        <v>0</v>
      </c>
      <c r="M36" s="557">
        <v>0</v>
      </c>
      <c r="N36" s="557">
        <v>0</v>
      </c>
      <c r="O36" s="557">
        <v>0</v>
      </c>
      <c r="P36" s="557">
        <v>0</v>
      </c>
      <c r="Q36" s="557">
        <v>0</v>
      </c>
      <c r="R36" s="557">
        <v>0</v>
      </c>
      <c r="S36" s="557">
        <v>0</v>
      </c>
      <c r="T36" s="557">
        <v>0</v>
      </c>
      <c r="U36" s="557">
        <v>0</v>
      </c>
      <c r="V36" s="557">
        <v>0</v>
      </c>
      <c r="W36" s="557">
        <v>0</v>
      </c>
      <c r="X36" s="557">
        <v>0</v>
      </c>
      <c r="Y36" s="557">
        <v>0</v>
      </c>
      <c r="Z36" s="557">
        <v>0</v>
      </c>
      <c r="AA36" s="557">
        <v>0</v>
      </c>
      <c r="AB36" s="557">
        <v>0</v>
      </c>
      <c r="AC36" s="557">
        <v>0</v>
      </c>
      <c r="AD36" s="557">
        <v>0</v>
      </c>
      <c r="AE36" s="557">
        <v>0</v>
      </c>
      <c r="AF36" s="557">
        <v>0</v>
      </c>
      <c r="AG36" s="557">
        <v>0</v>
      </c>
      <c r="AH36" s="557">
        <v>0</v>
      </c>
      <c r="AI36" s="557">
        <v>0</v>
      </c>
      <c r="AJ36" s="557">
        <v>0</v>
      </c>
      <c r="AK36" s="557">
        <v>0</v>
      </c>
      <c r="AL36" s="557">
        <v>0</v>
      </c>
      <c r="AM36" s="557">
        <v>0</v>
      </c>
      <c r="AN36" s="557">
        <v>215.78399999999999</v>
      </c>
      <c r="AO36" s="557">
        <v>0</v>
      </c>
      <c r="AP36" s="557">
        <v>0</v>
      </c>
      <c r="AQ36" s="557">
        <v>0</v>
      </c>
      <c r="AR36" s="557">
        <v>0</v>
      </c>
      <c r="AS36" s="557">
        <v>0</v>
      </c>
      <c r="AT36" s="557">
        <v>0</v>
      </c>
      <c r="AU36" s="557">
        <v>0</v>
      </c>
      <c r="AV36" s="557">
        <v>0</v>
      </c>
      <c r="AW36" s="557">
        <v>0</v>
      </c>
      <c r="AX36" s="557">
        <v>0</v>
      </c>
      <c r="AY36" s="557">
        <v>0</v>
      </c>
      <c r="AZ36" s="557">
        <v>0</v>
      </c>
      <c r="BA36" s="557">
        <v>0</v>
      </c>
      <c r="BB36" s="557">
        <v>0</v>
      </c>
      <c r="BC36" s="557">
        <v>0</v>
      </c>
      <c r="BD36" s="557">
        <v>0</v>
      </c>
      <c r="BE36" s="557">
        <v>0</v>
      </c>
      <c r="BF36" s="557">
        <v>0</v>
      </c>
      <c r="BG36" s="557">
        <v>0</v>
      </c>
      <c r="BH36" s="557">
        <v>0</v>
      </c>
      <c r="BI36" s="557">
        <v>0</v>
      </c>
      <c r="BJ36" s="557">
        <v>0</v>
      </c>
      <c r="BK36" s="557">
        <v>0</v>
      </c>
      <c r="BL36" s="557">
        <v>0</v>
      </c>
      <c r="BM36" s="560">
        <f t="shared" si="2"/>
        <v>215.78399999999999</v>
      </c>
      <c r="BN36" s="563"/>
      <c r="BO36" s="564">
        <v>9.6449999999999996</v>
      </c>
      <c r="BZ36" s="531"/>
    </row>
    <row r="37" spans="1:78">
      <c r="A37" s="544" t="s">
        <v>42</v>
      </c>
      <c r="B37" s="556" t="s">
        <v>43</v>
      </c>
      <c r="C37" s="557">
        <f t="shared" si="0"/>
        <v>28252.79</v>
      </c>
      <c r="D37" s="558">
        <v>0</v>
      </c>
      <c r="E37" s="558">
        <v>0</v>
      </c>
      <c r="F37" s="558">
        <v>3324.3760000000002</v>
      </c>
      <c r="G37" s="558">
        <v>0</v>
      </c>
      <c r="H37" s="558">
        <v>645.37800000000004</v>
      </c>
      <c r="I37" s="558">
        <v>0</v>
      </c>
      <c r="J37" s="558">
        <v>0</v>
      </c>
      <c r="K37" s="558">
        <f t="shared" si="1"/>
        <v>24283.036</v>
      </c>
      <c r="L37" s="559">
        <v>0</v>
      </c>
      <c r="M37" s="557">
        <v>0</v>
      </c>
      <c r="N37" s="557">
        <v>0</v>
      </c>
      <c r="O37" s="557">
        <v>0</v>
      </c>
      <c r="P37" s="557">
        <v>0</v>
      </c>
      <c r="Q37" s="557">
        <v>0</v>
      </c>
      <c r="R37" s="557">
        <v>0</v>
      </c>
      <c r="S37" s="557">
        <v>0</v>
      </c>
      <c r="T37" s="557">
        <v>0</v>
      </c>
      <c r="U37" s="557">
        <v>0</v>
      </c>
      <c r="V37" s="557">
        <v>0</v>
      </c>
      <c r="W37" s="557">
        <v>0</v>
      </c>
      <c r="X37" s="557">
        <v>0</v>
      </c>
      <c r="Y37" s="557">
        <v>0</v>
      </c>
      <c r="Z37" s="557">
        <v>0</v>
      </c>
      <c r="AA37" s="557">
        <v>0</v>
      </c>
      <c r="AB37" s="557">
        <v>0</v>
      </c>
      <c r="AC37" s="557">
        <v>0</v>
      </c>
      <c r="AD37" s="557">
        <v>0</v>
      </c>
      <c r="AE37" s="557">
        <v>0.11899999999999999</v>
      </c>
      <c r="AF37" s="557">
        <v>0</v>
      </c>
      <c r="AG37" s="557">
        <v>0</v>
      </c>
      <c r="AH37" s="557">
        <v>0</v>
      </c>
      <c r="AI37" s="557">
        <v>1.575</v>
      </c>
      <c r="AJ37" s="557">
        <v>0</v>
      </c>
      <c r="AK37" s="557">
        <v>0</v>
      </c>
      <c r="AL37" s="557">
        <v>0</v>
      </c>
      <c r="AM37" s="557">
        <v>0</v>
      </c>
      <c r="AN37" s="557">
        <v>0</v>
      </c>
      <c r="AO37" s="557">
        <v>22175.238000000001</v>
      </c>
      <c r="AP37" s="557">
        <v>0</v>
      </c>
      <c r="AQ37" s="557">
        <v>0</v>
      </c>
      <c r="AR37" s="557">
        <v>0</v>
      </c>
      <c r="AS37" s="557">
        <v>0</v>
      </c>
      <c r="AT37" s="557">
        <v>0</v>
      </c>
      <c r="AU37" s="557">
        <v>0</v>
      </c>
      <c r="AV37" s="557">
        <v>0</v>
      </c>
      <c r="AW37" s="557">
        <v>2106.1039999999998</v>
      </c>
      <c r="AX37" s="557">
        <v>0</v>
      </c>
      <c r="AY37" s="557">
        <v>0</v>
      </c>
      <c r="AZ37" s="557">
        <v>0</v>
      </c>
      <c r="BA37" s="557">
        <v>0</v>
      </c>
      <c r="BB37" s="557">
        <v>0</v>
      </c>
      <c r="BC37" s="557">
        <v>0</v>
      </c>
      <c r="BD37" s="557">
        <v>0</v>
      </c>
      <c r="BE37" s="557">
        <v>0</v>
      </c>
      <c r="BF37" s="557">
        <v>0</v>
      </c>
      <c r="BG37" s="557">
        <v>0</v>
      </c>
      <c r="BH37" s="557">
        <v>0</v>
      </c>
      <c r="BI37" s="557">
        <v>0</v>
      </c>
      <c r="BJ37" s="557">
        <v>0</v>
      </c>
      <c r="BK37" s="557">
        <v>0</v>
      </c>
      <c r="BL37" s="557">
        <v>0</v>
      </c>
      <c r="BM37" s="560">
        <f t="shared" si="2"/>
        <v>24283.036</v>
      </c>
      <c r="BN37" s="563"/>
      <c r="BO37" s="564">
        <v>0</v>
      </c>
      <c r="BZ37" s="531"/>
    </row>
    <row r="38" spans="1:78">
      <c r="A38" s="544" t="s">
        <v>44</v>
      </c>
      <c r="B38" s="556" t="s">
        <v>207</v>
      </c>
      <c r="C38" s="557">
        <f t="shared" si="0"/>
        <v>8241.5949999999993</v>
      </c>
      <c r="D38" s="558">
        <v>0</v>
      </c>
      <c r="E38" s="558">
        <v>0</v>
      </c>
      <c r="F38" s="558">
        <v>690.52</v>
      </c>
      <c r="G38" s="558">
        <v>0</v>
      </c>
      <c r="H38" s="558">
        <v>0</v>
      </c>
      <c r="I38" s="558">
        <v>0</v>
      </c>
      <c r="J38" s="558">
        <v>0</v>
      </c>
      <c r="K38" s="558">
        <f t="shared" si="1"/>
        <v>7551.0749999999998</v>
      </c>
      <c r="L38" s="559">
        <v>4.6520000000000001</v>
      </c>
      <c r="M38" s="557">
        <v>0</v>
      </c>
      <c r="N38" s="557">
        <v>0</v>
      </c>
      <c r="O38" s="557">
        <v>14.117000000000001</v>
      </c>
      <c r="P38" s="557">
        <v>0</v>
      </c>
      <c r="Q38" s="557">
        <v>0</v>
      </c>
      <c r="R38" s="557">
        <v>0</v>
      </c>
      <c r="S38" s="557">
        <v>0</v>
      </c>
      <c r="T38" s="557">
        <v>0</v>
      </c>
      <c r="U38" s="557">
        <v>0</v>
      </c>
      <c r="V38" s="557">
        <v>0</v>
      </c>
      <c r="W38" s="557">
        <v>0</v>
      </c>
      <c r="X38" s="557">
        <v>0</v>
      </c>
      <c r="Y38" s="557">
        <v>0</v>
      </c>
      <c r="Z38" s="557">
        <v>0</v>
      </c>
      <c r="AA38" s="557">
        <v>0</v>
      </c>
      <c r="AB38" s="557">
        <v>0</v>
      </c>
      <c r="AC38" s="557">
        <v>0</v>
      </c>
      <c r="AD38" s="557">
        <v>0</v>
      </c>
      <c r="AE38" s="557">
        <v>1.478</v>
      </c>
      <c r="AF38" s="557">
        <v>0</v>
      </c>
      <c r="AG38" s="557">
        <v>0</v>
      </c>
      <c r="AH38" s="557">
        <v>0</v>
      </c>
      <c r="AI38" s="557">
        <v>25.387</v>
      </c>
      <c r="AJ38" s="557">
        <v>9.3960000000000008</v>
      </c>
      <c r="AK38" s="557">
        <v>1.885</v>
      </c>
      <c r="AL38" s="557">
        <v>0</v>
      </c>
      <c r="AM38" s="557">
        <v>0</v>
      </c>
      <c r="AN38" s="557">
        <v>0</v>
      </c>
      <c r="AO38" s="557">
        <v>2079.259</v>
      </c>
      <c r="AP38" s="557">
        <v>4871.9740000000002</v>
      </c>
      <c r="AQ38" s="557">
        <v>0</v>
      </c>
      <c r="AR38" s="557">
        <v>0</v>
      </c>
      <c r="AS38" s="557">
        <v>0</v>
      </c>
      <c r="AT38" s="557">
        <v>0</v>
      </c>
      <c r="AU38" s="557">
        <v>0</v>
      </c>
      <c r="AV38" s="557">
        <v>0</v>
      </c>
      <c r="AW38" s="557">
        <v>486.32</v>
      </c>
      <c r="AX38" s="557">
        <v>0</v>
      </c>
      <c r="AY38" s="557">
        <v>0</v>
      </c>
      <c r="AZ38" s="557">
        <v>0</v>
      </c>
      <c r="BA38" s="557">
        <v>0</v>
      </c>
      <c r="BB38" s="557">
        <v>0</v>
      </c>
      <c r="BC38" s="557">
        <v>10.632999999999999</v>
      </c>
      <c r="BD38" s="557">
        <v>0</v>
      </c>
      <c r="BE38" s="557">
        <v>0</v>
      </c>
      <c r="BF38" s="557">
        <v>0</v>
      </c>
      <c r="BG38" s="557">
        <v>36.204999999999998</v>
      </c>
      <c r="BH38" s="557">
        <v>0</v>
      </c>
      <c r="BI38" s="557">
        <v>9.7690000000000001</v>
      </c>
      <c r="BJ38" s="557">
        <v>0</v>
      </c>
      <c r="BK38" s="557">
        <v>0</v>
      </c>
      <c r="BL38" s="557">
        <v>0</v>
      </c>
      <c r="BM38" s="560">
        <f t="shared" si="2"/>
        <v>7551.0749999999998</v>
      </c>
      <c r="BN38" s="563"/>
      <c r="BO38" s="564">
        <v>0</v>
      </c>
      <c r="BZ38" s="531"/>
    </row>
    <row r="39" spans="1:78">
      <c r="A39" s="544" t="s">
        <v>45</v>
      </c>
      <c r="B39" s="556" t="s">
        <v>233</v>
      </c>
      <c r="C39" s="557">
        <f t="shared" si="0"/>
        <v>1386.7369999999999</v>
      </c>
      <c r="D39" s="558">
        <v>0</v>
      </c>
      <c r="E39" s="558">
        <v>0</v>
      </c>
      <c r="F39" s="558">
        <v>102.681</v>
      </c>
      <c r="G39" s="558">
        <v>0</v>
      </c>
      <c r="H39" s="558">
        <v>0</v>
      </c>
      <c r="I39" s="558">
        <v>0</v>
      </c>
      <c r="J39" s="558">
        <v>3.16</v>
      </c>
      <c r="K39" s="558">
        <f t="shared" si="1"/>
        <v>1280.896</v>
      </c>
      <c r="L39" s="559">
        <v>0</v>
      </c>
      <c r="M39" s="557">
        <v>0</v>
      </c>
      <c r="N39" s="557">
        <v>0</v>
      </c>
      <c r="O39" s="557">
        <v>0</v>
      </c>
      <c r="P39" s="557">
        <v>0</v>
      </c>
      <c r="Q39" s="557">
        <v>0</v>
      </c>
      <c r="R39" s="557">
        <v>0</v>
      </c>
      <c r="S39" s="557">
        <v>0</v>
      </c>
      <c r="T39" s="557">
        <v>0</v>
      </c>
      <c r="U39" s="557">
        <v>0</v>
      </c>
      <c r="V39" s="557">
        <v>0</v>
      </c>
      <c r="W39" s="557">
        <v>0</v>
      </c>
      <c r="X39" s="557">
        <v>0</v>
      </c>
      <c r="Y39" s="557">
        <v>0</v>
      </c>
      <c r="Z39" s="557">
        <v>0</v>
      </c>
      <c r="AA39" s="557">
        <v>0</v>
      </c>
      <c r="AB39" s="557">
        <v>0</v>
      </c>
      <c r="AC39" s="557">
        <v>0</v>
      </c>
      <c r="AD39" s="557">
        <v>0</v>
      </c>
      <c r="AE39" s="557">
        <v>0</v>
      </c>
      <c r="AF39" s="557">
        <v>0</v>
      </c>
      <c r="AG39" s="557">
        <v>0</v>
      </c>
      <c r="AH39" s="557">
        <v>0</v>
      </c>
      <c r="AI39" s="557">
        <v>1.4330000000000001</v>
      </c>
      <c r="AJ39" s="557">
        <v>0</v>
      </c>
      <c r="AK39" s="557">
        <v>0</v>
      </c>
      <c r="AL39" s="557">
        <v>0</v>
      </c>
      <c r="AM39" s="557">
        <v>0</v>
      </c>
      <c r="AN39" s="557">
        <v>0</v>
      </c>
      <c r="AO39" s="557">
        <v>0</v>
      </c>
      <c r="AP39" s="557">
        <v>0</v>
      </c>
      <c r="AQ39" s="557">
        <v>1015.105</v>
      </c>
      <c r="AR39" s="557">
        <v>0</v>
      </c>
      <c r="AS39" s="557">
        <v>0</v>
      </c>
      <c r="AT39" s="557">
        <v>0</v>
      </c>
      <c r="AU39" s="557">
        <v>0</v>
      </c>
      <c r="AV39" s="557">
        <v>0</v>
      </c>
      <c r="AW39" s="557">
        <v>0</v>
      </c>
      <c r="AX39" s="557">
        <v>7.95</v>
      </c>
      <c r="AY39" s="557">
        <v>0</v>
      </c>
      <c r="AZ39" s="557">
        <v>0</v>
      </c>
      <c r="BA39" s="557">
        <v>0</v>
      </c>
      <c r="BB39" s="557">
        <v>0</v>
      </c>
      <c r="BC39" s="557">
        <v>99.349000000000004</v>
      </c>
      <c r="BD39" s="557">
        <v>0</v>
      </c>
      <c r="BE39" s="557">
        <v>0</v>
      </c>
      <c r="BF39" s="557">
        <v>0</v>
      </c>
      <c r="BG39" s="557">
        <v>0</v>
      </c>
      <c r="BH39" s="557">
        <v>0</v>
      </c>
      <c r="BI39" s="557">
        <v>8.8550000000000004</v>
      </c>
      <c r="BJ39" s="557">
        <v>0</v>
      </c>
      <c r="BK39" s="557">
        <v>0</v>
      </c>
      <c r="BL39" s="557">
        <v>0</v>
      </c>
      <c r="BM39" s="560">
        <f t="shared" si="2"/>
        <v>1132.692</v>
      </c>
      <c r="BN39" s="563"/>
      <c r="BO39" s="564">
        <v>148.20400000000001</v>
      </c>
      <c r="BZ39" s="531"/>
    </row>
    <row r="40" spans="1:78">
      <c r="A40" s="544" t="s">
        <v>46</v>
      </c>
      <c r="B40" s="556" t="s">
        <v>47</v>
      </c>
      <c r="C40" s="557">
        <f t="shared" si="0"/>
        <v>10307.300999999999</v>
      </c>
      <c r="D40" s="558">
        <v>0</v>
      </c>
      <c r="E40" s="558">
        <v>0</v>
      </c>
      <c r="F40" s="558">
        <v>717.7</v>
      </c>
      <c r="G40" s="558">
        <v>0</v>
      </c>
      <c r="H40" s="558">
        <v>0</v>
      </c>
      <c r="I40" s="558">
        <v>0</v>
      </c>
      <c r="J40" s="558">
        <v>0</v>
      </c>
      <c r="K40" s="558">
        <f t="shared" si="1"/>
        <v>9589.6009999999987</v>
      </c>
      <c r="L40" s="559">
        <v>0</v>
      </c>
      <c r="M40" s="557">
        <v>0</v>
      </c>
      <c r="N40" s="557">
        <v>0</v>
      </c>
      <c r="O40" s="557">
        <v>0</v>
      </c>
      <c r="P40" s="557">
        <v>0</v>
      </c>
      <c r="Q40" s="557">
        <v>0</v>
      </c>
      <c r="R40" s="557">
        <v>0</v>
      </c>
      <c r="S40" s="557">
        <v>0</v>
      </c>
      <c r="T40" s="557">
        <v>0</v>
      </c>
      <c r="U40" s="557">
        <v>0</v>
      </c>
      <c r="V40" s="557">
        <v>0</v>
      </c>
      <c r="W40" s="557">
        <v>0</v>
      </c>
      <c r="X40" s="557">
        <v>0</v>
      </c>
      <c r="Y40" s="557">
        <v>0</v>
      </c>
      <c r="Z40" s="557">
        <v>0</v>
      </c>
      <c r="AA40" s="557">
        <v>0</v>
      </c>
      <c r="AB40" s="557">
        <v>0</v>
      </c>
      <c r="AC40" s="557">
        <v>0</v>
      </c>
      <c r="AD40" s="557">
        <v>0</v>
      </c>
      <c r="AE40" s="557">
        <v>0</v>
      </c>
      <c r="AF40" s="557">
        <v>0</v>
      </c>
      <c r="AG40" s="557">
        <v>2.2730000000000001</v>
      </c>
      <c r="AH40" s="557">
        <v>0.86899999999999999</v>
      </c>
      <c r="AI40" s="557">
        <v>71.784000000000006</v>
      </c>
      <c r="AJ40" s="557">
        <v>0</v>
      </c>
      <c r="AK40" s="557">
        <v>0</v>
      </c>
      <c r="AL40" s="557">
        <v>0</v>
      </c>
      <c r="AM40" s="557">
        <v>0</v>
      </c>
      <c r="AN40" s="557">
        <v>0.71299999999999997</v>
      </c>
      <c r="AO40" s="557">
        <v>5.1440000000000001</v>
      </c>
      <c r="AP40" s="557">
        <v>8.5259999999999998</v>
      </c>
      <c r="AQ40" s="557">
        <v>0</v>
      </c>
      <c r="AR40" s="557">
        <v>9108.3080000000009</v>
      </c>
      <c r="AS40" s="557">
        <v>0</v>
      </c>
      <c r="AT40" s="557">
        <v>0</v>
      </c>
      <c r="AU40" s="557">
        <v>0</v>
      </c>
      <c r="AV40" s="557">
        <v>0</v>
      </c>
      <c r="AW40" s="557">
        <v>0</v>
      </c>
      <c r="AX40" s="557">
        <v>0</v>
      </c>
      <c r="AY40" s="557">
        <v>0</v>
      </c>
      <c r="AZ40" s="557">
        <v>0</v>
      </c>
      <c r="BA40" s="557">
        <v>0</v>
      </c>
      <c r="BB40" s="557">
        <v>0</v>
      </c>
      <c r="BC40" s="557">
        <v>0</v>
      </c>
      <c r="BD40" s="557">
        <v>0</v>
      </c>
      <c r="BE40" s="557">
        <v>0</v>
      </c>
      <c r="BF40" s="557">
        <v>0</v>
      </c>
      <c r="BG40" s="557">
        <v>0</v>
      </c>
      <c r="BH40" s="557">
        <v>0</v>
      </c>
      <c r="BI40" s="557">
        <v>7.6310000000000002</v>
      </c>
      <c r="BJ40" s="557">
        <v>0</v>
      </c>
      <c r="BK40" s="557">
        <v>0</v>
      </c>
      <c r="BL40" s="557">
        <v>0</v>
      </c>
      <c r="BM40" s="560">
        <f t="shared" si="2"/>
        <v>9205.2479999999996</v>
      </c>
      <c r="BN40" s="563"/>
      <c r="BO40" s="564">
        <v>384.35300000000001</v>
      </c>
      <c r="BZ40" s="531"/>
    </row>
    <row r="41" spans="1:78">
      <c r="A41" s="544" t="s">
        <v>48</v>
      </c>
      <c r="B41" s="556" t="s">
        <v>157</v>
      </c>
      <c r="C41" s="557">
        <f t="shared" si="0"/>
        <v>3401.2730000000001</v>
      </c>
      <c r="D41" s="558">
        <v>0</v>
      </c>
      <c r="E41" s="558">
        <v>0</v>
      </c>
      <c r="F41" s="558">
        <v>12.15</v>
      </c>
      <c r="G41" s="558">
        <v>0</v>
      </c>
      <c r="H41" s="558">
        <v>0</v>
      </c>
      <c r="I41" s="558">
        <v>0</v>
      </c>
      <c r="J41" s="558">
        <v>0</v>
      </c>
      <c r="K41" s="558">
        <f t="shared" si="1"/>
        <v>3389.123</v>
      </c>
      <c r="L41" s="559">
        <v>0</v>
      </c>
      <c r="M41" s="557">
        <v>0</v>
      </c>
      <c r="N41" s="557">
        <v>0</v>
      </c>
      <c r="O41" s="557">
        <v>0</v>
      </c>
      <c r="P41" s="557">
        <v>0</v>
      </c>
      <c r="Q41" s="557">
        <v>0</v>
      </c>
      <c r="R41" s="557">
        <v>0</v>
      </c>
      <c r="S41" s="557">
        <v>0</v>
      </c>
      <c r="T41" s="557">
        <v>0</v>
      </c>
      <c r="U41" s="557">
        <v>0</v>
      </c>
      <c r="V41" s="557">
        <v>0</v>
      </c>
      <c r="W41" s="557">
        <v>0</v>
      </c>
      <c r="X41" s="557">
        <v>0</v>
      </c>
      <c r="Y41" s="557">
        <v>0</v>
      </c>
      <c r="Z41" s="557">
        <v>0</v>
      </c>
      <c r="AA41" s="557">
        <v>0</v>
      </c>
      <c r="AB41" s="557">
        <v>0</v>
      </c>
      <c r="AC41" s="557">
        <v>0</v>
      </c>
      <c r="AD41" s="557">
        <v>0</v>
      </c>
      <c r="AE41" s="557">
        <v>0</v>
      </c>
      <c r="AF41" s="557">
        <v>0</v>
      </c>
      <c r="AG41" s="557">
        <v>237.85400000000001</v>
      </c>
      <c r="AH41" s="557">
        <v>0</v>
      </c>
      <c r="AI41" s="557">
        <v>0</v>
      </c>
      <c r="AJ41" s="557">
        <v>0</v>
      </c>
      <c r="AK41" s="557">
        <v>0</v>
      </c>
      <c r="AL41" s="557">
        <v>0</v>
      </c>
      <c r="AM41" s="557">
        <v>0</v>
      </c>
      <c r="AN41" s="557">
        <v>0</v>
      </c>
      <c r="AO41" s="557">
        <v>0</v>
      </c>
      <c r="AP41" s="557">
        <v>0</v>
      </c>
      <c r="AQ41" s="557">
        <v>0</v>
      </c>
      <c r="AR41" s="557">
        <v>0</v>
      </c>
      <c r="AS41" s="557">
        <v>1674.5920000000001</v>
      </c>
      <c r="AT41" s="557">
        <v>0</v>
      </c>
      <c r="AU41" s="557">
        <v>0</v>
      </c>
      <c r="AV41" s="557">
        <v>0</v>
      </c>
      <c r="AW41" s="557">
        <v>0</v>
      </c>
      <c r="AX41" s="557">
        <v>0</v>
      </c>
      <c r="AY41" s="557">
        <v>0</v>
      </c>
      <c r="AZ41" s="557">
        <v>0</v>
      </c>
      <c r="BA41" s="557">
        <v>0</v>
      </c>
      <c r="BB41" s="557">
        <v>0</v>
      </c>
      <c r="BC41" s="557">
        <v>0</v>
      </c>
      <c r="BD41" s="557">
        <v>0</v>
      </c>
      <c r="BE41" s="557">
        <v>0</v>
      </c>
      <c r="BF41" s="557">
        <v>0</v>
      </c>
      <c r="BG41" s="557">
        <v>0</v>
      </c>
      <c r="BH41" s="557">
        <v>0</v>
      </c>
      <c r="BI41" s="557">
        <v>1.139</v>
      </c>
      <c r="BJ41" s="557">
        <v>0</v>
      </c>
      <c r="BK41" s="557">
        <v>0</v>
      </c>
      <c r="BL41" s="557">
        <v>0</v>
      </c>
      <c r="BM41" s="560">
        <f t="shared" si="2"/>
        <v>1913.585</v>
      </c>
      <c r="BN41" s="563"/>
      <c r="BO41" s="564">
        <v>1475.538</v>
      </c>
      <c r="BZ41" s="531"/>
    </row>
    <row r="42" spans="1:78">
      <c r="A42" s="544" t="s">
        <v>49</v>
      </c>
      <c r="B42" s="556" t="s">
        <v>234</v>
      </c>
      <c r="C42" s="557">
        <f t="shared" si="0"/>
        <v>16051.382</v>
      </c>
      <c r="D42" s="558">
        <v>0</v>
      </c>
      <c r="E42" s="558">
        <v>0</v>
      </c>
      <c r="F42" s="558">
        <v>0</v>
      </c>
      <c r="G42" s="558">
        <v>0</v>
      </c>
      <c r="H42" s="558">
        <v>340.20600000000002</v>
      </c>
      <c r="I42" s="558">
        <v>0</v>
      </c>
      <c r="J42" s="558">
        <v>0</v>
      </c>
      <c r="K42" s="558">
        <f t="shared" si="1"/>
        <v>15711.175999999999</v>
      </c>
      <c r="L42" s="559">
        <v>0</v>
      </c>
      <c r="M42" s="557">
        <v>0</v>
      </c>
      <c r="N42" s="557">
        <v>0</v>
      </c>
      <c r="O42" s="557">
        <v>0</v>
      </c>
      <c r="P42" s="557">
        <v>0</v>
      </c>
      <c r="Q42" s="557">
        <v>0</v>
      </c>
      <c r="R42" s="557">
        <v>0</v>
      </c>
      <c r="S42" s="557">
        <v>0</v>
      </c>
      <c r="T42" s="557">
        <v>0</v>
      </c>
      <c r="U42" s="557">
        <v>0</v>
      </c>
      <c r="V42" s="557">
        <v>0</v>
      </c>
      <c r="W42" s="557">
        <v>0</v>
      </c>
      <c r="X42" s="557">
        <v>0</v>
      </c>
      <c r="Y42" s="557">
        <v>0</v>
      </c>
      <c r="Z42" s="557">
        <v>0</v>
      </c>
      <c r="AA42" s="557">
        <v>0</v>
      </c>
      <c r="AB42" s="557">
        <v>0</v>
      </c>
      <c r="AC42" s="557">
        <v>0</v>
      </c>
      <c r="AD42" s="557">
        <v>0</v>
      </c>
      <c r="AE42" s="557">
        <v>0</v>
      </c>
      <c r="AF42" s="557">
        <v>0</v>
      </c>
      <c r="AG42" s="557">
        <v>0</v>
      </c>
      <c r="AH42" s="557">
        <v>0</v>
      </c>
      <c r="AI42" s="557">
        <v>0</v>
      </c>
      <c r="AJ42" s="557">
        <v>0</v>
      </c>
      <c r="AK42" s="557">
        <v>0</v>
      </c>
      <c r="AL42" s="557">
        <v>0</v>
      </c>
      <c r="AM42" s="557">
        <v>0</v>
      </c>
      <c r="AN42" s="557">
        <v>0</v>
      </c>
      <c r="AO42" s="557">
        <v>0</v>
      </c>
      <c r="AP42" s="557">
        <v>0</v>
      </c>
      <c r="AQ42" s="557">
        <v>0</v>
      </c>
      <c r="AR42" s="557">
        <v>0</v>
      </c>
      <c r="AS42" s="557">
        <v>0</v>
      </c>
      <c r="AT42" s="557">
        <v>14906.954</v>
      </c>
      <c r="AU42" s="557">
        <v>0</v>
      </c>
      <c r="AV42" s="557">
        <v>0</v>
      </c>
      <c r="AW42" s="557">
        <v>0</v>
      </c>
      <c r="AX42" s="557">
        <v>0</v>
      </c>
      <c r="AY42" s="557">
        <v>0</v>
      </c>
      <c r="AZ42" s="557">
        <v>0</v>
      </c>
      <c r="BA42" s="557">
        <v>0</v>
      </c>
      <c r="BB42" s="557">
        <v>0</v>
      </c>
      <c r="BC42" s="557">
        <v>0</v>
      </c>
      <c r="BD42" s="557">
        <v>0</v>
      </c>
      <c r="BE42" s="557">
        <v>0</v>
      </c>
      <c r="BF42" s="557">
        <v>0</v>
      </c>
      <c r="BG42" s="557">
        <v>0</v>
      </c>
      <c r="BH42" s="557">
        <v>0</v>
      </c>
      <c r="BI42" s="557">
        <v>0</v>
      </c>
      <c r="BJ42" s="557">
        <v>0</v>
      </c>
      <c r="BK42" s="557">
        <v>0</v>
      </c>
      <c r="BL42" s="557">
        <v>0</v>
      </c>
      <c r="BM42" s="560">
        <f t="shared" si="2"/>
        <v>14906.954</v>
      </c>
      <c r="BN42" s="563"/>
      <c r="BO42" s="564">
        <v>804.22199999999998</v>
      </c>
      <c r="BZ42" s="531"/>
    </row>
    <row r="43" spans="1:78">
      <c r="A43" s="544" t="s">
        <v>50</v>
      </c>
      <c r="B43" s="556" t="s">
        <v>235</v>
      </c>
      <c r="C43" s="557">
        <f t="shared" si="0"/>
        <v>3146.672</v>
      </c>
      <c r="D43" s="558">
        <v>0</v>
      </c>
      <c r="E43" s="558">
        <v>0</v>
      </c>
      <c r="F43" s="558">
        <v>0</v>
      </c>
      <c r="G43" s="558">
        <v>0</v>
      </c>
      <c r="H43" s="558">
        <v>85.36</v>
      </c>
      <c r="I43" s="558">
        <v>0</v>
      </c>
      <c r="J43" s="558">
        <v>0</v>
      </c>
      <c r="K43" s="558">
        <f t="shared" si="1"/>
        <v>3061.3119999999999</v>
      </c>
      <c r="L43" s="559">
        <v>0</v>
      </c>
      <c r="M43" s="557">
        <v>0</v>
      </c>
      <c r="N43" s="557">
        <v>0</v>
      </c>
      <c r="O43" s="557">
        <v>0</v>
      </c>
      <c r="P43" s="557">
        <v>0</v>
      </c>
      <c r="Q43" s="557">
        <v>0</v>
      </c>
      <c r="R43" s="557">
        <v>0</v>
      </c>
      <c r="S43" s="557">
        <v>0</v>
      </c>
      <c r="T43" s="557">
        <v>0</v>
      </c>
      <c r="U43" s="557">
        <v>0</v>
      </c>
      <c r="V43" s="557">
        <v>0</v>
      </c>
      <c r="W43" s="557">
        <v>0</v>
      </c>
      <c r="X43" s="557">
        <v>0</v>
      </c>
      <c r="Y43" s="557">
        <v>0</v>
      </c>
      <c r="Z43" s="557">
        <v>0</v>
      </c>
      <c r="AA43" s="557">
        <v>0</v>
      </c>
      <c r="AB43" s="557">
        <v>0</v>
      </c>
      <c r="AC43" s="557">
        <v>0</v>
      </c>
      <c r="AD43" s="557">
        <v>0</v>
      </c>
      <c r="AE43" s="557">
        <v>0</v>
      </c>
      <c r="AF43" s="557">
        <v>0</v>
      </c>
      <c r="AG43" s="557">
        <v>0</v>
      </c>
      <c r="AH43" s="557">
        <v>0</v>
      </c>
      <c r="AI43" s="557">
        <v>0</v>
      </c>
      <c r="AJ43" s="557">
        <v>0</v>
      </c>
      <c r="AK43" s="557">
        <v>0</v>
      </c>
      <c r="AL43" s="557">
        <v>0</v>
      </c>
      <c r="AM43" s="557">
        <v>0</v>
      </c>
      <c r="AN43" s="557">
        <v>0</v>
      </c>
      <c r="AO43" s="557">
        <v>0</v>
      </c>
      <c r="AP43" s="557">
        <v>0</v>
      </c>
      <c r="AQ43" s="557">
        <v>0</v>
      </c>
      <c r="AR43" s="557">
        <v>0</v>
      </c>
      <c r="AS43" s="557">
        <v>0</v>
      </c>
      <c r="AT43" s="557">
        <v>0</v>
      </c>
      <c r="AU43" s="557">
        <v>2080.0189999999998</v>
      </c>
      <c r="AV43" s="557">
        <v>0</v>
      </c>
      <c r="AW43" s="557">
        <v>0</v>
      </c>
      <c r="AX43" s="557">
        <v>0</v>
      </c>
      <c r="AY43" s="557">
        <v>0</v>
      </c>
      <c r="AZ43" s="557">
        <v>0</v>
      </c>
      <c r="BA43" s="557">
        <v>0</v>
      </c>
      <c r="BB43" s="557">
        <v>0</v>
      </c>
      <c r="BC43" s="557">
        <v>0</v>
      </c>
      <c r="BD43" s="557">
        <v>0</v>
      </c>
      <c r="BE43" s="557">
        <v>0</v>
      </c>
      <c r="BF43" s="557">
        <v>0</v>
      </c>
      <c r="BG43" s="557">
        <v>0</v>
      </c>
      <c r="BH43" s="557">
        <v>0</v>
      </c>
      <c r="BI43" s="557">
        <v>0</v>
      </c>
      <c r="BJ43" s="557">
        <v>0</v>
      </c>
      <c r="BK43" s="557">
        <v>0</v>
      </c>
      <c r="BL43" s="557">
        <v>0</v>
      </c>
      <c r="BM43" s="560">
        <f t="shared" si="2"/>
        <v>2080.0189999999998</v>
      </c>
      <c r="BN43" s="563"/>
      <c r="BO43" s="564">
        <v>981.29300000000001</v>
      </c>
      <c r="BZ43" s="531"/>
    </row>
    <row r="44" spans="1:78">
      <c r="A44" s="544" t="s">
        <v>51</v>
      </c>
      <c r="B44" s="556" t="s">
        <v>158</v>
      </c>
      <c r="C44" s="557">
        <f t="shared" si="0"/>
        <v>1711.905</v>
      </c>
      <c r="D44" s="558">
        <v>0</v>
      </c>
      <c r="E44" s="558">
        <v>0</v>
      </c>
      <c r="F44" s="558">
        <v>0</v>
      </c>
      <c r="G44" s="558">
        <v>0</v>
      </c>
      <c r="H44" s="558">
        <v>0</v>
      </c>
      <c r="I44" s="558">
        <v>0</v>
      </c>
      <c r="J44" s="558">
        <v>0</v>
      </c>
      <c r="K44" s="558">
        <f t="shared" si="1"/>
        <v>1711.905</v>
      </c>
      <c r="L44" s="559">
        <v>0</v>
      </c>
      <c r="M44" s="557">
        <v>0</v>
      </c>
      <c r="N44" s="557">
        <v>0</v>
      </c>
      <c r="O44" s="557">
        <v>0</v>
      </c>
      <c r="P44" s="557">
        <v>0</v>
      </c>
      <c r="Q44" s="557">
        <v>0</v>
      </c>
      <c r="R44" s="557">
        <v>0</v>
      </c>
      <c r="S44" s="557">
        <v>0</v>
      </c>
      <c r="T44" s="557">
        <v>0</v>
      </c>
      <c r="U44" s="557">
        <v>0</v>
      </c>
      <c r="V44" s="557">
        <v>0</v>
      </c>
      <c r="W44" s="557">
        <v>0</v>
      </c>
      <c r="X44" s="557">
        <v>0</v>
      </c>
      <c r="Y44" s="557">
        <v>0</v>
      </c>
      <c r="Z44" s="557">
        <v>0</v>
      </c>
      <c r="AA44" s="557">
        <v>0</v>
      </c>
      <c r="AB44" s="557">
        <v>0</v>
      </c>
      <c r="AC44" s="557">
        <v>0</v>
      </c>
      <c r="AD44" s="557">
        <v>0</v>
      </c>
      <c r="AE44" s="557">
        <v>0</v>
      </c>
      <c r="AF44" s="557">
        <v>0</v>
      </c>
      <c r="AG44" s="557">
        <v>0</v>
      </c>
      <c r="AH44" s="557">
        <v>0</v>
      </c>
      <c r="AI44" s="557">
        <v>0</v>
      </c>
      <c r="AJ44" s="557">
        <v>0</v>
      </c>
      <c r="AK44" s="557">
        <v>0</v>
      </c>
      <c r="AL44" s="557">
        <v>0</v>
      </c>
      <c r="AM44" s="557">
        <v>0</v>
      </c>
      <c r="AN44" s="557">
        <v>0</v>
      </c>
      <c r="AO44" s="557">
        <v>84.031999999999996</v>
      </c>
      <c r="AP44" s="557">
        <v>0</v>
      </c>
      <c r="AQ44" s="557">
        <v>0</v>
      </c>
      <c r="AR44" s="557">
        <v>0</v>
      </c>
      <c r="AS44" s="557">
        <v>0</v>
      </c>
      <c r="AT44" s="557">
        <v>0</v>
      </c>
      <c r="AU44" s="557">
        <v>0</v>
      </c>
      <c r="AV44" s="557">
        <v>1596.6079999999999</v>
      </c>
      <c r="AW44" s="557">
        <v>0</v>
      </c>
      <c r="AX44" s="557">
        <v>0</v>
      </c>
      <c r="AY44" s="557">
        <v>0</v>
      </c>
      <c r="AZ44" s="557">
        <v>0</v>
      </c>
      <c r="BA44" s="557">
        <v>0</v>
      </c>
      <c r="BB44" s="557">
        <v>0</v>
      </c>
      <c r="BC44" s="557">
        <v>0</v>
      </c>
      <c r="BD44" s="557">
        <v>0</v>
      </c>
      <c r="BE44" s="557">
        <v>0</v>
      </c>
      <c r="BF44" s="557">
        <v>0</v>
      </c>
      <c r="BG44" s="557">
        <v>0</v>
      </c>
      <c r="BH44" s="557">
        <v>0</v>
      </c>
      <c r="BI44" s="557">
        <v>31.265000000000001</v>
      </c>
      <c r="BJ44" s="557">
        <v>0</v>
      </c>
      <c r="BK44" s="557">
        <v>0</v>
      </c>
      <c r="BL44" s="557">
        <v>0</v>
      </c>
      <c r="BM44" s="560">
        <f t="shared" si="2"/>
        <v>1711.905</v>
      </c>
      <c r="BN44" s="563"/>
      <c r="BO44" s="564">
        <v>0</v>
      </c>
      <c r="BZ44" s="531"/>
    </row>
    <row r="45" spans="1:78">
      <c r="A45" s="544" t="s">
        <v>52</v>
      </c>
      <c r="B45" s="556" t="s">
        <v>145</v>
      </c>
      <c r="C45" s="557">
        <f t="shared" si="0"/>
        <v>19765.464999999997</v>
      </c>
      <c r="D45" s="558">
        <v>0</v>
      </c>
      <c r="E45" s="558">
        <v>0</v>
      </c>
      <c r="F45" s="558">
        <v>128.839</v>
      </c>
      <c r="G45" s="558">
        <v>0</v>
      </c>
      <c r="H45" s="558">
        <v>0.1</v>
      </c>
      <c r="I45" s="558">
        <v>0</v>
      </c>
      <c r="J45" s="558">
        <v>0</v>
      </c>
      <c r="K45" s="558">
        <f t="shared" si="1"/>
        <v>19636.525999999998</v>
      </c>
      <c r="L45" s="559">
        <v>0</v>
      </c>
      <c r="M45" s="557">
        <v>0</v>
      </c>
      <c r="N45" s="557">
        <v>0</v>
      </c>
      <c r="O45" s="557">
        <v>4.2640000000000002</v>
      </c>
      <c r="P45" s="557">
        <v>18.22</v>
      </c>
      <c r="Q45" s="557">
        <v>0</v>
      </c>
      <c r="R45" s="557">
        <v>4.8410000000000002</v>
      </c>
      <c r="S45" s="557">
        <v>12.566000000000001</v>
      </c>
      <c r="T45" s="557">
        <v>0</v>
      </c>
      <c r="U45" s="557">
        <v>0</v>
      </c>
      <c r="V45" s="557">
        <v>0</v>
      </c>
      <c r="W45" s="557">
        <v>0</v>
      </c>
      <c r="X45" s="557">
        <v>0</v>
      </c>
      <c r="Y45" s="557">
        <v>0</v>
      </c>
      <c r="Z45" s="557">
        <v>3.7469999999999999</v>
      </c>
      <c r="AA45" s="557">
        <v>14.832000000000001</v>
      </c>
      <c r="AB45" s="557">
        <v>0</v>
      </c>
      <c r="AC45" s="557">
        <v>0</v>
      </c>
      <c r="AD45" s="557">
        <v>0</v>
      </c>
      <c r="AE45" s="557">
        <v>2.8220000000000001</v>
      </c>
      <c r="AF45" s="557">
        <v>8.4619999999999997</v>
      </c>
      <c r="AG45" s="557">
        <v>19.158000000000001</v>
      </c>
      <c r="AH45" s="557">
        <v>88.938000000000002</v>
      </c>
      <c r="AI45" s="557">
        <v>39.134</v>
      </c>
      <c r="AJ45" s="557">
        <v>1.0449999999999999</v>
      </c>
      <c r="AK45" s="557">
        <v>0</v>
      </c>
      <c r="AL45" s="557">
        <v>0</v>
      </c>
      <c r="AM45" s="557">
        <v>0</v>
      </c>
      <c r="AN45" s="557">
        <v>22.795999999999999</v>
      </c>
      <c r="AO45" s="557">
        <v>60.37</v>
      </c>
      <c r="AP45" s="557">
        <v>0</v>
      </c>
      <c r="AQ45" s="557">
        <v>0</v>
      </c>
      <c r="AR45" s="557">
        <v>16.119</v>
      </c>
      <c r="AS45" s="557">
        <v>0</v>
      </c>
      <c r="AT45" s="557">
        <v>0</v>
      </c>
      <c r="AU45" s="557">
        <v>0</v>
      </c>
      <c r="AV45" s="557">
        <v>0</v>
      </c>
      <c r="AW45" s="557">
        <v>19177.507000000001</v>
      </c>
      <c r="AX45" s="557">
        <v>13.122999999999999</v>
      </c>
      <c r="AY45" s="557">
        <v>0</v>
      </c>
      <c r="AZ45" s="557">
        <v>2.2709999999999999</v>
      </c>
      <c r="BA45" s="557">
        <v>8.9789999999999992</v>
      </c>
      <c r="BB45" s="557">
        <v>0</v>
      </c>
      <c r="BC45" s="557">
        <v>117.33199999999999</v>
      </c>
      <c r="BD45" s="557">
        <v>0</v>
      </c>
      <c r="BE45" s="557">
        <v>0</v>
      </c>
      <c r="BF45" s="557">
        <v>0</v>
      </c>
      <c r="BG45" s="557">
        <v>0</v>
      </c>
      <c r="BH45" s="557">
        <v>0</v>
      </c>
      <c r="BI45" s="557">
        <v>0</v>
      </c>
      <c r="BJ45" s="557">
        <v>0</v>
      </c>
      <c r="BK45" s="557">
        <v>0</v>
      </c>
      <c r="BL45" s="557">
        <v>0</v>
      </c>
      <c r="BM45" s="560">
        <f t="shared" si="2"/>
        <v>19636.525999999998</v>
      </c>
      <c r="BN45" s="563"/>
      <c r="BO45" s="564">
        <v>0</v>
      </c>
      <c r="BZ45" s="531"/>
    </row>
    <row r="46" spans="1:78">
      <c r="A46" s="544" t="s">
        <v>53</v>
      </c>
      <c r="B46" s="556" t="s">
        <v>236</v>
      </c>
      <c r="C46" s="557">
        <f t="shared" si="0"/>
        <v>7156.6540000000005</v>
      </c>
      <c r="D46" s="558">
        <v>0</v>
      </c>
      <c r="E46" s="558">
        <v>0</v>
      </c>
      <c r="F46" s="558">
        <v>99.691999999999993</v>
      </c>
      <c r="G46" s="558">
        <v>0</v>
      </c>
      <c r="H46" s="558">
        <v>0</v>
      </c>
      <c r="I46" s="558">
        <v>0</v>
      </c>
      <c r="J46" s="558">
        <v>0</v>
      </c>
      <c r="K46" s="558">
        <f t="shared" si="1"/>
        <v>7056.9620000000004</v>
      </c>
      <c r="L46" s="559">
        <v>0</v>
      </c>
      <c r="M46" s="557">
        <v>0</v>
      </c>
      <c r="N46" s="557">
        <v>0</v>
      </c>
      <c r="O46" s="557">
        <v>97.623999999999995</v>
      </c>
      <c r="P46" s="557">
        <v>0</v>
      </c>
      <c r="Q46" s="557">
        <v>0</v>
      </c>
      <c r="R46" s="557">
        <v>0</v>
      </c>
      <c r="S46" s="557">
        <v>0</v>
      </c>
      <c r="T46" s="557">
        <v>0</v>
      </c>
      <c r="U46" s="557">
        <v>5.3209999999999997</v>
      </c>
      <c r="V46" s="557">
        <v>0</v>
      </c>
      <c r="W46" s="557">
        <v>0</v>
      </c>
      <c r="X46" s="557">
        <v>0</v>
      </c>
      <c r="Y46" s="557">
        <v>0</v>
      </c>
      <c r="Z46" s="557">
        <v>0</v>
      </c>
      <c r="AA46" s="557">
        <v>0</v>
      </c>
      <c r="AB46" s="557">
        <v>0</v>
      </c>
      <c r="AC46" s="557">
        <v>0</v>
      </c>
      <c r="AD46" s="557">
        <v>0</v>
      </c>
      <c r="AE46" s="557">
        <v>0</v>
      </c>
      <c r="AF46" s="557">
        <v>19.779</v>
      </c>
      <c r="AG46" s="557">
        <v>7.0380000000000003</v>
      </c>
      <c r="AH46" s="557">
        <v>277.90100000000001</v>
      </c>
      <c r="AI46" s="557">
        <v>133.73699999999999</v>
      </c>
      <c r="AJ46" s="557">
        <v>0</v>
      </c>
      <c r="AK46" s="557">
        <v>0</v>
      </c>
      <c r="AL46" s="557">
        <v>0</v>
      </c>
      <c r="AM46" s="557">
        <v>0</v>
      </c>
      <c r="AN46" s="557">
        <v>0</v>
      </c>
      <c r="AO46" s="557">
        <v>280.46199999999999</v>
      </c>
      <c r="AP46" s="557">
        <v>0</v>
      </c>
      <c r="AQ46" s="557">
        <v>0</v>
      </c>
      <c r="AR46" s="557">
        <v>0</v>
      </c>
      <c r="AS46" s="557">
        <v>0</v>
      </c>
      <c r="AT46" s="557">
        <v>0</v>
      </c>
      <c r="AU46" s="557">
        <v>0</v>
      </c>
      <c r="AV46" s="557">
        <v>0</v>
      </c>
      <c r="AW46" s="557">
        <v>0</v>
      </c>
      <c r="AX46" s="557">
        <v>3221.1289999999999</v>
      </c>
      <c r="AY46" s="557">
        <v>0</v>
      </c>
      <c r="AZ46" s="557">
        <v>4.5289999999999999</v>
      </c>
      <c r="BA46" s="557">
        <v>0.59199999999999997</v>
      </c>
      <c r="BB46" s="557">
        <v>0</v>
      </c>
      <c r="BC46" s="557">
        <v>92.543999999999997</v>
      </c>
      <c r="BD46" s="557">
        <v>0</v>
      </c>
      <c r="BE46" s="557">
        <v>3.8079999999999998</v>
      </c>
      <c r="BF46" s="557">
        <v>0</v>
      </c>
      <c r="BG46" s="557">
        <v>0</v>
      </c>
      <c r="BH46" s="557">
        <v>0</v>
      </c>
      <c r="BI46" s="557">
        <v>60.185000000000002</v>
      </c>
      <c r="BJ46" s="557">
        <v>0</v>
      </c>
      <c r="BK46" s="557">
        <v>0</v>
      </c>
      <c r="BL46" s="557">
        <v>0</v>
      </c>
      <c r="BM46" s="560">
        <f t="shared" si="2"/>
        <v>4204.6490000000003</v>
      </c>
      <c r="BN46" s="563"/>
      <c r="BO46" s="564">
        <v>2852.3130000000001</v>
      </c>
      <c r="BZ46" s="531"/>
    </row>
    <row r="47" spans="1:78">
      <c r="A47" s="544" t="s">
        <v>54</v>
      </c>
      <c r="B47" s="556" t="s">
        <v>159</v>
      </c>
      <c r="C47" s="557">
        <f t="shared" si="0"/>
        <v>39.311</v>
      </c>
      <c r="D47" s="558">
        <v>0</v>
      </c>
      <c r="E47" s="558">
        <v>0</v>
      </c>
      <c r="F47" s="558">
        <v>4.0750000000000002</v>
      </c>
      <c r="G47" s="558">
        <v>0</v>
      </c>
      <c r="H47" s="558">
        <v>0</v>
      </c>
      <c r="I47" s="558">
        <v>0</v>
      </c>
      <c r="J47" s="558">
        <v>0</v>
      </c>
      <c r="K47" s="558">
        <f t="shared" si="1"/>
        <v>35.235999999999997</v>
      </c>
      <c r="L47" s="559">
        <v>0</v>
      </c>
      <c r="M47" s="557">
        <v>0</v>
      </c>
      <c r="N47" s="557">
        <v>0</v>
      </c>
      <c r="O47" s="557">
        <v>0</v>
      </c>
      <c r="P47" s="557">
        <v>0</v>
      </c>
      <c r="Q47" s="557">
        <v>0</v>
      </c>
      <c r="R47" s="557">
        <v>0</v>
      </c>
      <c r="S47" s="557">
        <v>0</v>
      </c>
      <c r="T47" s="557">
        <v>0</v>
      </c>
      <c r="U47" s="557">
        <v>0</v>
      </c>
      <c r="V47" s="557">
        <v>0</v>
      </c>
      <c r="W47" s="557">
        <v>0</v>
      </c>
      <c r="X47" s="557">
        <v>0</v>
      </c>
      <c r="Y47" s="557">
        <v>0</v>
      </c>
      <c r="Z47" s="557">
        <v>0</v>
      </c>
      <c r="AA47" s="557">
        <v>0</v>
      </c>
      <c r="AB47" s="557">
        <v>0</v>
      </c>
      <c r="AC47" s="557">
        <v>0</v>
      </c>
      <c r="AD47" s="557">
        <v>0</v>
      </c>
      <c r="AE47" s="557">
        <v>0</v>
      </c>
      <c r="AF47" s="557">
        <v>0</v>
      </c>
      <c r="AG47" s="557">
        <v>0</v>
      </c>
      <c r="AH47" s="557">
        <v>0</v>
      </c>
      <c r="AI47" s="557">
        <v>0</v>
      </c>
      <c r="AJ47" s="557">
        <v>0</v>
      </c>
      <c r="AK47" s="557">
        <v>0</v>
      </c>
      <c r="AL47" s="557">
        <v>0</v>
      </c>
      <c r="AM47" s="557">
        <v>0</v>
      </c>
      <c r="AN47" s="557">
        <v>0</v>
      </c>
      <c r="AO47" s="557">
        <v>0</v>
      </c>
      <c r="AP47" s="557">
        <v>0</v>
      </c>
      <c r="AQ47" s="557">
        <v>0</v>
      </c>
      <c r="AR47" s="557">
        <v>0</v>
      </c>
      <c r="AS47" s="557">
        <v>0</v>
      </c>
      <c r="AT47" s="557">
        <v>0</v>
      </c>
      <c r="AU47" s="557">
        <v>0</v>
      </c>
      <c r="AV47" s="557">
        <v>0</v>
      </c>
      <c r="AW47" s="557">
        <v>0</v>
      </c>
      <c r="AX47" s="557">
        <v>0</v>
      </c>
      <c r="AY47" s="557">
        <v>35.235999999999997</v>
      </c>
      <c r="AZ47" s="557">
        <v>0</v>
      </c>
      <c r="BA47" s="557">
        <v>0</v>
      </c>
      <c r="BB47" s="557">
        <v>0</v>
      </c>
      <c r="BC47" s="557">
        <v>0</v>
      </c>
      <c r="BD47" s="557">
        <v>0</v>
      </c>
      <c r="BE47" s="557">
        <v>0</v>
      </c>
      <c r="BF47" s="557">
        <v>0</v>
      </c>
      <c r="BG47" s="557">
        <v>0</v>
      </c>
      <c r="BH47" s="557">
        <v>0</v>
      </c>
      <c r="BI47" s="557">
        <v>0</v>
      </c>
      <c r="BJ47" s="557">
        <v>0</v>
      </c>
      <c r="BK47" s="557">
        <v>0</v>
      </c>
      <c r="BL47" s="557">
        <v>0</v>
      </c>
      <c r="BM47" s="560">
        <f t="shared" si="2"/>
        <v>35.235999999999997</v>
      </c>
      <c r="BN47" s="563"/>
      <c r="BO47" s="564">
        <v>0</v>
      </c>
      <c r="BZ47" s="531"/>
    </row>
    <row r="48" spans="1:78">
      <c r="A48" s="544" t="s">
        <v>55</v>
      </c>
      <c r="B48" s="556" t="s">
        <v>160</v>
      </c>
      <c r="C48" s="557">
        <f t="shared" si="0"/>
        <v>2523.4549999999999</v>
      </c>
      <c r="D48" s="558">
        <v>0</v>
      </c>
      <c r="E48" s="558">
        <v>0</v>
      </c>
      <c r="F48" s="558">
        <v>125.005</v>
      </c>
      <c r="G48" s="558">
        <v>0</v>
      </c>
      <c r="H48" s="558">
        <v>0</v>
      </c>
      <c r="I48" s="558">
        <v>0</v>
      </c>
      <c r="J48" s="558">
        <v>0</v>
      </c>
      <c r="K48" s="558">
        <f t="shared" si="1"/>
        <v>2398.4499999999998</v>
      </c>
      <c r="L48" s="559">
        <v>0</v>
      </c>
      <c r="M48" s="557">
        <v>0</v>
      </c>
      <c r="N48" s="557">
        <v>0</v>
      </c>
      <c r="O48" s="557">
        <v>20.95</v>
      </c>
      <c r="P48" s="557">
        <v>0</v>
      </c>
      <c r="Q48" s="557">
        <v>0</v>
      </c>
      <c r="R48" s="557">
        <v>0</v>
      </c>
      <c r="S48" s="557">
        <v>0</v>
      </c>
      <c r="T48" s="557">
        <v>0</v>
      </c>
      <c r="U48" s="557">
        <v>0</v>
      </c>
      <c r="V48" s="557">
        <v>0</v>
      </c>
      <c r="W48" s="557">
        <v>0</v>
      </c>
      <c r="X48" s="557">
        <v>0</v>
      </c>
      <c r="Y48" s="557">
        <v>0</v>
      </c>
      <c r="Z48" s="557">
        <v>0</v>
      </c>
      <c r="AA48" s="557">
        <v>0</v>
      </c>
      <c r="AB48" s="557">
        <v>5.0000000000000001E-3</v>
      </c>
      <c r="AC48" s="557">
        <v>42.17</v>
      </c>
      <c r="AD48" s="557">
        <v>29.175000000000001</v>
      </c>
      <c r="AE48" s="557">
        <v>70.177999999999997</v>
      </c>
      <c r="AF48" s="557">
        <v>48.664000000000001</v>
      </c>
      <c r="AG48" s="557">
        <v>2.8780000000000001</v>
      </c>
      <c r="AH48" s="557">
        <v>72.150000000000006</v>
      </c>
      <c r="AI48" s="557">
        <v>83.587999999999994</v>
      </c>
      <c r="AJ48" s="557">
        <v>8.8999999999999996E-2</v>
      </c>
      <c r="AK48" s="557">
        <v>127.53400000000001</v>
      </c>
      <c r="AL48" s="557">
        <v>0</v>
      </c>
      <c r="AM48" s="557">
        <v>0.3</v>
      </c>
      <c r="AN48" s="557">
        <v>0</v>
      </c>
      <c r="AO48" s="557">
        <v>19.62</v>
      </c>
      <c r="AP48" s="557">
        <v>0</v>
      </c>
      <c r="AQ48" s="557">
        <v>0</v>
      </c>
      <c r="AR48" s="557">
        <v>0.98899999999999999</v>
      </c>
      <c r="AS48" s="557">
        <v>0</v>
      </c>
      <c r="AT48" s="557">
        <v>0</v>
      </c>
      <c r="AU48" s="557">
        <v>0</v>
      </c>
      <c r="AV48" s="557">
        <v>0</v>
      </c>
      <c r="AW48" s="557">
        <v>88.322999999999993</v>
      </c>
      <c r="AX48" s="557">
        <v>0</v>
      </c>
      <c r="AY48" s="557">
        <v>0</v>
      </c>
      <c r="AZ48" s="557">
        <v>988.94399999999996</v>
      </c>
      <c r="BA48" s="557">
        <v>2.669</v>
      </c>
      <c r="BB48" s="557">
        <v>0</v>
      </c>
      <c r="BC48" s="557">
        <v>24.347000000000001</v>
      </c>
      <c r="BD48" s="557">
        <v>4.1500000000000004</v>
      </c>
      <c r="BE48" s="557">
        <v>0</v>
      </c>
      <c r="BF48" s="557">
        <v>0</v>
      </c>
      <c r="BG48" s="557">
        <v>0</v>
      </c>
      <c r="BH48" s="557">
        <v>0</v>
      </c>
      <c r="BI48" s="557">
        <v>0</v>
      </c>
      <c r="BJ48" s="557">
        <v>0</v>
      </c>
      <c r="BK48" s="557">
        <v>0</v>
      </c>
      <c r="BL48" s="557">
        <v>0</v>
      </c>
      <c r="BM48" s="560">
        <f t="shared" si="2"/>
        <v>1626.723</v>
      </c>
      <c r="BN48" s="563"/>
      <c r="BO48" s="564">
        <v>771.72699999999998</v>
      </c>
      <c r="BZ48" s="531"/>
    </row>
    <row r="49" spans="1:78">
      <c r="A49" s="544" t="s">
        <v>56</v>
      </c>
      <c r="B49" s="556" t="s">
        <v>161</v>
      </c>
      <c r="C49" s="557">
        <f t="shared" si="0"/>
        <v>8004.8310000000001</v>
      </c>
      <c r="D49" s="558">
        <v>0</v>
      </c>
      <c r="E49" s="558">
        <v>0</v>
      </c>
      <c r="F49" s="558">
        <v>607.51499999999999</v>
      </c>
      <c r="G49" s="558">
        <v>0</v>
      </c>
      <c r="H49" s="558">
        <v>0</v>
      </c>
      <c r="I49" s="558">
        <v>0</v>
      </c>
      <c r="J49" s="558">
        <v>0</v>
      </c>
      <c r="K49" s="558">
        <f t="shared" si="1"/>
        <v>7397.3159999999998</v>
      </c>
      <c r="L49" s="559">
        <v>0</v>
      </c>
      <c r="M49" s="557">
        <v>0</v>
      </c>
      <c r="N49" s="557">
        <v>0</v>
      </c>
      <c r="O49" s="557">
        <v>0</v>
      </c>
      <c r="P49" s="557">
        <v>0</v>
      </c>
      <c r="Q49" s="557">
        <v>0</v>
      </c>
      <c r="R49" s="557">
        <v>0</v>
      </c>
      <c r="S49" s="557">
        <v>0</v>
      </c>
      <c r="T49" s="557">
        <v>0</v>
      </c>
      <c r="U49" s="557">
        <v>0</v>
      </c>
      <c r="V49" s="557">
        <v>0</v>
      </c>
      <c r="W49" s="557">
        <v>0</v>
      </c>
      <c r="X49" s="557">
        <v>0</v>
      </c>
      <c r="Y49" s="557">
        <v>0</v>
      </c>
      <c r="Z49" s="557">
        <v>0</v>
      </c>
      <c r="AA49" s="557">
        <v>0</v>
      </c>
      <c r="AB49" s="557">
        <v>0</v>
      </c>
      <c r="AC49" s="557">
        <v>0</v>
      </c>
      <c r="AD49" s="557">
        <v>0</v>
      </c>
      <c r="AE49" s="557">
        <v>0</v>
      </c>
      <c r="AF49" s="557">
        <v>8.016</v>
      </c>
      <c r="AG49" s="557">
        <v>0</v>
      </c>
      <c r="AH49" s="557">
        <v>2.9670000000000001</v>
      </c>
      <c r="AI49" s="557">
        <v>0</v>
      </c>
      <c r="AJ49" s="557">
        <v>0</v>
      </c>
      <c r="AK49" s="557">
        <v>0</v>
      </c>
      <c r="AL49" s="557">
        <v>0</v>
      </c>
      <c r="AM49" s="557">
        <v>0</v>
      </c>
      <c r="AN49" s="557">
        <v>0</v>
      </c>
      <c r="AO49" s="557">
        <v>0</v>
      </c>
      <c r="AP49" s="557">
        <v>0</v>
      </c>
      <c r="AQ49" s="557">
        <v>0</v>
      </c>
      <c r="AR49" s="557">
        <v>0</v>
      </c>
      <c r="AS49" s="557">
        <v>0</v>
      </c>
      <c r="AT49" s="557">
        <v>0</v>
      </c>
      <c r="AU49" s="557">
        <v>0</v>
      </c>
      <c r="AV49" s="557">
        <v>0</v>
      </c>
      <c r="AW49" s="557">
        <v>0</v>
      </c>
      <c r="AX49" s="557">
        <v>0</v>
      </c>
      <c r="AY49" s="557">
        <v>0</v>
      </c>
      <c r="AZ49" s="557">
        <v>0</v>
      </c>
      <c r="BA49" s="557">
        <v>7386.3329999999996</v>
      </c>
      <c r="BB49" s="557">
        <v>0</v>
      </c>
      <c r="BC49" s="557">
        <v>0</v>
      </c>
      <c r="BD49" s="557">
        <v>0</v>
      </c>
      <c r="BE49" s="557">
        <v>0</v>
      </c>
      <c r="BF49" s="557">
        <v>0</v>
      </c>
      <c r="BG49" s="557">
        <v>0</v>
      </c>
      <c r="BH49" s="557">
        <v>0</v>
      </c>
      <c r="BI49" s="557">
        <v>0</v>
      </c>
      <c r="BJ49" s="557">
        <v>0</v>
      </c>
      <c r="BK49" s="557">
        <v>0</v>
      </c>
      <c r="BL49" s="557">
        <v>0</v>
      </c>
      <c r="BM49" s="560">
        <f t="shared" si="2"/>
        <v>7397.3159999999998</v>
      </c>
      <c r="BN49" s="563"/>
      <c r="BO49" s="564">
        <v>0</v>
      </c>
      <c r="BZ49" s="531"/>
    </row>
    <row r="50" spans="1:78">
      <c r="A50" s="544" t="s">
        <v>57</v>
      </c>
      <c r="B50" s="556" t="s">
        <v>237</v>
      </c>
      <c r="C50" s="557">
        <f t="shared" si="0"/>
        <v>3560.1589999999997</v>
      </c>
      <c r="D50" s="558">
        <v>0</v>
      </c>
      <c r="E50" s="558">
        <v>0</v>
      </c>
      <c r="F50" s="558">
        <v>86.22</v>
      </c>
      <c r="G50" s="558">
        <v>0</v>
      </c>
      <c r="H50" s="558">
        <v>0</v>
      </c>
      <c r="I50" s="558">
        <v>0</v>
      </c>
      <c r="J50" s="558">
        <v>0</v>
      </c>
      <c r="K50" s="558">
        <f t="shared" si="1"/>
        <v>3473.9389999999999</v>
      </c>
      <c r="L50" s="559">
        <v>0</v>
      </c>
      <c r="M50" s="557">
        <v>0</v>
      </c>
      <c r="N50" s="557">
        <v>0</v>
      </c>
      <c r="O50" s="557">
        <v>11.015000000000001</v>
      </c>
      <c r="P50" s="557">
        <v>0</v>
      </c>
      <c r="Q50" s="557">
        <v>0</v>
      </c>
      <c r="R50" s="557">
        <v>0</v>
      </c>
      <c r="S50" s="557">
        <v>0</v>
      </c>
      <c r="T50" s="557">
        <v>0</v>
      </c>
      <c r="U50" s="557">
        <v>0</v>
      </c>
      <c r="V50" s="557">
        <v>0</v>
      </c>
      <c r="W50" s="557">
        <v>0</v>
      </c>
      <c r="X50" s="557">
        <v>0</v>
      </c>
      <c r="Y50" s="557">
        <v>0</v>
      </c>
      <c r="Z50" s="557">
        <v>0</v>
      </c>
      <c r="AA50" s="557">
        <v>0</v>
      </c>
      <c r="AB50" s="557">
        <v>0</v>
      </c>
      <c r="AC50" s="557">
        <v>0</v>
      </c>
      <c r="AD50" s="557">
        <v>0</v>
      </c>
      <c r="AE50" s="557">
        <v>35.427</v>
      </c>
      <c r="AF50" s="557">
        <v>22.52</v>
      </c>
      <c r="AG50" s="557">
        <v>14.475</v>
      </c>
      <c r="AH50" s="557">
        <v>0</v>
      </c>
      <c r="AI50" s="557">
        <v>14.916</v>
      </c>
      <c r="AJ50" s="557">
        <v>8.0329999999999995</v>
      </c>
      <c r="AK50" s="557">
        <v>0</v>
      </c>
      <c r="AL50" s="557">
        <v>0</v>
      </c>
      <c r="AM50" s="557">
        <v>0</v>
      </c>
      <c r="AN50" s="557">
        <v>52.942999999999998</v>
      </c>
      <c r="AO50" s="557">
        <v>25.279</v>
      </c>
      <c r="AP50" s="557">
        <v>0</v>
      </c>
      <c r="AQ50" s="557">
        <v>0</v>
      </c>
      <c r="AR50" s="557">
        <v>0</v>
      </c>
      <c r="AS50" s="557">
        <v>0</v>
      </c>
      <c r="AT50" s="557">
        <v>0</v>
      </c>
      <c r="AU50" s="557">
        <v>0</v>
      </c>
      <c r="AV50" s="557">
        <v>0</v>
      </c>
      <c r="AW50" s="557">
        <v>0</v>
      </c>
      <c r="AX50" s="557">
        <v>0</v>
      </c>
      <c r="AY50" s="557">
        <v>0</v>
      </c>
      <c r="AZ50" s="557">
        <v>0</v>
      </c>
      <c r="BA50" s="557">
        <v>11.513</v>
      </c>
      <c r="BB50" s="557">
        <v>3272.3539999999998</v>
      </c>
      <c r="BC50" s="557">
        <v>0</v>
      </c>
      <c r="BD50" s="557">
        <v>0</v>
      </c>
      <c r="BE50" s="557">
        <v>0</v>
      </c>
      <c r="BF50" s="557">
        <v>0</v>
      </c>
      <c r="BG50" s="557">
        <v>0</v>
      </c>
      <c r="BH50" s="557">
        <v>0</v>
      </c>
      <c r="BI50" s="557">
        <v>5.4640000000000004</v>
      </c>
      <c r="BJ50" s="557">
        <v>0</v>
      </c>
      <c r="BK50" s="557">
        <v>0</v>
      </c>
      <c r="BL50" s="557">
        <v>0</v>
      </c>
      <c r="BM50" s="560">
        <f t="shared" si="2"/>
        <v>3473.9389999999999</v>
      </c>
      <c r="BN50" s="563"/>
      <c r="BO50" s="564">
        <v>0</v>
      </c>
      <c r="BZ50" s="531"/>
    </row>
    <row r="51" spans="1:78">
      <c r="A51" s="544" t="s">
        <v>58</v>
      </c>
      <c r="B51" s="556" t="s">
        <v>59</v>
      </c>
      <c r="C51" s="557">
        <f t="shared" si="0"/>
        <v>31130.353999999999</v>
      </c>
      <c r="D51" s="558">
        <v>0</v>
      </c>
      <c r="E51" s="558">
        <v>0</v>
      </c>
      <c r="F51" s="558">
        <v>0</v>
      </c>
      <c r="G51" s="558">
        <v>0</v>
      </c>
      <c r="H51" s="558">
        <v>0</v>
      </c>
      <c r="I51" s="558">
        <v>0</v>
      </c>
      <c r="J51" s="558">
        <v>0</v>
      </c>
      <c r="K51" s="558">
        <f t="shared" si="1"/>
        <v>31130.353999999999</v>
      </c>
      <c r="L51" s="559">
        <v>0</v>
      </c>
      <c r="M51" s="557">
        <v>0</v>
      </c>
      <c r="N51" s="557">
        <v>0</v>
      </c>
      <c r="O51" s="557">
        <v>0</v>
      </c>
      <c r="P51" s="557">
        <v>0</v>
      </c>
      <c r="Q51" s="557">
        <v>0</v>
      </c>
      <c r="R51" s="557">
        <v>0</v>
      </c>
      <c r="S51" s="557">
        <v>0</v>
      </c>
      <c r="T51" s="557">
        <v>0</v>
      </c>
      <c r="U51" s="557">
        <v>0</v>
      </c>
      <c r="V51" s="557">
        <v>0</v>
      </c>
      <c r="W51" s="557">
        <v>0</v>
      </c>
      <c r="X51" s="557">
        <v>0</v>
      </c>
      <c r="Y51" s="557">
        <v>0</v>
      </c>
      <c r="Z51" s="557">
        <v>0</v>
      </c>
      <c r="AA51" s="557">
        <v>0</v>
      </c>
      <c r="AB51" s="557">
        <v>0</v>
      </c>
      <c r="AC51" s="557">
        <v>0</v>
      </c>
      <c r="AD51" s="557">
        <v>0</v>
      </c>
      <c r="AE51" s="557">
        <v>0</v>
      </c>
      <c r="AF51" s="557">
        <v>0</v>
      </c>
      <c r="AG51" s="557">
        <v>0</v>
      </c>
      <c r="AH51" s="557">
        <v>0</v>
      </c>
      <c r="AI51" s="557">
        <v>0</v>
      </c>
      <c r="AJ51" s="557">
        <v>0</v>
      </c>
      <c r="AK51" s="557">
        <v>0</v>
      </c>
      <c r="AL51" s="557">
        <v>0</v>
      </c>
      <c r="AM51" s="557">
        <v>0</v>
      </c>
      <c r="AN51" s="557">
        <v>0</v>
      </c>
      <c r="AO51" s="557">
        <v>0</v>
      </c>
      <c r="AP51" s="557">
        <v>0</v>
      </c>
      <c r="AQ51" s="557">
        <v>0</v>
      </c>
      <c r="AR51" s="557">
        <v>0</v>
      </c>
      <c r="AS51" s="557">
        <v>0</v>
      </c>
      <c r="AT51" s="557">
        <v>0</v>
      </c>
      <c r="AU51" s="557">
        <v>0</v>
      </c>
      <c r="AV51" s="557">
        <v>0</v>
      </c>
      <c r="AW51" s="557">
        <v>0</v>
      </c>
      <c r="AX51" s="557">
        <v>0</v>
      </c>
      <c r="AY51" s="557">
        <v>0</v>
      </c>
      <c r="AZ51" s="557">
        <v>0</v>
      </c>
      <c r="BA51" s="557">
        <v>0</v>
      </c>
      <c r="BB51" s="557">
        <v>0</v>
      </c>
      <c r="BC51" s="557">
        <v>31130.353999999999</v>
      </c>
      <c r="BD51" s="557">
        <v>0</v>
      </c>
      <c r="BE51" s="557">
        <v>0</v>
      </c>
      <c r="BF51" s="557">
        <v>0</v>
      </c>
      <c r="BG51" s="557">
        <v>0</v>
      </c>
      <c r="BH51" s="557">
        <v>0</v>
      </c>
      <c r="BI51" s="557">
        <v>0</v>
      </c>
      <c r="BJ51" s="557">
        <v>0</v>
      </c>
      <c r="BK51" s="557">
        <v>0</v>
      </c>
      <c r="BL51" s="557">
        <v>0</v>
      </c>
      <c r="BM51" s="560">
        <f t="shared" si="2"/>
        <v>31130.353999999999</v>
      </c>
      <c r="BN51" s="563"/>
      <c r="BO51" s="564">
        <v>0</v>
      </c>
      <c r="BZ51" s="531"/>
    </row>
    <row r="52" spans="1:78">
      <c r="A52" s="544" t="s">
        <v>60</v>
      </c>
      <c r="B52" s="556" t="s">
        <v>168</v>
      </c>
      <c r="C52" s="557">
        <f t="shared" si="0"/>
        <v>689.06299999999999</v>
      </c>
      <c r="D52" s="558">
        <v>0</v>
      </c>
      <c r="E52" s="558">
        <v>0</v>
      </c>
      <c r="F52" s="558">
        <v>0</v>
      </c>
      <c r="G52" s="558">
        <v>0</v>
      </c>
      <c r="H52" s="558">
        <v>0</v>
      </c>
      <c r="I52" s="558">
        <v>0</v>
      </c>
      <c r="J52" s="558">
        <v>0</v>
      </c>
      <c r="K52" s="558">
        <f t="shared" si="1"/>
        <v>689.06299999999999</v>
      </c>
      <c r="L52" s="559">
        <v>0</v>
      </c>
      <c r="M52" s="557">
        <v>0</v>
      </c>
      <c r="N52" s="557">
        <v>0</v>
      </c>
      <c r="O52" s="557">
        <v>0</v>
      </c>
      <c r="P52" s="557">
        <v>0</v>
      </c>
      <c r="Q52" s="557">
        <v>0</v>
      </c>
      <c r="R52" s="557">
        <v>0</v>
      </c>
      <c r="S52" s="557">
        <v>0</v>
      </c>
      <c r="T52" s="557">
        <v>0</v>
      </c>
      <c r="U52" s="557">
        <v>0</v>
      </c>
      <c r="V52" s="557">
        <v>0</v>
      </c>
      <c r="W52" s="557">
        <v>0</v>
      </c>
      <c r="X52" s="557">
        <v>0</v>
      </c>
      <c r="Y52" s="557">
        <v>0</v>
      </c>
      <c r="Z52" s="557">
        <v>0</v>
      </c>
      <c r="AA52" s="557">
        <v>0</v>
      </c>
      <c r="AB52" s="557">
        <v>0</v>
      </c>
      <c r="AC52" s="557">
        <v>0</v>
      </c>
      <c r="AD52" s="557">
        <v>0</v>
      </c>
      <c r="AE52" s="557">
        <v>0</v>
      </c>
      <c r="AF52" s="557">
        <v>0</v>
      </c>
      <c r="AG52" s="557">
        <v>0</v>
      </c>
      <c r="AH52" s="557">
        <v>0</v>
      </c>
      <c r="AI52" s="557">
        <v>0</v>
      </c>
      <c r="AJ52" s="557">
        <v>0</v>
      </c>
      <c r="AK52" s="557">
        <v>0</v>
      </c>
      <c r="AL52" s="557">
        <v>0</v>
      </c>
      <c r="AM52" s="557">
        <v>0</v>
      </c>
      <c r="AN52" s="557">
        <v>0</v>
      </c>
      <c r="AO52" s="557">
        <v>0</v>
      </c>
      <c r="AP52" s="557">
        <v>0</v>
      </c>
      <c r="AQ52" s="557">
        <v>0</v>
      </c>
      <c r="AR52" s="557">
        <v>0</v>
      </c>
      <c r="AS52" s="557">
        <v>0</v>
      </c>
      <c r="AT52" s="557">
        <v>0</v>
      </c>
      <c r="AU52" s="557">
        <v>0</v>
      </c>
      <c r="AV52" s="557">
        <v>0</v>
      </c>
      <c r="AW52" s="557">
        <v>0</v>
      </c>
      <c r="AX52" s="557">
        <v>0</v>
      </c>
      <c r="AY52" s="557">
        <v>0</v>
      </c>
      <c r="AZ52" s="557">
        <v>0</v>
      </c>
      <c r="BA52" s="557">
        <v>0</v>
      </c>
      <c r="BB52" s="557">
        <v>0</v>
      </c>
      <c r="BC52" s="557">
        <v>0</v>
      </c>
      <c r="BD52" s="557">
        <v>689.06299999999999</v>
      </c>
      <c r="BE52" s="557">
        <v>0</v>
      </c>
      <c r="BF52" s="557">
        <v>0</v>
      </c>
      <c r="BG52" s="557">
        <v>0</v>
      </c>
      <c r="BH52" s="557">
        <v>0</v>
      </c>
      <c r="BI52" s="557">
        <v>0</v>
      </c>
      <c r="BJ52" s="557">
        <v>0</v>
      </c>
      <c r="BK52" s="557">
        <v>0</v>
      </c>
      <c r="BL52" s="557">
        <v>0</v>
      </c>
      <c r="BM52" s="560">
        <f t="shared" si="2"/>
        <v>689.06299999999999</v>
      </c>
      <c r="BN52" s="563"/>
      <c r="BO52" s="564">
        <v>0</v>
      </c>
      <c r="BZ52" s="531"/>
    </row>
    <row r="53" spans="1:78">
      <c r="A53" s="544" t="s">
        <v>61</v>
      </c>
      <c r="B53" s="556" t="s">
        <v>69</v>
      </c>
      <c r="C53" s="557">
        <f t="shared" si="0"/>
        <v>13406.913</v>
      </c>
      <c r="D53" s="558">
        <v>0</v>
      </c>
      <c r="E53" s="558">
        <v>0</v>
      </c>
      <c r="F53" s="558">
        <v>0</v>
      </c>
      <c r="G53" s="558">
        <v>0</v>
      </c>
      <c r="H53" s="558">
        <v>0</v>
      </c>
      <c r="I53" s="558">
        <v>0</v>
      </c>
      <c r="J53" s="558">
        <v>0</v>
      </c>
      <c r="K53" s="558">
        <f t="shared" si="1"/>
        <v>13406.913</v>
      </c>
      <c r="L53" s="559">
        <v>0</v>
      </c>
      <c r="M53" s="557">
        <v>0</v>
      </c>
      <c r="N53" s="557">
        <v>0</v>
      </c>
      <c r="O53" s="557">
        <v>0</v>
      </c>
      <c r="P53" s="557">
        <v>0</v>
      </c>
      <c r="Q53" s="557">
        <v>0</v>
      </c>
      <c r="R53" s="557">
        <v>0</v>
      </c>
      <c r="S53" s="557">
        <v>0</v>
      </c>
      <c r="T53" s="557">
        <v>0</v>
      </c>
      <c r="U53" s="557">
        <v>0</v>
      </c>
      <c r="V53" s="557">
        <v>0</v>
      </c>
      <c r="W53" s="557">
        <v>0</v>
      </c>
      <c r="X53" s="557">
        <v>0</v>
      </c>
      <c r="Y53" s="557">
        <v>0</v>
      </c>
      <c r="Z53" s="557">
        <v>0</v>
      </c>
      <c r="AA53" s="557">
        <v>0</v>
      </c>
      <c r="AB53" s="557">
        <v>0</v>
      </c>
      <c r="AC53" s="557">
        <v>0</v>
      </c>
      <c r="AD53" s="557">
        <v>0</v>
      </c>
      <c r="AE53" s="557">
        <v>0</v>
      </c>
      <c r="AF53" s="557">
        <v>0</v>
      </c>
      <c r="AG53" s="557">
        <v>0</v>
      </c>
      <c r="AH53" s="557">
        <v>0</v>
      </c>
      <c r="AI53" s="557">
        <v>0</v>
      </c>
      <c r="AJ53" s="557">
        <v>0</v>
      </c>
      <c r="AK53" s="557">
        <v>0</v>
      </c>
      <c r="AL53" s="557">
        <v>0</v>
      </c>
      <c r="AM53" s="557">
        <v>0</v>
      </c>
      <c r="AN53" s="557">
        <v>0</v>
      </c>
      <c r="AO53" s="557">
        <v>22.725999999999999</v>
      </c>
      <c r="AP53" s="557">
        <v>0</v>
      </c>
      <c r="AQ53" s="557">
        <v>0</v>
      </c>
      <c r="AR53" s="557">
        <v>0</v>
      </c>
      <c r="AS53" s="557">
        <v>0</v>
      </c>
      <c r="AT53" s="557">
        <v>0</v>
      </c>
      <c r="AU53" s="557">
        <v>0</v>
      </c>
      <c r="AV53" s="557">
        <v>0</v>
      </c>
      <c r="AW53" s="557">
        <v>0</v>
      </c>
      <c r="AX53" s="557">
        <v>0</v>
      </c>
      <c r="AY53" s="557">
        <v>0</v>
      </c>
      <c r="AZ53" s="557">
        <v>0</v>
      </c>
      <c r="BA53" s="557">
        <v>0</v>
      </c>
      <c r="BB53" s="557">
        <v>0</v>
      </c>
      <c r="BC53" s="557">
        <v>0</v>
      </c>
      <c r="BD53" s="557">
        <v>0</v>
      </c>
      <c r="BE53" s="557">
        <v>13326.450999999999</v>
      </c>
      <c r="BF53" s="557">
        <v>0</v>
      </c>
      <c r="BG53" s="557">
        <v>0</v>
      </c>
      <c r="BH53" s="557">
        <v>0</v>
      </c>
      <c r="BI53" s="557">
        <v>57.735999999999997</v>
      </c>
      <c r="BJ53" s="557">
        <v>0</v>
      </c>
      <c r="BK53" s="557">
        <v>0</v>
      </c>
      <c r="BL53" s="557">
        <v>0</v>
      </c>
      <c r="BM53" s="560">
        <f t="shared" si="2"/>
        <v>13406.913</v>
      </c>
      <c r="BN53" s="563"/>
      <c r="BO53" s="564">
        <v>0</v>
      </c>
      <c r="BZ53" s="531"/>
    </row>
    <row r="54" spans="1:78">
      <c r="A54" s="544" t="s">
        <v>62</v>
      </c>
      <c r="B54" s="556" t="s">
        <v>148</v>
      </c>
      <c r="C54" s="557">
        <f t="shared" si="0"/>
        <v>10955.300999999999</v>
      </c>
      <c r="D54" s="558">
        <v>0</v>
      </c>
      <c r="E54" s="558">
        <v>0</v>
      </c>
      <c r="F54" s="558">
        <v>0</v>
      </c>
      <c r="G54" s="558">
        <v>0</v>
      </c>
      <c r="H54" s="558">
        <v>0</v>
      </c>
      <c r="I54" s="558">
        <v>0</v>
      </c>
      <c r="J54" s="558">
        <v>0</v>
      </c>
      <c r="K54" s="558">
        <f t="shared" si="1"/>
        <v>10955.300999999999</v>
      </c>
      <c r="L54" s="559">
        <v>0</v>
      </c>
      <c r="M54" s="557">
        <v>0</v>
      </c>
      <c r="N54" s="557">
        <v>0</v>
      </c>
      <c r="O54" s="557">
        <v>0</v>
      </c>
      <c r="P54" s="557">
        <v>0</v>
      </c>
      <c r="Q54" s="557">
        <v>0</v>
      </c>
      <c r="R54" s="557">
        <v>0</v>
      </c>
      <c r="S54" s="557">
        <v>0</v>
      </c>
      <c r="T54" s="557">
        <v>0</v>
      </c>
      <c r="U54" s="557">
        <v>0</v>
      </c>
      <c r="V54" s="557">
        <v>0</v>
      </c>
      <c r="W54" s="557">
        <v>0</v>
      </c>
      <c r="X54" s="557">
        <v>0</v>
      </c>
      <c r="Y54" s="557">
        <v>0</v>
      </c>
      <c r="Z54" s="557">
        <v>0</v>
      </c>
      <c r="AA54" s="557">
        <v>0</v>
      </c>
      <c r="AB54" s="557">
        <v>0</v>
      </c>
      <c r="AC54" s="557">
        <v>0</v>
      </c>
      <c r="AD54" s="557">
        <v>0</v>
      </c>
      <c r="AE54" s="557">
        <v>0</v>
      </c>
      <c r="AF54" s="557">
        <v>0</v>
      </c>
      <c r="AG54" s="557">
        <v>0</v>
      </c>
      <c r="AH54" s="557">
        <v>0</v>
      </c>
      <c r="AI54" s="557">
        <v>0.64500000000000002</v>
      </c>
      <c r="AJ54" s="557">
        <v>0</v>
      </c>
      <c r="AK54" s="557">
        <v>0</v>
      </c>
      <c r="AL54" s="557">
        <v>0</v>
      </c>
      <c r="AM54" s="557">
        <v>0</v>
      </c>
      <c r="AN54" s="557">
        <v>0</v>
      </c>
      <c r="AO54" s="557">
        <v>3.6720000000000002</v>
      </c>
      <c r="AP54" s="557">
        <v>0</v>
      </c>
      <c r="AQ54" s="557">
        <v>0</v>
      </c>
      <c r="AR54" s="557">
        <v>0</v>
      </c>
      <c r="AS54" s="557">
        <v>0</v>
      </c>
      <c r="AT54" s="557">
        <v>0</v>
      </c>
      <c r="AU54" s="557">
        <v>0</v>
      </c>
      <c r="AV54" s="557">
        <v>0</v>
      </c>
      <c r="AW54" s="557">
        <v>0</v>
      </c>
      <c r="AX54" s="557">
        <v>0</v>
      </c>
      <c r="AY54" s="557">
        <v>0</v>
      </c>
      <c r="AZ54" s="557">
        <v>0</v>
      </c>
      <c r="BA54" s="557">
        <v>0</v>
      </c>
      <c r="BB54" s="557">
        <v>0</v>
      </c>
      <c r="BC54" s="557">
        <v>0</v>
      </c>
      <c r="BD54" s="557">
        <v>0</v>
      </c>
      <c r="BE54" s="557">
        <v>0</v>
      </c>
      <c r="BF54" s="557">
        <v>10950.984</v>
      </c>
      <c r="BG54" s="557">
        <v>0</v>
      </c>
      <c r="BH54" s="557">
        <v>0</v>
      </c>
      <c r="BI54" s="557">
        <v>0</v>
      </c>
      <c r="BJ54" s="557">
        <v>0</v>
      </c>
      <c r="BK54" s="557">
        <v>0</v>
      </c>
      <c r="BL54" s="557">
        <v>0</v>
      </c>
      <c r="BM54" s="560">
        <f t="shared" si="2"/>
        <v>10955.300999999999</v>
      </c>
      <c r="BN54" s="563"/>
      <c r="BO54" s="564">
        <v>0</v>
      </c>
      <c r="BZ54" s="531"/>
    </row>
    <row r="55" spans="1:78">
      <c r="A55" s="544" t="s">
        <v>63</v>
      </c>
      <c r="B55" s="556" t="s">
        <v>238</v>
      </c>
      <c r="C55" s="557">
        <f t="shared" si="0"/>
        <v>3699.8910000000001</v>
      </c>
      <c r="D55" s="558">
        <v>0</v>
      </c>
      <c r="E55" s="558">
        <v>0</v>
      </c>
      <c r="F55" s="558">
        <v>0</v>
      </c>
      <c r="G55" s="558">
        <v>0</v>
      </c>
      <c r="H55" s="558">
        <v>0</v>
      </c>
      <c r="I55" s="558">
        <v>0</v>
      </c>
      <c r="J55" s="558">
        <v>5.2350000000000003</v>
      </c>
      <c r="K55" s="558">
        <f t="shared" si="1"/>
        <v>3694.6559999999999</v>
      </c>
      <c r="L55" s="559">
        <v>0</v>
      </c>
      <c r="M55" s="557">
        <v>0</v>
      </c>
      <c r="N55" s="557">
        <v>0</v>
      </c>
      <c r="O55" s="557">
        <v>0</v>
      </c>
      <c r="P55" s="557">
        <v>0</v>
      </c>
      <c r="Q55" s="557">
        <v>0</v>
      </c>
      <c r="R55" s="557">
        <v>0</v>
      </c>
      <c r="S55" s="557">
        <v>0</v>
      </c>
      <c r="T55" s="557">
        <v>0</v>
      </c>
      <c r="U55" s="557">
        <v>0</v>
      </c>
      <c r="V55" s="557">
        <v>0</v>
      </c>
      <c r="W55" s="557">
        <v>0</v>
      </c>
      <c r="X55" s="557">
        <v>0</v>
      </c>
      <c r="Y55" s="557">
        <v>0</v>
      </c>
      <c r="Z55" s="557">
        <v>0</v>
      </c>
      <c r="AA55" s="557">
        <v>0</v>
      </c>
      <c r="AB55" s="557">
        <v>0</v>
      </c>
      <c r="AC55" s="557">
        <v>0</v>
      </c>
      <c r="AD55" s="557">
        <v>0</v>
      </c>
      <c r="AE55" s="557">
        <v>0</v>
      </c>
      <c r="AF55" s="557">
        <v>0</v>
      </c>
      <c r="AG55" s="557">
        <v>0</v>
      </c>
      <c r="AH55" s="557">
        <v>0</v>
      </c>
      <c r="AI55" s="557">
        <v>0.42499999999999999</v>
      </c>
      <c r="AJ55" s="557">
        <v>0</v>
      </c>
      <c r="AK55" s="557">
        <v>0</v>
      </c>
      <c r="AL55" s="557">
        <v>0</v>
      </c>
      <c r="AM55" s="557">
        <v>0</v>
      </c>
      <c r="AN55" s="557">
        <v>0</v>
      </c>
      <c r="AO55" s="557">
        <v>10.815</v>
      </c>
      <c r="AP55" s="557">
        <v>0</v>
      </c>
      <c r="AQ55" s="557">
        <v>0</v>
      </c>
      <c r="AR55" s="557">
        <v>0</v>
      </c>
      <c r="AS55" s="557">
        <v>0</v>
      </c>
      <c r="AT55" s="557">
        <v>0</v>
      </c>
      <c r="AU55" s="557">
        <v>0</v>
      </c>
      <c r="AV55" s="557">
        <v>0</v>
      </c>
      <c r="AW55" s="557">
        <v>0</v>
      </c>
      <c r="AX55" s="557">
        <v>0</v>
      </c>
      <c r="AY55" s="557">
        <v>0</v>
      </c>
      <c r="AZ55" s="557">
        <v>0</v>
      </c>
      <c r="BA55" s="557">
        <v>0</v>
      </c>
      <c r="BB55" s="557">
        <v>0</v>
      </c>
      <c r="BC55" s="557">
        <v>59.329000000000001</v>
      </c>
      <c r="BD55" s="557">
        <v>0</v>
      </c>
      <c r="BE55" s="557">
        <v>0</v>
      </c>
      <c r="BF55" s="557">
        <v>0</v>
      </c>
      <c r="BG55" s="557">
        <v>3617.587</v>
      </c>
      <c r="BH55" s="557">
        <v>0</v>
      </c>
      <c r="BI55" s="557">
        <v>4.5309999999999997</v>
      </c>
      <c r="BJ55" s="557">
        <v>0</v>
      </c>
      <c r="BK55" s="557">
        <v>0</v>
      </c>
      <c r="BL55" s="557">
        <v>0</v>
      </c>
      <c r="BM55" s="560">
        <f t="shared" si="2"/>
        <v>3692.6869999999999</v>
      </c>
      <c r="BN55" s="563"/>
      <c r="BO55" s="564">
        <v>1.9690000000000001</v>
      </c>
      <c r="BZ55" s="531"/>
    </row>
    <row r="56" spans="1:78">
      <c r="A56" s="544" t="s">
        <v>64</v>
      </c>
      <c r="B56" s="556" t="s">
        <v>162</v>
      </c>
      <c r="C56" s="557">
        <f t="shared" si="0"/>
        <v>909.02499999999998</v>
      </c>
      <c r="D56" s="558">
        <v>0</v>
      </c>
      <c r="E56" s="558">
        <v>0</v>
      </c>
      <c r="F56" s="558">
        <v>0</v>
      </c>
      <c r="G56" s="558">
        <v>0</v>
      </c>
      <c r="H56" s="558">
        <v>0</v>
      </c>
      <c r="I56" s="558">
        <v>0</v>
      </c>
      <c r="J56" s="558">
        <v>0</v>
      </c>
      <c r="K56" s="558">
        <f t="shared" si="1"/>
        <v>909.02499999999998</v>
      </c>
      <c r="L56" s="559">
        <v>0</v>
      </c>
      <c r="M56" s="557">
        <v>0</v>
      </c>
      <c r="N56" s="557">
        <v>0</v>
      </c>
      <c r="O56" s="557">
        <v>0</v>
      </c>
      <c r="P56" s="557">
        <v>0</v>
      </c>
      <c r="Q56" s="557">
        <v>0</v>
      </c>
      <c r="R56" s="557">
        <v>0</v>
      </c>
      <c r="S56" s="557">
        <v>0</v>
      </c>
      <c r="T56" s="557">
        <v>0</v>
      </c>
      <c r="U56" s="557">
        <v>0</v>
      </c>
      <c r="V56" s="557">
        <v>0</v>
      </c>
      <c r="W56" s="557">
        <v>0</v>
      </c>
      <c r="X56" s="557">
        <v>0</v>
      </c>
      <c r="Y56" s="557">
        <v>0</v>
      </c>
      <c r="Z56" s="557">
        <v>0</v>
      </c>
      <c r="AA56" s="557">
        <v>0</v>
      </c>
      <c r="AB56" s="557">
        <v>0</v>
      </c>
      <c r="AC56" s="557">
        <v>0</v>
      </c>
      <c r="AD56" s="557">
        <v>0</v>
      </c>
      <c r="AE56" s="557">
        <v>0</v>
      </c>
      <c r="AF56" s="557">
        <v>0</v>
      </c>
      <c r="AG56" s="557">
        <v>0</v>
      </c>
      <c r="AH56" s="557">
        <v>0</v>
      </c>
      <c r="AI56" s="557">
        <v>0</v>
      </c>
      <c r="AJ56" s="557">
        <v>0</v>
      </c>
      <c r="AK56" s="557">
        <v>0</v>
      </c>
      <c r="AL56" s="557">
        <v>0</v>
      </c>
      <c r="AM56" s="557">
        <v>0</v>
      </c>
      <c r="AN56" s="557">
        <v>0</v>
      </c>
      <c r="AO56" s="557">
        <v>0</v>
      </c>
      <c r="AP56" s="557">
        <v>0</v>
      </c>
      <c r="AQ56" s="557">
        <v>0</v>
      </c>
      <c r="AR56" s="557">
        <v>0</v>
      </c>
      <c r="AS56" s="557">
        <v>0</v>
      </c>
      <c r="AT56" s="557">
        <v>0</v>
      </c>
      <c r="AU56" s="557">
        <v>0</v>
      </c>
      <c r="AV56" s="557">
        <v>0</v>
      </c>
      <c r="AW56" s="557">
        <v>0</v>
      </c>
      <c r="AX56" s="557">
        <v>0</v>
      </c>
      <c r="AY56" s="557">
        <v>0</v>
      </c>
      <c r="AZ56" s="557">
        <v>0</v>
      </c>
      <c r="BA56" s="557">
        <v>0</v>
      </c>
      <c r="BB56" s="557">
        <v>0</v>
      </c>
      <c r="BC56" s="557">
        <v>0</v>
      </c>
      <c r="BD56" s="557">
        <v>0</v>
      </c>
      <c r="BE56" s="557">
        <v>0</v>
      </c>
      <c r="BF56" s="557">
        <v>0</v>
      </c>
      <c r="BG56" s="557">
        <v>0</v>
      </c>
      <c r="BH56" s="557">
        <v>909.02499999999998</v>
      </c>
      <c r="BI56" s="557">
        <v>0</v>
      </c>
      <c r="BJ56" s="557">
        <v>0</v>
      </c>
      <c r="BK56" s="557">
        <v>0</v>
      </c>
      <c r="BL56" s="557">
        <v>0</v>
      </c>
      <c r="BM56" s="560">
        <f t="shared" si="2"/>
        <v>909.02499999999998</v>
      </c>
      <c r="BN56" s="563"/>
      <c r="BO56" s="564">
        <v>0</v>
      </c>
      <c r="BZ56" s="531"/>
    </row>
    <row r="57" spans="1:78">
      <c r="A57" s="544" t="s">
        <v>65</v>
      </c>
      <c r="B57" s="556" t="s">
        <v>164</v>
      </c>
      <c r="C57" s="557">
        <f t="shared" si="0"/>
        <v>2277.1360000000004</v>
      </c>
      <c r="D57" s="558">
        <v>0</v>
      </c>
      <c r="E57" s="558">
        <v>0</v>
      </c>
      <c r="F57" s="558">
        <v>140.91999999999999</v>
      </c>
      <c r="G57" s="558">
        <v>0</v>
      </c>
      <c r="H57" s="558">
        <v>0</v>
      </c>
      <c r="I57" s="558">
        <v>0</v>
      </c>
      <c r="J57" s="558">
        <v>0</v>
      </c>
      <c r="K57" s="558">
        <f t="shared" si="1"/>
        <v>2136.2160000000003</v>
      </c>
      <c r="L57" s="559">
        <v>0</v>
      </c>
      <c r="M57" s="557">
        <v>0</v>
      </c>
      <c r="N57" s="557">
        <v>2.5979999999999999</v>
      </c>
      <c r="O57" s="557">
        <v>0</v>
      </c>
      <c r="P57" s="557">
        <v>0</v>
      </c>
      <c r="Q57" s="557">
        <v>0</v>
      </c>
      <c r="R57" s="557">
        <v>18.861999999999998</v>
      </c>
      <c r="S57" s="557">
        <v>0</v>
      </c>
      <c r="T57" s="557">
        <v>0</v>
      </c>
      <c r="U57" s="557">
        <v>0</v>
      </c>
      <c r="V57" s="557">
        <v>0</v>
      </c>
      <c r="W57" s="557">
        <v>0</v>
      </c>
      <c r="X57" s="557">
        <v>0</v>
      </c>
      <c r="Y57" s="557">
        <v>0</v>
      </c>
      <c r="Z57" s="557">
        <v>89.186999999999998</v>
      </c>
      <c r="AA57" s="557">
        <v>1.63</v>
      </c>
      <c r="AB57" s="557">
        <v>0</v>
      </c>
      <c r="AC57" s="557">
        <v>0</v>
      </c>
      <c r="AD57" s="557">
        <v>0</v>
      </c>
      <c r="AE57" s="557">
        <v>0</v>
      </c>
      <c r="AF57" s="557">
        <v>142.66800000000001</v>
      </c>
      <c r="AG57" s="557">
        <v>71.123999999999995</v>
      </c>
      <c r="AH57" s="557">
        <v>0</v>
      </c>
      <c r="AI57" s="557">
        <v>12.073</v>
      </c>
      <c r="AJ57" s="557">
        <v>0</v>
      </c>
      <c r="AK57" s="557">
        <v>0</v>
      </c>
      <c r="AL57" s="557">
        <v>0</v>
      </c>
      <c r="AM57" s="557">
        <v>0</v>
      </c>
      <c r="AN57" s="557">
        <v>0</v>
      </c>
      <c r="AO57" s="557">
        <v>34.673999999999999</v>
      </c>
      <c r="AP57" s="557">
        <v>0.82399999999999995</v>
      </c>
      <c r="AQ57" s="557">
        <v>0</v>
      </c>
      <c r="AR57" s="557">
        <v>0</v>
      </c>
      <c r="AS57" s="557">
        <v>0</v>
      </c>
      <c r="AT57" s="557">
        <v>0</v>
      </c>
      <c r="AU57" s="557">
        <v>0</v>
      </c>
      <c r="AV57" s="557">
        <v>0</v>
      </c>
      <c r="AW57" s="557">
        <v>21.681999999999999</v>
      </c>
      <c r="AX57" s="557">
        <v>0</v>
      </c>
      <c r="AY57" s="557">
        <v>0</v>
      </c>
      <c r="AZ57" s="557">
        <v>0</v>
      </c>
      <c r="BA57" s="557">
        <v>0</v>
      </c>
      <c r="BB57" s="557">
        <v>0</v>
      </c>
      <c r="BC57" s="557">
        <v>16.864000000000001</v>
      </c>
      <c r="BD57" s="557">
        <v>0</v>
      </c>
      <c r="BE57" s="557">
        <v>0</v>
      </c>
      <c r="BF57" s="557">
        <v>0</v>
      </c>
      <c r="BG57" s="557">
        <v>0</v>
      </c>
      <c r="BH57" s="557">
        <v>0</v>
      </c>
      <c r="BI57" s="557">
        <v>1723.9580000000001</v>
      </c>
      <c r="BJ57" s="557">
        <v>0</v>
      </c>
      <c r="BK57" s="557">
        <v>0</v>
      </c>
      <c r="BL57" s="557">
        <v>0</v>
      </c>
      <c r="BM57" s="560">
        <f t="shared" si="2"/>
        <v>2136.1440000000002</v>
      </c>
      <c r="BN57" s="563"/>
      <c r="BO57" s="564">
        <v>7.1999999999999995E-2</v>
      </c>
      <c r="BZ57" s="531"/>
    </row>
    <row r="58" spans="1:78">
      <c r="A58" s="544" t="s">
        <v>66</v>
      </c>
      <c r="B58" s="556" t="s">
        <v>239</v>
      </c>
      <c r="C58" s="557">
        <f t="shared" si="0"/>
        <v>1243.1289999999999</v>
      </c>
      <c r="D58" s="558">
        <v>0</v>
      </c>
      <c r="E58" s="558">
        <v>0</v>
      </c>
      <c r="F58" s="558">
        <v>0</v>
      </c>
      <c r="G58" s="558">
        <v>0</v>
      </c>
      <c r="H58" s="558">
        <v>0</v>
      </c>
      <c r="I58" s="558">
        <v>0</v>
      </c>
      <c r="J58" s="558">
        <v>0</v>
      </c>
      <c r="K58" s="558">
        <f t="shared" si="1"/>
        <v>1243.1289999999999</v>
      </c>
      <c r="L58" s="559">
        <v>0</v>
      </c>
      <c r="M58" s="557">
        <v>0</v>
      </c>
      <c r="N58" s="557">
        <v>0</v>
      </c>
      <c r="O58" s="557">
        <v>0</v>
      </c>
      <c r="P58" s="557">
        <v>0</v>
      </c>
      <c r="Q58" s="557">
        <v>0</v>
      </c>
      <c r="R58" s="557">
        <v>0</v>
      </c>
      <c r="S58" s="557">
        <v>0</v>
      </c>
      <c r="T58" s="557">
        <v>0</v>
      </c>
      <c r="U58" s="557">
        <v>0</v>
      </c>
      <c r="V58" s="557">
        <v>0</v>
      </c>
      <c r="W58" s="557">
        <v>0</v>
      </c>
      <c r="X58" s="557">
        <v>0</v>
      </c>
      <c r="Y58" s="557">
        <v>0</v>
      </c>
      <c r="Z58" s="557">
        <v>0</v>
      </c>
      <c r="AA58" s="557">
        <v>0</v>
      </c>
      <c r="AB58" s="557">
        <v>0</v>
      </c>
      <c r="AC58" s="557">
        <v>0</v>
      </c>
      <c r="AD58" s="557">
        <v>0</v>
      </c>
      <c r="AE58" s="557">
        <v>0</v>
      </c>
      <c r="AF58" s="557">
        <v>0</v>
      </c>
      <c r="AG58" s="557">
        <v>0</v>
      </c>
      <c r="AH58" s="557">
        <v>0</v>
      </c>
      <c r="AI58" s="557">
        <v>0</v>
      </c>
      <c r="AJ58" s="557">
        <v>0</v>
      </c>
      <c r="AK58" s="557">
        <v>0</v>
      </c>
      <c r="AL58" s="557">
        <v>0</v>
      </c>
      <c r="AM58" s="557">
        <v>0</v>
      </c>
      <c r="AN58" s="557">
        <v>0</v>
      </c>
      <c r="AO58" s="557">
        <v>0</v>
      </c>
      <c r="AP58" s="557">
        <v>0</v>
      </c>
      <c r="AQ58" s="557">
        <v>0</v>
      </c>
      <c r="AR58" s="557">
        <v>0</v>
      </c>
      <c r="AS58" s="557">
        <v>0</v>
      </c>
      <c r="AT58" s="557">
        <v>0</v>
      </c>
      <c r="AU58" s="557">
        <v>0</v>
      </c>
      <c r="AV58" s="557">
        <v>0</v>
      </c>
      <c r="AW58" s="557">
        <v>0</v>
      </c>
      <c r="AX58" s="557">
        <v>0</v>
      </c>
      <c r="AY58" s="557">
        <v>0</v>
      </c>
      <c r="AZ58" s="557">
        <v>0</v>
      </c>
      <c r="BA58" s="557">
        <v>0</v>
      </c>
      <c r="BB58" s="557">
        <v>0</v>
      </c>
      <c r="BC58" s="557">
        <v>0</v>
      </c>
      <c r="BD58" s="557">
        <v>0</v>
      </c>
      <c r="BE58" s="557">
        <v>0</v>
      </c>
      <c r="BF58" s="557">
        <v>0</v>
      </c>
      <c r="BG58" s="557">
        <v>0</v>
      </c>
      <c r="BH58" s="557">
        <v>0</v>
      </c>
      <c r="BI58" s="557">
        <v>0</v>
      </c>
      <c r="BJ58" s="557">
        <v>1243.1289999999999</v>
      </c>
      <c r="BK58" s="557">
        <v>0</v>
      </c>
      <c r="BL58" s="557">
        <v>0</v>
      </c>
      <c r="BM58" s="560">
        <f t="shared" si="2"/>
        <v>1243.1289999999999</v>
      </c>
      <c r="BN58" s="563"/>
      <c r="BO58" s="564">
        <v>0</v>
      </c>
      <c r="BZ58" s="531"/>
    </row>
    <row r="59" spans="1:78">
      <c r="A59" s="544" t="s">
        <v>70</v>
      </c>
      <c r="B59" s="556" t="s">
        <v>240</v>
      </c>
      <c r="C59" s="557">
        <f t="shared" si="0"/>
        <v>7225.99</v>
      </c>
      <c r="D59" s="558">
        <v>0</v>
      </c>
      <c r="E59" s="558">
        <v>0</v>
      </c>
      <c r="F59" s="558">
        <v>0</v>
      </c>
      <c r="G59" s="558">
        <v>0</v>
      </c>
      <c r="H59" s="558">
        <v>0</v>
      </c>
      <c r="I59" s="558">
        <v>0</v>
      </c>
      <c r="J59" s="558">
        <v>0</v>
      </c>
      <c r="K59" s="558">
        <f t="shared" si="1"/>
        <v>7225.99</v>
      </c>
      <c r="L59" s="559">
        <v>0</v>
      </c>
      <c r="M59" s="557">
        <v>0</v>
      </c>
      <c r="N59" s="557">
        <v>0</v>
      </c>
      <c r="O59" s="557">
        <v>0</v>
      </c>
      <c r="P59" s="557">
        <v>0</v>
      </c>
      <c r="Q59" s="557">
        <v>0</v>
      </c>
      <c r="R59" s="557">
        <v>0</v>
      </c>
      <c r="S59" s="557">
        <v>0</v>
      </c>
      <c r="T59" s="557">
        <v>0</v>
      </c>
      <c r="U59" s="557">
        <v>0</v>
      </c>
      <c r="V59" s="557">
        <v>0</v>
      </c>
      <c r="W59" s="557">
        <v>0</v>
      </c>
      <c r="X59" s="557">
        <v>0</v>
      </c>
      <c r="Y59" s="557">
        <v>0</v>
      </c>
      <c r="Z59" s="557">
        <v>0</v>
      </c>
      <c r="AA59" s="557">
        <v>0</v>
      </c>
      <c r="AB59" s="557">
        <v>0</v>
      </c>
      <c r="AC59" s="557">
        <v>0</v>
      </c>
      <c r="AD59" s="557">
        <v>0</v>
      </c>
      <c r="AE59" s="557">
        <v>0</v>
      </c>
      <c r="AF59" s="557">
        <v>0</v>
      </c>
      <c r="AG59" s="557">
        <v>0</v>
      </c>
      <c r="AH59" s="557">
        <v>0</v>
      </c>
      <c r="AI59" s="557">
        <v>0</v>
      </c>
      <c r="AJ59" s="557">
        <v>0</v>
      </c>
      <c r="AK59" s="557">
        <v>0</v>
      </c>
      <c r="AL59" s="557">
        <v>0</v>
      </c>
      <c r="AM59" s="557">
        <v>0</v>
      </c>
      <c r="AN59" s="557">
        <v>0</v>
      </c>
      <c r="AO59" s="557">
        <v>0</v>
      </c>
      <c r="AP59" s="557">
        <v>0</v>
      </c>
      <c r="AQ59" s="557">
        <v>0</v>
      </c>
      <c r="AR59" s="557">
        <v>0</v>
      </c>
      <c r="AS59" s="557">
        <v>0</v>
      </c>
      <c r="AT59" s="557">
        <v>0</v>
      </c>
      <c r="AU59" s="557">
        <v>0</v>
      </c>
      <c r="AV59" s="557">
        <v>0</v>
      </c>
      <c r="AW59" s="557">
        <v>0</v>
      </c>
      <c r="AX59" s="557">
        <v>0</v>
      </c>
      <c r="AY59" s="557">
        <v>0</v>
      </c>
      <c r="AZ59" s="557">
        <v>0</v>
      </c>
      <c r="BA59" s="557">
        <v>0</v>
      </c>
      <c r="BB59" s="557">
        <v>0</v>
      </c>
      <c r="BC59" s="557">
        <v>0</v>
      </c>
      <c r="BD59" s="557">
        <v>0</v>
      </c>
      <c r="BE59" s="557">
        <v>0</v>
      </c>
      <c r="BF59" s="557">
        <v>0</v>
      </c>
      <c r="BG59" s="557">
        <v>0</v>
      </c>
      <c r="BH59" s="557">
        <v>0</v>
      </c>
      <c r="BI59" s="557">
        <v>0</v>
      </c>
      <c r="BJ59" s="557">
        <v>0</v>
      </c>
      <c r="BK59" s="557">
        <v>0</v>
      </c>
      <c r="BL59" s="557">
        <v>0</v>
      </c>
      <c r="BM59" s="560">
        <f t="shared" si="2"/>
        <v>0</v>
      </c>
      <c r="BN59" s="563"/>
      <c r="BO59" s="564">
        <v>7225.99</v>
      </c>
      <c r="BZ59" s="531"/>
    </row>
    <row r="60" spans="1:78" ht="13.5" thickBot="1">
      <c r="A60" s="551" t="s">
        <v>71</v>
      </c>
      <c r="B60" s="556" t="s">
        <v>126</v>
      </c>
      <c r="C60" s="557">
        <f t="shared" si="0"/>
        <v>0</v>
      </c>
      <c r="D60" s="558">
        <v>0</v>
      </c>
      <c r="E60" s="558">
        <v>0</v>
      </c>
      <c r="F60" s="558">
        <v>0</v>
      </c>
      <c r="G60" s="558">
        <v>0</v>
      </c>
      <c r="H60" s="558">
        <v>0</v>
      </c>
      <c r="I60" s="558">
        <v>0</v>
      </c>
      <c r="J60" s="558">
        <v>0</v>
      </c>
      <c r="K60" s="558">
        <f t="shared" si="1"/>
        <v>0</v>
      </c>
      <c r="L60" s="559">
        <v>0</v>
      </c>
      <c r="M60" s="557">
        <v>0</v>
      </c>
      <c r="N60" s="557">
        <v>0</v>
      </c>
      <c r="O60" s="557">
        <v>0</v>
      </c>
      <c r="P60" s="557">
        <v>0</v>
      </c>
      <c r="Q60" s="557">
        <v>0</v>
      </c>
      <c r="R60" s="557">
        <v>0</v>
      </c>
      <c r="S60" s="557">
        <v>0</v>
      </c>
      <c r="T60" s="557">
        <v>0</v>
      </c>
      <c r="U60" s="557">
        <v>0</v>
      </c>
      <c r="V60" s="557">
        <v>0</v>
      </c>
      <c r="W60" s="557">
        <v>0</v>
      </c>
      <c r="X60" s="557">
        <v>0</v>
      </c>
      <c r="Y60" s="557">
        <v>0</v>
      </c>
      <c r="Z60" s="557">
        <v>0</v>
      </c>
      <c r="AA60" s="557">
        <v>0</v>
      </c>
      <c r="AB60" s="557">
        <v>0</v>
      </c>
      <c r="AC60" s="557">
        <v>0</v>
      </c>
      <c r="AD60" s="557">
        <v>0</v>
      </c>
      <c r="AE60" s="557">
        <v>0</v>
      </c>
      <c r="AF60" s="557">
        <v>0</v>
      </c>
      <c r="AG60" s="557">
        <v>0</v>
      </c>
      <c r="AH60" s="557">
        <v>0</v>
      </c>
      <c r="AI60" s="557">
        <v>0</v>
      </c>
      <c r="AJ60" s="557">
        <v>0</v>
      </c>
      <c r="AK60" s="557">
        <v>0</v>
      </c>
      <c r="AL60" s="557">
        <v>0</v>
      </c>
      <c r="AM60" s="557">
        <v>0</v>
      </c>
      <c r="AN60" s="557">
        <v>0</v>
      </c>
      <c r="AO60" s="557">
        <v>0</v>
      </c>
      <c r="AP60" s="557">
        <v>0</v>
      </c>
      <c r="AQ60" s="557">
        <v>0</v>
      </c>
      <c r="AR60" s="557">
        <v>0</v>
      </c>
      <c r="AS60" s="557">
        <v>0</v>
      </c>
      <c r="AT60" s="557">
        <v>0</v>
      </c>
      <c r="AU60" s="557">
        <v>0</v>
      </c>
      <c r="AV60" s="557">
        <v>0</v>
      </c>
      <c r="AW60" s="557">
        <v>0</v>
      </c>
      <c r="AX60" s="557">
        <v>0</v>
      </c>
      <c r="AY60" s="557">
        <v>0</v>
      </c>
      <c r="AZ60" s="557">
        <v>0</v>
      </c>
      <c r="BA60" s="557">
        <v>0</v>
      </c>
      <c r="BB60" s="557">
        <v>0</v>
      </c>
      <c r="BC60" s="557">
        <v>0</v>
      </c>
      <c r="BD60" s="557">
        <v>0</v>
      </c>
      <c r="BE60" s="557">
        <v>0</v>
      </c>
      <c r="BF60" s="557">
        <v>0</v>
      </c>
      <c r="BG60" s="557">
        <v>0</v>
      </c>
      <c r="BH60" s="557">
        <v>0</v>
      </c>
      <c r="BI60" s="557">
        <v>0</v>
      </c>
      <c r="BJ60" s="557">
        <v>0</v>
      </c>
      <c r="BK60" s="557">
        <v>0</v>
      </c>
      <c r="BL60" s="557">
        <v>0</v>
      </c>
      <c r="BM60" s="560">
        <f t="shared" si="2"/>
        <v>0</v>
      </c>
      <c r="BN60" s="565"/>
      <c r="BO60" s="566">
        <v>0</v>
      </c>
      <c r="BZ60" s="531"/>
    </row>
    <row r="61" spans="1:78" s="572" customFormat="1" ht="21.75" customHeight="1" thickTop="1" thickBot="1">
      <c r="A61" s="567"/>
      <c r="B61" s="568">
        <f>SUM(B8:B60)</f>
        <v>0</v>
      </c>
      <c r="C61" s="569">
        <f>SUM(C8:C60)</f>
        <v>482470.82199999987</v>
      </c>
      <c r="D61" s="569">
        <f>SUM(D8:D60)</f>
        <v>-7.2759576141834259E-12</v>
      </c>
      <c r="E61" s="569">
        <f t="shared" ref="E61:BO61" si="3">SUM(E8:E60)</f>
        <v>0</v>
      </c>
      <c r="F61" s="569">
        <f t="shared" si="3"/>
        <v>18301.462000000003</v>
      </c>
      <c r="G61" s="569">
        <f t="shared" si="3"/>
        <v>-127.502</v>
      </c>
      <c r="H61" s="569">
        <f t="shared" si="3"/>
        <v>3889.9259999999999</v>
      </c>
      <c r="I61" s="569">
        <f t="shared" si="3"/>
        <v>0</v>
      </c>
      <c r="J61" s="569">
        <f t="shared" si="3"/>
        <v>12449.511</v>
      </c>
      <c r="K61" s="570">
        <f t="shared" si="3"/>
        <v>447957.42500000016</v>
      </c>
      <c r="L61" s="568">
        <f t="shared" si="3"/>
        <v>11420.431</v>
      </c>
      <c r="M61" s="568">
        <f t="shared" si="3"/>
        <v>5023.1010000000006</v>
      </c>
      <c r="N61" s="568">
        <f t="shared" si="3"/>
        <v>802.20199999999988</v>
      </c>
      <c r="O61" s="568">
        <f t="shared" si="3"/>
        <v>12553.816999999999</v>
      </c>
      <c r="P61" s="568">
        <f t="shared" si="3"/>
        <v>5071.4440000000004</v>
      </c>
      <c r="Q61" s="568">
        <f t="shared" si="3"/>
        <v>765.54399999999998</v>
      </c>
      <c r="R61" s="568">
        <f t="shared" si="3"/>
        <v>1269.7239999999999</v>
      </c>
      <c r="S61" s="568">
        <f t="shared" si="3"/>
        <v>907.68700000000001</v>
      </c>
      <c r="T61" s="568">
        <f t="shared" si="3"/>
        <v>0</v>
      </c>
      <c r="U61" s="568">
        <f t="shared" si="3"/>
        <v>1495.501</v>
      </c>
      <c r="V61" s="568">
        <f t="shared" si="3"/>
        <v>523.85900000000004</v>
      </c>
      <c r="W61" s="568">
        <f t="shared" si="3"/>
        <v>479.14499999999998</v>
      </c>
      <c r="X61" s="568">
        <f t="shared" si="3"/>
        <v>893.70999999999992</v>
      </c>
      <c r="Y61" s="568">
        <f t="shared" si="3"/>
        <v>1185.152</v>
      </c>
      <c r="Z61" s="568">
        <f t="shared" si="3"/>
        <v>531.91099999999994</v>
      </c>
      <c r="AA61" s="568">
        <f t="shared" si="3"/>
        <v>771.97799999999995</v>
      </c>
      <c r="AB61" s="568">
        <f t="shared" si="3"/>
        <v>911.67000000000007</v>
      </c>
      <c r="AC61" s="568">
        <f t="shared" si="3"/>
        <v>13308.283000000001</v>
      </c>
      <c r="AD61" s="568">
        <f t="shared" si="3"/>
        <v>3892.3620000000001</v>
      </c>
      <c r="AE61" s="568">
        <f t="shared" si="3"/>
        <v>23994.931999999997</v>
      </c>
      <c r="AF61" s="568">
        <f t="shared" si="3"/>
        <v>3734.0970000000007</v>
      </c>
      <c r="AG61" s="568">
        <f t="shared" si="3"/>
        <v>3086.9199999999996</v>
      </c>
      <c r="AH61" s="568">
        <f t="shared" si="3"/>
        <v>10353.659000000003</v>
      </c>
      <c r="AI61" s="568">
        <f t="shared" si="3"/>
        <v>21405.222999999998</v>
      </c>
      <c r="AJ61" s="568">
        <f t="shared" si="3"/>
        <v>17388.432000000001</v>
      </c>
      <c r="AK61" s="568">
        <f t="shared" si="3"/>
        <v>5293.759</v>
      </c>
      <c r="AL61" s="568">
        <f t="shared" si="3"/>
        <v>3619.5929999999998</v>
      </c>
      <c r="AM61" s="568">
        <f t="shared" si="3"/>
        <v>13554.894999999999</v>
      </c>
      <c r="AN61" s="568">
        <f t="shared" si="3"/>
        <v>298.95399999999995</v>
      </c>
      <c r="AO61" s="568">
        <f t="shared" si="3"/>
        <v>24820.725999999991</v>
      </c>
      <c r="AP61" s="568">
        <f t="shared" si="3"/>
        <v>5432.0879999999997</v>
      </c>
      <c r="AQ61" s="568">
        <f t="shared" si="3"/>
        <v>1015.105</v>
      </c>
      <c r="AR61" s="568">
        <f t="shared" si="3"/>
        <v>9328.353000000001</v>
      </c>
      <c r="AS61" s="568">
        <f t="shared" si="3"/>
        <v>1688.0800000000002</v>
      </c>
      <c r="AT61" s="568">
        <f t="shared" si="3"/>
        <v>14906.954</v>
      </c>
      <c r="AU61" s="568">
        <f t="shared" si="3"/>
        <v>2080.0189999999998</v>
      </c>
      <c r="AV61" s="568">
        <f t="shared" si="3"/>
        <v>1596.6079999999999</v>
      </c>
      <c r="AW61" s="568">
        <f t="shared" si="3"/>
        <v>21956.275000000001</v>
      </c>
      <c r="AX61" s="568">
        <f t="shared" si="3"/>
        <v>3320.02</v>
      </c>
      <c r="AY61" s="568">
        <f t="shared" si="3"/>
        <v>35.235999999999997</v>
      </c>
      <c r="AZ61" s="568">
        <f t="shared" si="3"/>
        <v>999.96999999999991</v>
      </c>
      <c r="BA61" s="568">
        <f t="shared" si="3"/>
        <v>7410.0859999999993</v>
      </c>
      <c r="BB61" s="568">
        <f t="shared" si="3"/>
        <v>3299.683</v>
      </c>
      <c r="BC61" s="568">
        <f t="shared" si="3"/>
        <v>31606.010000000002</v>
      </c>
      <c r="BD61" s="568">
        <f t="shared" si="3"/>
        <v>693.21299999999997</v>
      </c>
      <c r="BE61" s="568">
        <f t="shared" si="3"/>
        <v>13330.277999999998</v>
      </c>
      <c r="BF61" s="568">
        <f t="shared" si="3"/>
        <v>10950.984</v>
      </c>
      <c r="BG61" s="568">
        <f t="shared" si="3"/>
        <v>3691.2330000000002</v>
      </c>
      <c r="BH61" s="568">
        <f t="shared" si="3"/>
        <v>909.02499999999998</v>
      </c>
      <c r="BI61" s="568">
        <f t="shared" si="3"/>
        <v>1920.4190000000001</v>
      </c>
      <c r="BJ61" s="568">
        <f t="shared" si="3"/>
        <v>1243.1289999999999</v>
      </c>
      <c r="BK61" s="568">
        <f t="shared" si="3"/>
        <v>0</v>
      </c>
      <c r="BL61" s="568">
        <f t="shared" si="3"/>
        <v>0</v>
      </c>
      <c r="BM61" s="568">
        <f t="shared" si="3"/>
        <v>326771.47899999999</v>
      </c>
      <c r="BN61" s="571">
        <f t="shared" si="3"/>
        <v>0</v>
      </c>
      <c r="BO61" s="570">
        <f t="shared" si="3"/>
        <v>121185.946</v>
      </c>
      <c r="BP61" s="531"/>
      <c r="BQ61" s="531"/>
      <c r="BR61" s="531"/>
      <c r="BS61" s="531"/>
      <c r="BT61" s="531"/>
      <c r="BU61" s="531"/>
      <c r="BV61" s="531"/>
      <c r="BW61" s="531"/>
      <c r="BX61" s="531"/>
    </row>
    <row r="62" spans="1:78" s="572" customFormat="1" ht="21.75" customHeight="1" thickTop="1" thickBot="1"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  <c r="AO62" s="573"/>
      <c r="AP62" s="573"/>
      <c r="AQ62" s="573"/>
      <c r="AR62" s="573"/>
      <c r="AS62" s="573"/>
      <c r="AT62" s="573"/>
      <c r="AU62" s="573"/>
      <c r="AV62" s="573"/>
      <c r="AW62" s="573"/>
      <c r="AX62" s="573"/>
      <c r="AY62" s="573"/>
      <c r="AZ62" s="573"/>
      <c r="BA62" s="573"/>
      <c r="BB62" s="573"/>
      <c r="BC62" s="573"/>
      <c r="BD62" s="573"/>
      <c r="BE62" s="573"/>
      <c r="BF62" s="573"/>
      <c r="BG62" s="573"/>
      <c r="BH62" s="573"/>
      <c r="BI62" s="573"/>
      <c r="BJ62" s="573"/>
      <c r="BK62" s="573"/>
      <c r="BL62" s="573"/>
      <c r="BM62" s="573"/>
      <c r="BN62" s="573"/>
      <c r="BO62" s="573"/>
      <c r="BP62" s="573"/>
      <c r="BQ62" s="573"/>
      <c r="BR62" s="573"/>
      <c r="BS62" s="573"/>
      <c r="BT62" s="573"/>
      <c r="BU62" s="573"/>
      <c r="BV62" s="574"/>
      <c r="BW62" s="574"/>
    </row>
    <row r="63" spans="1:78" ht="14.25" thickTop="1" thickBot="1">
      <c r="A63" s="529"/>
      <c r="B63" s="529"/>
      <c r="C63" s="529"/>
      <c r="D63" s="529"/>
      <c r="E63" s="529"/>
      <c r="F63" s="529"/>
      <c r="G63" s="529"/>
      <c r="H63" s="529"/>
      <c r="I63" s="529"/>
      <c r="J63" s="529"/>
      <c r="K63" s="529"/>
      <c r="L63" s="637" t="s">
        <v>176</v>
      </c>
      <c r="M63" s="535"/>
      <c r="N63" s="535"/>
      <c r="O63" s="535"/>
      <c r="P63" s="535"/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  <c r="AE63" s="535"/>
      <c r="AF63" s="535"/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AU63" s="535"/>
      <c r="AV63" s="535"/>
      <c r="AW63" s="535"/>
      <c r="AX63" s="535"/>
      <c r="AY63" s="535"/>
      <c r="AZ63" s="535"/>
      <c r="BA63" s="535"/>
      <c r="BB63" s="535"/>
      <c r="BC63" s="535"/>
      <c r="BD63" s="535"/>
      <c r="BE63" s="535"/>
      <c r="BF63" s="535"/>
      <c r="BG63" s="535"/>
      <c r="BH63" s="535"/>
      <c r="BI63" s="535"/>
      <c r="BJ63" s="535"/>
      <c r="BK63" s="535"/>
      <c r="BL63" s="535"/>
      <c r="BM63" s="536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32"/>
      <c r="BZ63" s="531"/>
    </row>
    <row r="64" spans="1:78" ht="75" customHeight="1" thickTop="1" thickBot="1">
      <c r="A64" s="537"/>
      <c r="B64" s="575" t="s">
        <v>270</v>
      </c>
      <c r="C64" s="539" t="s">
        <v>271</v>
      </c>
      <c r="D64" s="539" t="s">
        <v>223</v>
      </c>
      <c r="E64" s="539" t="s">
        <v>82</v>
      </c>
      <c r="F64" s="539" t="s">
        <v>175</v>
      </c>
      <c r="G64" s="539" t="s">
        <v>224</v>
      </c>
      <c r="H64" s="539" t="s">
        <v>83</v>
      </c>
      <c r="I64" s="539" t="s">
        <v>84</v>
      </c>
      <c r="J64" s="540" t="s">
        <v>85</v>
      </c>
      <c r="K64" s="541" t="s">
        <v>114</v>
      </c>
      <c r="L64" s="542" t="s">
        <v>201</v>
      </c>
      <c r="M64" s="543" t="s">
        <v>188</v>
      </c>
      <c r="N64" s="543" t="s">
        <v>193</v>
      </c>
      <c r="O64" s="543" t="s">
        <v>132</v>
      </c>
      <c r="P64" s="543" t="s">
        <v>202</v>
      </c>
      <c r="Q64" s="543" t="s">
        <v>203</v>
      </c>
      <c r="R64" s="543" t="s">
        <v>165</v>
      </c>
      <c r="S64" s="543" t="s">
        <v>231</v>
      </c>
      <c r="T64" s="543" t="s">
        <v>204</v>
      </c>
      <c r="U64" s="543" t="s">
        <v>133</v>
      </c>
      <c r="V64" s="543" t="s">
        <v>121</v>
      </c>
      <c r="W64" s="543" t="s">
        <v>122</v>
      </c>
      <c r="X64" s="543" t="s">
        <v>205</v>
      </c>
      <c r="Y64" s="543" t="s">
        <v>123</v>
      </c>
      <c r="Z64" s="543" t="s">
        <v>166</v>
      </c>
      <c r="AA64" s="543" t="s">
        <v>206</v>
      </c>
      <c r="AB64" s="543" t="s">
        <v>124</v>
      </c>
      <c r="AC64" s="543" t="s">
        <v>167</v>
      </c>
      <c r="AD64" s="543" t="s">
        <v>125</v>
      </c>
      <c r="AE64" s="543" t="s">
        <v>163</v>
      </c>
      <c r="AF64" s="543" t="s">
        <v>216</v>
      </c>
      <c r="AG64" s="543" t="s">
        <v>232</v>
      </c>
      <c r="AH64" s="543" t="s">
        <v>217</v>
      </c>
      <c r="AI64" s="543" t="s">
        <v>134</v>
      </c>
      <c r="AJ64" s="543" t="s">
        <v>135</v>
      </c>
      <c r="AK64" s="543" t="s">
        <v>37</v>
      </c>
      <c r="AL64" s="543" t="s">
        <v>39</v>
      </c>
      <c r="AM64" s="543" t="s">
        <v>136</v>
      </c>
      <c r="AN64" s="543" t="s">
        <v>156</v>
      </c>
      <c r="AO64" s="543" t="s">
        <v>43</v>
      </c>
      <c r="AP64" s="543" t="s">
        <v>207</v>
      </c>
      <c r="AQ64" s="543" t="s">
        <v>233</v>
      </c>
      <c r="AR64" s="543" t="s">
        <v>47</v>
      </c>
      <c r="AS64" s="543" t="s">
        <v>157</v>
      </c>
      <c r="AT64" s="543" t="s">
        <v>234</v>
      </c>
      <c r="AU64" s="543" t="s">
        <v>235</v>
      </c>
      <c r="AV64" s="543" t="s">
        <v>158</v>
      </c>
      <c r="AW64" s="543" t="s">
        <v>145</v>
      </c>
      <c r="AX64" s="543" t="s">
        <v>236</v>
      </c>
      <c r="AY64" s="543" t="s">
        <v>159</v>
      </c>
      <c r="AZ64" s="543" t="s">
        <v>160</v>
      </c>
      <c r="BA64" s="543" t="s">
        <v>161</v>
      </c>
      <c r="BB64" s="543" t="s">
        <v>237</v>
      </c>
      <c r="BC64" s="543" t="s">
        <v>59</v>
      </c>
      <c r="BD64" s="543" t="s">
        <v>168</v>
      </c>
      <c r="BE64" s="543" t="s">
        <v>69</v>
      </c>
      <c r="BF64" s="543" t="s">
        <v>148</v>
      </c>
      <c r="BG64" s="543" t="s">
        <v>238</v>
      </c>
      <c r="BH64" s="543" t="s">
        <v>162</v>
      </c>
      <c r="BI64" s="543" t="s">
        <v>164</v>
      </c>
      <c r="BJ64" s="543" t="s">
        <v>239</v>
      </c>
      <c r="BK64" s="543" t="s">
        <v>240</v>
      </c>
      <c r="BL64" s="539" t="s">
        <v>126</v>
      </c>
      <c r="BM64" s="541" t="s">
        <v>89</v>
      </c>
      <c r="BN64" s="639" t="s">
        <v>90</v>
      </c>
      <c r="BO64" s="638" t="s">
        <v>91</v>
      </c>
      <c r="BP64" s="576" t="s">
        <v>93</v>
      </c>
      <c r="BQ64" s="577"/>
      <c r="BR64" s="578"/>
      <c r="BS64" s="579"/>
      <c r="BT64" s="579"/>
      <c r="BU64" s="579"/>
      <c r="BV64" s="580" t="s">
        <v>94</v>
      </c>
      <c r="BW64" s="539" t="s">
        <v>95</v>
      </c>
      <c r="BX64" s="541" t="s">
        <v>225</v>
      </c>
      <c r="BZ64" s="531"/>
    </row>
    <row r="65" spans="1:78" ht="13.5" thickTop="1">
      <c r="A65" s="581"/>
      <c r="B65" s="582"/>
      <c r="C65" s="546"/>
      <c r="D65" s="545"/>
      <c r="E65" s="545"/>
      <c r="F65" s="545"/>
      <c r="G65" s="545"/>
      <c r="H65" s="545"/>
      <c r="I65" s="545"/>
      <c r="J65" s="545"/>
      <c r="K65" s="545"/>
      <c r="L65" s="547"/>
      <c r="M65" s="546"/>
      <c r="N65" s="546"/>
      <c r="O65" s="546"/>
      <c r="P65" s="546"/>
      <c r="Q65" s="546"/>
      <c r="R65" s="546"/>
      <c r="S65" s="546"/>
      <c r="T65" s="546"/>
      <c r="U65" s="546"/>
      <c r="V65" s="546"/>
      <c r="W65" s="546"/>
      <c r="X65" s="546"/>
      <c r="Y65" s="546"/>
      <c r="Z65" s="546"/>
      <c r="AA65" s="546"/>
      <c r="AB65" s="546"/>
      <c r="AC65" s="546"/>
      <c r="AD65" s="546"/>
      <c r="AE65" s="546"/>
      <c r="AF65" s="546"/>
      <c r="AG65" s="546"/>
      <c r="AH65" s="546"/>
      <c r="AI65" s="546"/>
      <c r="AJ65" s="546"/>
      <c r="AK65" s="546"/>
      <c r="AL65" s="546"/>
      <c r="AM65" s="546"/>
      <c r="AN65" s="546"/>
      <c r="AO65" s="546"/>
      <c r="AP65" s="546"/>
      <c r="AQ65" s="546"/>
      <c r="AR65" s="546"/>
      <c r="AS65" s="546"/>
      <c r="AT65" s="546"/>
      <c r="AU65" s="546"/>
      <c r="AV65" s="546"/>
      <c r="AW65" s="546"/>
      <c r="AX65" s="546"/>
      <c r="AY65" s="546"/>
      <c r="AZ65" s="546"/>
      <c r="BA65" s="546"/>
      <c r="BB65" s="546"/>
      <c r="BC65" s="546"/>
      <c r="BD65" s="546"/>
      <c r="BE65" s="546"/>
      <c r="BF65" s="546"/>
      <c r="BG65" s="546"/>
      <c r="BH65" s="546"/>
      <c r="BI65" s="546"/>
      <c r="BJ65" s="546"/>
      <c r="BK65" s="546"/>
      <c r="BL65" s="583"/>
      <c r="BM65" s="584"/>
      <c r="BN65" s="585"/>
      <c r="BO65" s="586"/>
      <c r="BP65" s="587" t="s">
        <v>92</v>
      </c>
      <c r="BQ65" s="588" t="s">
        <v>96</v>
      </c>
      <c r="BR65" s="589"/>
      <c r="BS65" s="590"/>
      <c r="BT65" s="591" t="s">
        <v>72</v>
      </c>
      <c r="BU65" s="592" t="s">
        <v>99</v>
      </c>
      <c r="BV65" s="545"/>
      <c r="BW65" s="593"/>
      <c r="BX65" s="548"/>
      <c r="BZ65" s="531"/>
    </row>
    <row r="66" spans="1:78" ht="13.5" thickBot="1">
      <c r="A66" s="594"/>
      <c r="B66" s="595"/>
      <c r="C66" s="553"/>
      <c r="D66" s="552"/>
      <c r="E66" s="552"/>
      <c r="F66" s="552"/>
      <c r="G66" s="552"/>
      <c r="H66" s="552"/>
      <c r="I66" s="552"/>
      <c r="J66" s="552"/>
      <c r="K66" s="552"/>
      <c r="L66" s="554" t="s">
        <v>11</v>
      </c>
      <c r="M66" s="553" t="s">
        <v>12</v>
      </c>
      <c r="N66" s="553" t="s">
        <v>13</v>
      </c>
      <c r="O66" s="553" t="s">
        <v>14</v>
      </c>
      <c r="P66" s="553" t="s">
        <v>15</v>
      </c>
      <c r="Q66" s="553" t="s">
        <v>16</v>
      </c>
      <c r="R66" s="553" t="s">
        <v>17</v>
      </c>
      <c r="S66" s="553" t="s">
        <v>18</v>
      </c>
      <c r="T66" s="553" t="s">
        <v>19</v>
      </c>
      <c r="U66" s="553" t="s">
        <v>20</v>
      </c>
      <c r="V66" s="553" t="s">
        <v>21</v>
      </c>
      <c r="W66" s="553" t="s">
        <v>22</v>
      </c>
      <c r="X66" s="553" t="s">
        <v>23</v>
      </c>
      <c r="Y66" s="553" t="s">
        <v>24</v>
      </c>
      <c r="Z66" s="553" t="s">
        <v>25</v>
      </c>
      <c r="AA66" s="553" t="s">
        <v>26</v>
      </c>
      <c r="AB66" s="553" t="s">
        <v>27</v>
      </c>
      <c r="AC66" s="553" t="s">
        <v>28</v>
      </c>
      <c r="AD66" s="553" t="s">
        <v>29</v>
      </c>
      <c r="AE66" s="553" t="s">
        <v>30</v>
      </c>
      <c r="AF66" s="553" t="s">
        <v>31</v>
      </c>
      <c r="AG66" s="553" t="s">
        <v>32</v>
      </c>
      <c r="AH66" s="553" t="s">
        <v>33</v>
      </c>
      <c r="AI66" s="553" t="s">
        <v>34</v>
      </c>
      <c r="AJ66" s="553" t="s">
        <v>35</v>
      </c>
      <c r="AK66" s="553" t="s">
        <v>36</v>
      </c>
      <c r="AL66" s="553" t="s">
        <v>38</v>
      </c>
      <c r="AM66" s="553" t="s">
        <v>40</v>
      </c>
      <c r="AN66" s="553" t="s">
        <v>41</v>
      </c>
      <c r="AO66" s="553" t="s">
        <v>42</v>
      </c>
      <c r="AP66" s="553" t="s">
        <v>44</v>
      </c>
      <c r="AQ66" s="553" t="s">
        <v>45</v>
      </c>
      <c r="AR66" s="553" t="s">
        <v>46</v>
      </c>
      <c r="AS66" s="553" t="s">
        <v>48</v>
      </c>
      <c r="AT66" s="553" t="s">
        <v>49</v>
      </c>
      <c r="AU66" s="553" t="s">
        <v>50</v>
      </c>
      <c r="AV66" s="553" t="s">
        <v>51</v>
      </c>
      <c r="AW66" s="553" t="s">
        <v>52</v>
      </c>
      <c r="AX66" s="553" t="s">
        <v>53</v>
      </c>
      <c r="AY66" s="553" t="s">
        <v>54</v>
      </c>
      <c r="AZ66" s="553" t="s">
        <v>55</v>
      </c>
      <c r="BA66" s="553" t="s">
        <v>56</v>
      </c>
      <c r="BB66" s="553" t="s">
        <v>57</v>
      </c>
      <c r="BC66" s="553" t="s">
        <v>58</v>
      </c>
      <c r="BD66" s="553" t="s">
        <v>60</v>
      </c>
      <c r="BE66" s="553" t="s">
        <v>61</v>
      </c>
      <c r="BF66" s="553" t="s">
        <v>62</v>
      </c>
      <c r="BG66" s="553" t="s">
        <v>63</v>
      </c>
      <c r="BH66" s="553" t="s">
        <v>64</v>
      </c>
      <c r="BI66" s="553" t="s">
        <v>65</v>
      </c>
      <c r="BJ66" s="553" t="s">
        <v>66</v>
      </c>
      <c r="BK66" s="553" t="s">
        <v>70</v>
      </c>
      <c r="BL66" s="553" t="s">
        <v>71</v>
      </c>
      <c r="BM66" s="595"/>
      <c r="BN66" s="596"/>
      <c r="BO66" s="597"/>
      <c r="BP66" s="598" t="s">
        <v>73</v>
      </c>
      <c r="BQ66" s="599" t="s">
        <v>97</v>
      </c>
      <c r="BR66" s="600" t="s">
        <v>74</v>
      </c>
      <c r="BS66" s="601" t="s">
        <v>98</v>
      </c>
      <c r="BT66" s="602" t="s">
        <v>100</v>
      </c>
      <c r="BU66" s="602"/>
      <c r="BV66" s="597"/>
      <c r="BW66" s="603"/>
      <c r="BX66" s="596"/>
      <c r="BZ66" s="531"/>
    </row>
    <row r="67" spans="1:78" ht="13.5" thickTop="1">
      <c r="A67" s="581" t="s">
        <v>11</v>
      </c>
      <c r="B67" s="604" t="s">
        <v>201</v>
      </c>
      <c r="C67" s="557">
        <f>BM67+BO67+BP67+SUM(BV67:BX67)</f>
        <v>17698.110999999997</v>
      </c>
      <c r="D67" s="558"/>
      <c r="E67" s="558"/>
      <c r="F67" s="558"/>
      <c r="G67" s="558"/>
      <c r="H67" s="558"/>
      <c r="I67" s="558"/>
      <c r="J67" s="558"/>
      <c r="K67" s="558"/>
      <c r="L67" s="559">
        <v>2822.5329999999999</v>
      </c>
      <c r="M67" s="557">
        <v>28.652999999999999</v>
      </c>
      <c r="N67" s="557">
        <v>0</v>
      </c>
      <c r="O67" s="557">
        <v>1604.3119999999999</v>
      </c>
      <c r="P67" s="557">
        <v>45.103999999999999</v>
      </c>
      <c r="Q67" s="557">
        <v>0</v>
      </c>
      <c r="R67" s="557">
        <v>0</v>
      </c>
      <c r="S67" s="557">
        <v>1.91</v>
      </c>
      <c r="T67" s="557">
        <v>0</v>
      </c>
      <c r="U67" s="557">
        <v>0</v>
      </c>
      <c r="V67" s="557">
        <v>0</v>
      </c>
      <c r="W67" s="557">
        <v>0</v>
      </c>
      <c r="X67" s="557">
        <v>0</v>
      </c>
      <c r="Y67" s="557">
        <v>0</v>
      </c>
      <c r="Z67" s="557">
        <v>0.34200000000000003</v>
      </c>
      <c r="AA67" s="557">
        <v>0.19500000000000001</v>
      </c>
      <c r="AB67" s="557">
        <v>0</v>
      </c>
      <c r="AC67" s="557">
        <v>0</v>
      </c>
      <c r="AD67" s="557">
        <v>0</v>
      </c>
      <c r="AE67" s="557">
        <v>0</v>
      </c>
      <c r="AF67" s="557">
        <v>0</v>
      </c>
      <c r="AG67" s="557">
        <v>0</v>
      </c>
      <c r="AH67" s="557">
        <v>0</v>
      </c>
      <c r="AI67" s="557">
        <v>15.14</v>
      </c>
      <c r="AJ67" s="557">
        <v>0</v>
      </c>
      <c r="AK67" s="557">
        <v>0</v>
      </c>
      <c r="AL67" s="557">
        <v>0</v>
      </c>
      <c r="AM67" s="557">
        <v>0</v>
      </c>
      <c r="AN67" s="557">
        <v>0</v>
      </c>
      <c r="AO67" s="557">
        <v>901.23500000000001</v>
      </c>
      <c r="AP67" s="557">
        <v>460.08100000000002</v>
      </c>
      <c r="AQ67" s="557">
        <v>7.0000000000000001E-3</v>
      </c>
      <c r="AR67" s="557">
        <v>0</v>
      </c>
      <c r="AS67" s="557">
        <v>0</v>
      </c>
      <c r="AT67" s="557">
        <v>0</v>
      </c>
      <c r="AU67" s="557">
        <v>0</v>
      </c>
      <c r="AV67" s="557">
        <v>0</v>
      </c>
      <c r="AW67" s="557">
        <v>0</v>
      </c>
      <c r="AX67" s="557">
        <v>0</v>
      </c>
      <c r="AY67" s="557">
        <v>0</v>
      </c>
      <c r="AZ67" s="557">
        <v>0</v>
      </c>
      <c r="BA67" s="557">
        <v>0</v>
      </c>
      <c r="BB67" s="557">
        <v>1.163</v>
      </c>
      <c r="BC67" s="557">
        <v>86.66</v>
      </c>
      <c r="BD67" s="557">
        <v>0</v>
      </c>
      <c r="BE67" s="557">
        <v>63.215000000000003</v>
      </c>
      <c r="BF67" s="557">
        <v>107.036</v>
      </c>
      <c r="BG67" s="557">
        <v>0</v>
      </c>
      <c r="BH67" s="557">
        <v>0</v>
      </c>
      <c r="BI67" s="557">
        <v>2.9159999999999999</v>
      </c>
      <c r="BJ67" s="557">
        <v>0</v>
      </c>
      <c r="BK67" s="557">
        <v>0</v>
      </c>
      <c r="BL67" s="605">
        <v>0</v>
      </c>
      <c r="BM67" s="606">
        <f>SUM(L67:BL67)</f>
        <v>6140.5019999999986</v>
      </c>
      <c r="BN67" s="560"/>
      <c r="BO67" s="558">
        <v>0.59499999999999997</v>
      </c>
      <c r="BP67" s="607">
        <f>BQ67+BT67+BU67</f>
        <v>6693.9650000000001</v>
      </c>
      <c r="BQ67" s="559">
        <f>SUM(BR67:BS67)</f>
        <v>6693.9650000000001</v>
      </c>
      <c r="BR67" s="608">
        <v>510.15199999999999</v>
      </c>
      <c r="BS67" s="558">
        <v>6183.8130000000001</v>
      </c>
      <c r="BT67" s="609">
        <v>0</v>
      </c>
      <c r="BU67" s="609">
        <v>0</v>
      </c>
      <c r="BV67" s="558">
        <v>4791.4139999999998</v>
      </c>
      <c r="BW67" s="610">
        <v>71.635000000000005</v>
      </c>
      <c r="BX67" s="560">
        <v>0</v>
      </c>
      <c r="BZ67" s="531"/>
    </row>
    <row r="68" spans="1:78">
      <c r="A68" s="581" t="s">
        <v>12</v>
      </c>
      <c r="B68" s="604" t="s">
        <v>188</v>
      </c>
      <c r="C68" s="557">
        <f t="shared" ref="C68:C119" si="4">BM68+BO68+BP68+SUM(BV68:BX68)</f>
        <v>7577.5140000000001</v>
      </c>
      <c r="D68" s="558"/>
      <c r="E68" s="558"/>
      <c r="F68" s="558"/>
      <c r="G68" s="558"/>
      <c r="H68" s="558"/>
      <c r="I68" s="558"/>
      <c r="J68" s="558"/>
      <c r="K68" s="558"/>
      <c r="L68" s="559">
        <v>0</v>
      </c>
      <c r="M68" s="557">
        <v>409.67599999999999</v>
      </c>
      <c r="N68" s="557">
        <v>0</v>
      </c>
      <c r="O68" s="557">
        <v>2869.5459999999998</v>
      </c>
      <c r="P68" s="557">
        <v>0</v>
      </c>
      <c r="Q68" s="557">
        <v>0</v>
      </c>
      <c r="R68" s="557">
        <v>0</v>
      </c>
      <c r="S68" s="557">
        <v>1.4330000000000001</v>
      </c>
      <c r="T68" s="557">
        <v>0</v>
      </c>
      <c r="U68" s="557">
        <v>0</v>
      </c>
      <c r="V68" s="557">
        <v>0</v>
      </c>
      <c r="W68" s="557">
        <v>0</v>
      </c>
      <c r="X68" s="557">
        <v>0</v>
      </c>
      <c r="Y68" s="557">
        <v>0</v>
      </c>
      <c r="Z68" s="557">
        <v>0.03</v>
      </c>
      <c r="AA68" s="557">
        <v>0</v>
      </c>
      <c r="AB68" s="557">
        <v>0</v>
      </c>
      <c r="AC68" s="557">
        <v>0</v>
      </c>
      <c r="AD68" s="557">
        <v>0</v>
      </c>
      <c r="AE68" s="557">
        <v>0</v>
      </c>
      <c r="AF68" s="557">
        <v>0</v>
      </c>
      <c r="AG68" s="557">
        <v>0</v>
      </c>
      <c r="AH68" s="557">
        <v>0</v>
      </c>
      <c r="AI68" s="557">
        <v>9.391</v>
      </c>
      <c r="AJ68" s="557">
        <v>0</v>
      </c>
      <c r="AK68" s="557">
        <v>0</v>
      </c>
      <c r="AL68" s="557">
        <v>0</v>
      </c>
      <c r="AM68" s="557">
        <v>0</v>
      </c>
      <c r="AN68" s="557">
        <v>0</v>
      </c>
      <c r="AO68" s="557">
        <v>802.81500000000005</v>
      </c>
      <c r="AP68" s="557">
        <v>465.74599999999998</v>
      </c>
      <c r="AQ68" s="557">
        <v>0</v>
      </c>
      <c r="AR68" s="557">
        <v>0</v>
      </c>
      <c r="AS68" s="557">
        <v>0</v>
      </c>
      <c r="AT68" s="557">
        <v>0</v>
      </c>
      <c r="AU68" s="557">
        <v>0</v>
      </c>
      <c r="AV68" s="557">
        <v>0</v>
      </c>
      <c r="AW68" s="557">
        <v>0</v>
      </c>
      <c r="AX68" s="557">
        <v>0</v>
      </c>
      <c r="AY68" s="557">
        <v>0</v>
      </c>
      <c r="AZ68" s="557">
        <v>0</v>
      </c>
      <c r="BA68" s="557">
        <v>0</v>
      </c>
      <c r="BB68" s="557">
        <v>0</v>
      </c>
      <c r="BC68" s="557">
        <v>150.83699999999999</v>
      </c>
      <c r="BD68" s="557">
        <v>0</v>
      </c>
      <c r="BE68" s="557">
        <v>110.53</v>
      </c>
      <c r="BF68" s="557">
        <v>186.29499999999999</v>
      </c>
      <c r="BG68" s="557">
        <v>0</v>
      </c>
      <c r="BH68" s="557">
        <v>0</v>
      </c>
      <c r="BI68" s="557">
        <v>0</v>
      </c>
      <c r="BJ68" s="557">
        <v>0</v>
      </c>
      <c r="BK68" s="557">
        <v>0</v>
      </c>
      <c r="BL68" s="605">
        <v>0</v>
      </c>
      <c r="BM68" s="606">
        <f t="shared" ref="BM68:BM119" si="5">SUM(L68:BL68)</f>
        <v>5006.299</v>
      </c>
      <c r="BN68" s="560"/>
      <c r="BO68" s="558">
        <v>0.52800000000000002</v>
      </c>
      <c r="BP68" s="607">
        <f t="shared" ref="BP68:BP119" si="6">BQ68+BT68+BU68</f>
        <v>2570.6869999999999</v>
      </c>
      <c r="BQ68" s="559">
        <f t="shared" ref="BQ68:BQ119" si="7">SUM(BR68:BS68)</f>
        <v>2570.6869999999999</v>
      </c>
      <c r="BR68" s="608">
        <v>101.702</v>
      </c>
      <c r="BS68" s="558">
        <v>2468.9850000000001</v>
      </c>
      <c r="BT68" s="609">
        <v>0</v>
      </c>
      <c r="BU68" s="609">
        <v>0</v>
      </c>
      <c r="BV68" s="558">
        <v>0</v>
      </c>
      <c r="BW68" s="610">
        <v>0</v>
      </c>
      <c r="BX68" s="560">
        <v>0</v>
      </c>
      <c r="BZ68" s="531"/>
    </row>
    <row r="69" spans="1:78">
      <c r="A69" s="581" t="s">
        <v>13</v>
      </c>
      <c r="B69" s="604" t="s">
        <v>193</v>
      </c>
      <c r="C69" s="557">
        <f t="shared" si="4"/>
        <v>1823.857</v>
      </c>
      <c r="D69" s="558"/>
      <c r="E69" s="558"/>
      <c r="F69" s="558"/>
      <c r="G69" s="558"/>
      <c r="H69" s="558"/>
      <c r="I69" s="558"/>
      <c r="J69" s="558"/>
      <c r="K69" s="558"/>
      <c r="L69" s="559">
        <v>0</v>
      </c>
      <c r="M69" s="557">
        <v>0</v>
      </c>
      <c r="N69" s="557">
        <v>5.1999999999999998E-2</v>
      </c>
      <c r="O69" s="557">
        <v>38.412999999999997</v>
      </c>
      <c r="P69" s="557">
        <v>9.4529999999999994</v>
      </c>
      <c r="Q69" s="557">
        <v>0</v>
      </c>
      <c r="R69" s="557">
        <v>0</v>
      </c>
      <c r="S69" s="557">
        <v>0.81100000000000005</v>
      </c>
      <c r="T69" s="557">
        <v>0</v>
      </c>
      <c r="U69" s="557">
        <v>0</v>
      </c>
      <c r="V69" s="557">
        <v>0</v>
      </c>
      <c r="W69" s="557">
        <v>0</v>
      </c>
      <c r="X69" s="557">
        <v>145.01</v>
      </c>
      <c r="Y69" s="557">
        <v>0</v>
      </c>
      <c r="Z69" s="557">
        <v>0</v>
      </c>
      <c r="AA69" s="557">
        <v>0</v>
      </c>
      <c r="AB69" s="557">
        <v>0</v>
      </c>
      <c r="AC69" s="557">
        <v>0</v>
      </c>
      <c r="AD69" s="557">
        <v>0</v>
      </c>
      <c r="AE69" s="557">
        <v>1084.4639999999999</v>
      </c>
      <c r="AF69" s="557">
        <v>0</v>
      </c>
      <c r="AG69" s="557">
        <v>0</v>
      </c>
      <c r="AH69" s="557">
        <v>16.256</v>
      </c>
      <c r="AI69" s="557">
        <v>13.613</v>
      </c>
      <c r="AJ69" s="557">
        <v>0</v>
      </c>
      <c r="AK69" s="557">
        <v>0</v>
      </c>
      <c r="AL69" s="557">
        <v>0</v>
      </c>
      <c r="AM69" s="557">
        <v>0</v>
      </c>
      <c r="AN69" s="557">
        <v>0</v>
      </c>
      <c r="AO69" s="557">
        <v>293.05900000000003</v>
      </c>
      <c r="AP69" s="557">
        <v>7.91</v>
      </c>
      <c r="AQ69" s="557">
        <v>0</v>
      </c>
      <c r="AR69" s="557">
        <v>0</v>
      </c>
      <c r="AS69" s="557">
        <v>0</v>
      </c>
      <c r="AT69" s="557">
        <v>0</v>
      </c>
      <c r="AU69" s="557">
        <v>0</v>
      </c>
      <c r="AV69" s="557">
        <v>0</v>
      </c>
      <c r="AW69" s="557">
        <v>35.136000000000003</v>
      </c>
      <c r="AX69" s="557">
        <v>0</v>
      </c>
      <c r="AY69" s="557">
        <v>0</v>
      </c>
      <c r="AZ69" s="557">
        <v>6.194</v>
      </c>
      <c r="BA69" s="557">
        <v>0</v>
      </c>
      <c r="BB69" s="557">
        <v>0</v>
      </c>
      <c r="BC69" s="557">
        <v>0</v>
      </c>
      <c r="BD69" s="557">
        <v>0</v>
      </c>
      <c r="BE69" s="557">
        <v>0</v>
      </c>
      <c r="BF69" s="557">
        <v>0</v>
      </c>
      <c r="BG69" s="557">
        <v>0</v>
      </c>
      <c r="BH69" s="557">
        <v>0</v>
      </c>
      <c r="BI69" s="557">
        <v>0</v>
      </c>
      <c r="BJ69" s="557">
        <v>0</v>
      </c>
      <c r="BK69" s="557">
        <v>0</v>
      </c>
      <c r="BL69" s="605">
        <v>0</v>
      </c>
      <c r="BM69" s="606">
        <f t="shared" si="5"/>
        <v>1650.3710000000001</v>
      </c>
      <c r="BN69" s="560"/>
      <c r="BO69" s="558">
        <v>0.434</v>
      </c>
      <c r="BP69" s="607">
        <f t="shared" si="6"/>
        <v>171.14400000000001</v>
      </c>
      <c r="BQ69" s="559">
        <f t="shared" si="7"/>
        <v>171.14400000000001</v>
      </c>
      <c r="BR69" s="608">
        <v>0</v>
      </c>
      <c r="BS69" s="558">
        <v>171.14400000000001</v>
      </c>
      <c r="BT69" s="609">
        <v>0</v>
      </c>
      <c r="BU69" s="609">
        <v>0</v>
      </c>
      <c r="BV69" s="558">
        <v>0</v>
      </c>
      <c r="BW69" s="610">
        <v>1.9079999999999999</v>
      </c>
      <c r="BX69" s="560">
        <v>0</v>
      </c>
      <c r="BZ69" s="531"/>
    </row>
    <row r="70" spans="1:78">
      <c r="A70" s="581" t="s">
        <v>14</v>
      </c>
      <c r="B70" s="604" t="s">
        <v>132</v>
      </c>
      <c r="C70" s="557">
        <f t="shared" si="4"/>
        <v>43200.885999999999</v>
      </c>
      <c r="D70" s="558"/>
      <c r="E70" s="558"/>
      <c r="F70" s="558"/>
      <c r="G70" s="558"/>
      <c r="H70" s="558"/>
      <c r="I70" s="558"/>
      <c r="J70" s="558"/>
      <c r="K70" s="558"/>
      <c r="L70" s="559">
        <v>795.90499999999997</v>
      </c>
      <c r="M70" s="557">
        <v>218.916</v>
      </c>
      <c r="N70" s="557">
        <v>0</v>
      </c>
      <c r="O70" s="557">
        <v>1852.172</v>
      </c>
      <c r="P70" s="557">
        <v>210.02699999999999</v>
      </c>
      <c r="Q70" s="557">
        <v>0</v>
      </c>
      <c r="R70" s="557">
        <v>0</v>
      </c>
      <c r="S70" s="557">
        <v>3.6840000000000002</v>
      </c>
      <c r="T70" s="557">
        <v>0</v>
      </c>
      <c r="U70" s="557">
        <v>48.563000000000002</v>
      </c>
      <c r="V70" s="557">
        <v>1.4490000000000001</v>
      </c>
      <c r="W70" s="557">
        <v>0</v>
      </c>
      <c r="X70" s="557">
        <v>0</v>
      </c>
      <c r="Y70" s="557">
        <v>0</v>
      </c>
      <c r="Z70" s="557">
        <v>1.6339999999999999</v>
      </c>
      <c r="AA70" s="557">
        <v>3.669</v>
      </c>
      <c r="AB70" s="557">
        <v>0.52400000000000002</v>
      </c>
      <c r="AC70" s="557">
        <v>0</v>
      </c>
      <c r="AD70" s="557">
        <v>0</v>
      </c>
      <c r="AE70" s="557">
        <v>2.0760000000000001</v>
      </c>
      <c r="AF70" s="557">
        <v>112.44799999999999</v>
      </c>
      <c r="AG70" s="557">
        <v>0</v>
      </c>
      <c r="AH70" s="557">
        <v>0</v>
      </c>
      <c r="AI70" s="557">
        <v>356.72800000000001</v>
      </c>
      <c r="AJ70" s="557">
        <v>0</v>
      </c>
      <c r="AK70" s="557">
        <v>17.251999999999999</v>
      </c>
      <c r="AL70" s="557">
        <v>0</v>
      </c>
      <c r="AM70" s="557">
        <v>0</v>
      </c>
      <c r="AN70" s="557">
        <v>0</v>
      </c>
      <c r="AO70" s="557">
        <v>1890.472</v>
      </c>
      <c r="AP70" s="557">
        <v>1367.347</v>
      </c>
      <c r="AQ70" s="557">
        <v>0</v>
      </c>
      <c r="AR70" s="557">
        <v>0</v>
      </c>
      <c r="AS70" s="557">
        <v>0</v>
      </c>
      <c r="AT70" s="557">
        <v>0</v>
      </c>
      <c r="AU70" s="557">
        <v>1.7070000000000001</v>
      </c>
      <c r="AV70" s="557">
        <v>0</v>
      </c>
      <c r="AW70" s="557">
        <v>0</v>
      </c>
      <c r="AX70" s="557">
        <v>0</v>
      </c>
      <c r="AY70" s="557">
        <v>0</v>
      </c>
      <c r="AZ70" s="557">
        <v>0</v>
      </c>
      <c r="BA70" s="557">
        <v>0.46899999999999997</v>
      </c>
      <c r="BB70" s="557">
        <v>0</v>
      </c>
      <c r="BC70" s="557">
        <v>430.29</v>
      </c>
      <c r="BD70" s="557">
        <v>0</v>
      </c>
      <c r="BE70" s="557">
        <v>115.07599999999999</v>
      </c>
      <c r="BF70" s="557">
        <v>324.50200000000001</v>
      </c>
      <c r="BG70" s="557">
        <v>3.9929999999999999</v>
      </c>
      <c r="BH70" s="557">
        <v>91.332999999999998</v>
      </c>
      <c r="BI70" s="557">
        <v>33.109000000000002</v>
      </c>
      <c r="BJ70" s="557">
        <v>0</v>
      </c>
      <c r="BK70" s="557">
        <v>0</v>
      </c>
      <c r="BL70" s="605">
        <v>0</v>
      </c>
      <c r="BM70" s="606">
        <f t="shared" si="5"/>
        <v>7883.3450000000012</v>
      </c>
      <c r="BN70" s="560"/>
      <c r="BO70" s="558">
        <v>3384.2330000000002</v>
      </c>
      <c r="BP70" s="607">
        <f t="shared" si="6"/>
        <v>31502.14</v>
      </c>
      <c r="BQ70" s="559">
        <f t="shared" si="7"/>
        <v>31502.14</v>
      </c>
      <c r="BR70" s="608">
        <v>213.96700000000001</v>
      </c>
      <c r="BS70" s="558">
        <v>31288.172999999999</v>
      </c>
      <c r="BT70" s="609">
        <v>0</v>
      </c>
      <c r="BU70" s="609">
        <v>0</v>
      </c>
      <c r="BV70" s="558">
        <v>0</v>
      </c>
      <c r="BW70" s="610">
        <v>431.16800000000001</v>
      </c>
      <c r="BX70" s="560">
        <v>0</v>
      </c>
      <c r="BZ70" s="531"/>
    </row>
    <row r="71" spans="1:78">
      <c r="A71" s="581" t="s">
        <v>15</v>
      </c>
      <c r="B71" s="604" t="s">
        <v>202</v>
      </c>
      <c r="C71" s="557">
        <f t="shared" si="4"/>
        <v>14066.475</v>
      </c>
      <c r="D71" s="558"/>
      <c r="E71" s="558"/>
      <c r="F71" s="558"/>
      <c r="G71" s="558"/>
      <c r="H71" s="558"/>
      <c r="I71" s="558"/>
      <c r="J71" s="558"/>
      <c r="K71" s="558"/>
      <c r="L71" s="559">
        <v>0</v>
      </c>
      <c r="M71" s="557">
        <v>17.286999999999999</v>
      </c>
      <c r="N71" s="557">
        <v>0</v>
      </c>
      <c r="O71" s="557">
        <v>31.015000000000001</v>
      </c>
      <c r="P71" s="557">
        <v>108.039</v>
      </c>
      <c r="Q71" s="557">
        <v>0</v>
      </c>
      <c r="R71" s="557">
        <v>0</v>
      </c>
      <c r="S71" s="557">
        <v>0.27700000000000002</v>
      </c>
      <c r="T71" s="557">
        <v>0</v>
      </c>
      <c r="U71" s="557">
        <v>0</v>
      </c>
      <c r="V71" s="557">
        <v>7.0590000000000002</v>
      </c>
      <c r="W71" s="557">
        <v>0.14499999999999999</v>
      </c>
      <c r="X71" s="557">
        <v>0</v>
      </c>
      <c r="Y71" s="557">
        <v>1.0999999999999999E-2</v>
      </c>
      <c r="Z71" s="557">
        <v>0.33400000000000002</v>
      </c>
      <c r="AA71" s="557">
        <v>8.5000000000000006E-2</v>
      </c>
      <c r="AB71" s="557">
        <v>2.266</v>
      </c>
      <c r="AC71" s="557">
        <v>0</v>
      </c>
      <c r="AD71" s="557">
        <v>0</v>
      </c>
      <c r="AE71" s="557">
        <v>0.82599999999999996</v>
      </c>
      <c r="AF71" s="557">
        <v>0</v>
      </c>
      <c r="AG71" s="557">
        <v>0</v>
      </c>
      <c r="AH71" s="557">
        <v>0</v>
      </c>
      <c r="AI71" s="557">
        <v>30.042000000000002</v>
      </c>
      <c r="AJ71" s="557">
        <v>0</v>
      </c>
      <c r="AK71" s="557">
        <v>0</v>
      </c>
      <c r="AL71" s="557">
        <v>6.5869999999999997</v>
      </c>
      <c r="AM71" s="557">
        <v>0</v>
      </c>
      <c r="AN71" s="557">
        <v>0</v>
      </c>
      <c r="AO71" s="557">
        <v>2268.6889999999999</v>
      </c>
      <c r="AP71" s="557">
        <v>368.815</v>
      </c>
      <c r="AQ71" s="557">
        <v>0</v>
      </c>
      <c r="AR71" s="557">
        <v>0</v>
      </c>
      <c r="AS71" s="557">
        <v>0</v>
      </c>
      <c r="AT71" s="557">
        <v>0</v>
      </c>
      <c r="AU71" s="557">
        <v>0</v>
      </c>
      <c r="AV71" s="557">
        <v>0.20899999999999999</v>
      </c>
      <c r="AW71" s="557">
        <v>0</v>
      </c>
      <c r="AX71" s="557">
        <v>0</v>
      </c>
      <c r="AY71" s="557">
        <v>0</v>
      </c>
      <c r="AZ71" s="557">
        <v>0</v>
      </c>
      <c r="BA71" s="557">
        <v>7.8E-2</v>
      </c>
      <c r="BB71" s="557">
        <v>0</v>
      </c>
      <c r="BC71" s="557">
        <v>0</v>
      </c>
      <c r="BD71" s="557">
        <v>0</v>
      </c>
      <c r="BE71" s="557">
        <v>0</v>
      </c>
      <c r="BF71" s="557">
        <v>0</v>
      </c>
      <c r="BG71" s="557">
        <v>891.42200000000003</v>
      </c>
      <c r="BH71" s="557">
        <v>0</v>
      </c>
      <c r="BI71" s="557">
        <v>2.7320000000000002</v>
      </c>
      <c r="BJ71" s="557">
        <v>0</v>
      </c>
      <c r="BK71" s="557">
        <v>0</v>
      </c>
      <c r="BL71" s="605">
        <v>0</v>
      </c>
      <c r="BM71" s="606">
        <f t="shared" si="5"/>
        <v>3735.9179999999997</v>
      </c>
      <c r="BN71" s="560"/>
      <c r="BO71" s="558">
        <v>77.117000000000004</v>
      </c>
      <c r="BP71" s="607">
        <f t="shared" si="6"/>
        <v>10037.151</v>
      </c>
      <c r="BQ71" s="559">
        <f t="shared" si="7"/>
        <v>10037.151</v>
      </c>
      <c r="BR71" s="608">
        <v>488.55900000000003</v>
      </c>
      <c r="BS71" s="558">
        <v>9548.5920000000006</v>
      </c>
      <c r="BT71" s="609">
        <v>0</v>
      </c>
      <c r="BU71" s="609">
        <v>0</v>
      </c>
      <c r="BV71" s="558">
        <v>0</v>
      </c>
      <c r="BW71" s="610">
        <v>216.28899999999999</v>
      </c>
      <c r="BX71" s="560">
        <v>0</v>
      </c>
      <c r="BZ71" s="531"/>
    </row>
    <row r="72" spans="1:78">
      <c r="A72" s="581" t="s">
        <v>16</v>
      </c>
      <c r="B72" s="604" t="s">
        <v>203</v>
      </c>
      <c r="C72" s="557">
        <f t="shared" si="4"/>
        <v>2185.4929999999999</v>
      </c>
      <c r="D72" s="558"/>
      <c r="E72" s="558"/>
      <c r="F72" s="558"/>
      <c r="G72" s="558"/>
      <c r="H72" s="558"/>
      <c r="I72" s="558"/>
      <c r="J72" s="558"/>
      <c r="K72" s="558"/>
      <c r="L72" s="559">
        <v>0</v>
      </c>
      <c r="M72" s="557">
        <v>0</v>
      </c>
      <c r="N72" s="557">
        <v>0</v>
      </c>
      <c r="O72" s="557">
        <v>0</v>
      </c>
      <c r="P72" s="557">
        <v>0</v>
      </c>
      <c r="Q72" s="557">
        <v>222.85499999999999</v>
      </c>
      <c r="R72" s="557">
        <v>0</v>
      </c>
      <c r="S72" s="557">
        <v>0</v>
      </c>
      <c r="T72" s="557">
        <v>0</v>
      </c>
      <c r="U72" s="557">
        <v>0</v>
      </c>
      <c r="V72" s="557">
        <v>0</v>
      </c>
      <c r="W72" s="557">
        <v>0</v>
      </c>
      <c r="X72" s="557">
        <v>0</v>
      </c>
      <c r="Y72" s="557">
        <v>0</v>
      </c>
      <c r="Z72" s="557">
        <v>0</v>
      </c>
      <c r="AA72" s="557">
        <v>0</v>
      </c>
      <c r="AB72" s="557">
        <v>0</v>
      </c>
      <c r="AC72" s="557">
        <v>0</v>
      </c>
      <c r="AD72" s="557">
        <v>0</v>
      </c>
      <c r="AE72" s="557">
        <v>0</v>
      </c>
      <c r="AF72" s="557">
        <v>0</v>
      </c>
      <c r="AG72" s="557">
        <v>0</v>
      </c>
      <c r="AH72" s="557">
        <v>0</v>
      </c>
      <c r="AI72" s="557">
        <v>320.84899999999999</v>
      </c>
      <c r="AJ72" s="557">
        <v>0</v>
      </c>
      <c r="AK72" s="557">
        <v>0</v>
      </c>
      <c r="AL72" s="557">
        <v>0</v>
      </c>
      <c r="AM72" s="557">
        <v>0</v>
      </c>
      <c r="AN72" s="557">
        <v>0</v>
      </c>
      <c r="AO72" s="557">
        <v>0</v>
      </c>
      <c r="AP72" s="557">
        <v>0</v>
      </c>
      <c r="AQ72" s="557">
        <v>0</v>
      </c>
      <c r="AR72" s="557">
        <v>0</v>
      </c>
      <c r="AS72" s="557">
        <v>0</v>
      </c>
      <c r="AT72" s="557">
        <v>0</v>
      </c>
      <c r="AU72" s="557">
        <v>0</v>
      </c>
      <c r="AV72" s="557">
        <v>0</v>
      </c>
      <c r="AW72" s="557">
        <v>0</v>
      </c>
      <c r="AX72" s="557">
        <v>0</v>
      </c>
      <c r="AY72" s="557">
        <v>0</v>
      </c>
      <c r="AZ72" s="557">
        <v>0</v>
      </c>
      <c r="BA72" s="557">
        <v>0</v>
      </c>
      <c r="BB72" s="557">
        <v>0</v>
      </c>
      <c r="BC72" s="557">
        <v>0</v>
      </c>
      <c r="BD72" s="557">
        <v>0</v>
      </c>
      <c r="BE72" s="557">
        <v>0</v>
      </c>
      <c r="BF72" s="557">
        <v>0</v>
      </c>
      <c r="BG72" s="557">
        <v>0</v>
      </c>
      <c r="BH72" s="557">
        <v>0</v>
      </c>
      <c r="BI72" s="557">
        <v>0</v>
      </c>
      <c r="BJ72" s="557">
        <v>0</v>
      </c>
      <c r="BK72" s="557">
        <v>0</v>
      </c>
      <c r="BL72" s="605">
        <v>0</v>
      </c>
      <c r="BM72" s="606">
        <f t="shared" si="5"/>
        <v>543.70399999999995</v>
      </c>
      <c r="BN72" s="560"/>
      <c r="BO72" s="558">
        <v>0</v>
      </c>
      <c r="BP72" s="607">
        <f t="shared" si="6"/>
        <v>1218.377</v>
      </c>
      <c r="BQ72" s="559">
        <f t="shared" si="7"/>
        <v>1218.377</v>
      </c>
      <c r="BR72" s="608">
        <v>0</v>
      </c>
      <c r="BS72" s="558">
        <v>1218.377</v>
      </c>
      <c r="BT72" s="609">
        <v>0</v>
      </c>
      <c r="BU72" s="609">
        <v>0</v>
      </c>
      <c r="BV72" s="558">
        <v>0</v>
      </c>
      <c r="BW72" s="610">
        <v>423.41199999999998</v>
      </c>
      <c r="BX72" s="560">
        <v>0</v>
      </c>
      <c r="BZ72" s="531"/>
    </row>
    <row r="73" spans="1:78">
      <c r="A73" s="581" t="s">
        <v>17</v>
      </c>
      <c r="B73" s="604" t="s">
        <v>165</v>
      </c>
      <c r="C73" s="557">
        <f t="shared" si="4"/>
        <v>5503.0929999999998</v>
      </c>
      <c r="D73" s="558"/>
      <c r="E73" s="558"/>
      <c r="F73" s="558"/>
      <c r="G73" s="558"/>
      <c r="H73" s="558"/>
      <c r="I73" s="558"/>
      <c r="J73" s="558"/>
      <c r="K73" s="558"/>
      <c r="L73" s="559">
        <v>0</v>
      </c>
      <c r="M73" s="557">
        <v>0</v>
      </c>
      <c r="N73" s="557">
        <v>0</v>
      </c>
      <c r="O73" s="557">
        <v>10.119999999999999</v>
      </c>
      <c r="P73" s="557">
        <v>6.1029999999999998</v>
      </c>
      <c r="Q73" s="557">
        <v>0</v>
      </c>
      <c r="R73" s="557">
        <v>655.40599999999995</v>
      </c>
      <c r="S73" s="557">
        <v>14.317</v>
      </c>
      <c r="T73" s="557">
        <v>0</v>
      </c>
      <c r="U73" s="557">
        <v>3.4359999999999999</v>
      </c>
      <c r="V73" s="557">
        <v>0.40500000000000003</v>
      </c>
      <c r="W73" s="557">
        <v>0</v>
      </c>
      <c r="X73" s="557">
        <v>0</v>
      </c>
      <c r="Y73" s="557">
        <v>8.7970000000000006</v>
      </c>
      <c r="Z73" s="557">
        <v>0.14899999999999999</v>
      </c>
      <c r="AA73" s="557">
        <v>99.424000000000007</v>
      </c>
      <c r="AB73" s="557">
        <v>6.8220000000000001</v>
      </c>
      <c r="AC73" s="557">
        <v>0</v>
      </c>
      <c r="AD73" s="557">
        <v>15.606999999999999</v>
      </c>
      <c r="AE73" s="557">
        <v>0</v>
      </c>
      <c r="AF73" s="557">
        <v>0.7</v>
      </c>
      <c r="AG73" s="557">
        <v>0</v>
      </c>
      <c r="AH73" s="557">
        <v>0</v>
      </c>
      <c r="AI73" s="557">
        <v>8.1590000000000007</v>
      </c>
      <c r="AJ73" s="557">
        <v>0</v>
      </c>
      <c r="AK73" s="557">
        <v>0</v>
      </c>
      <c r="AL73" s="557">
        <v>3.6040000000000001</v>
      </c>
      <c r="AM73" s="557">
        <v>1.335</v>
      </c>
      <c r="AN73" s="557">
        <v>0</v>
      </c>
      <c r="AO73" s="557">
        <v>24.158999999999999</v>
      </c>
      <c r="AP73" s="557">
        <v>0</v>
      </c>
      <c r="AQ73" s="557">
        <v>0</v>
      </c>
      <c r="AR73" s="557">
        <v>0</v>
      </c>
      <c r="AS73" s="557">
        <v>0</v>
      </c>
      <c r="AT73" s="557">
        <v>0</v>
      </c>
      <c r="AU73" s="557">
        <v>0.03</v>
      </c>
      <c r="AV73" s="557">
        <v>0</v>
      </c>
      <c r="AW73" s="557">
        <v>0</v>
      </c>
      <c r="AX73" s="557">
        <v>0.188</v>
      </c>
      <c r="AY73" s="557">
        <v>0</v>
      </c>
      <c r="AZ73" s="557">
        <v>1.321</v>
      </c>
      <c r="BA73" s="557">
        <v>0</v>
      </c>
      <c r="BB73" s="557">
        <v>0</v>
      </c>
      <c r="BC73" s="557">
        <v>378.30900000000003</v>
      </c>
      <c r="BD73" s="557">
        <v>0.314</v>
      </c>
      <c r="BE73" s="557">
        <v>2.3860000000000001</v>
      </c>
      <c r="BF73" s="557">
        <v>71.569999999999993</v>
      </c>
      <c r="BG73" s="557">
        <v>69.465000000000003</v>
      </c>
      <c r="BH73" s="557">
        <v>20.346</v>
      </c>
      <c r="BI73" s="557">
        <v>22.523</v>
      </c>
      <c r="BJ73" s="557">
        <v>0</v>
      </c>
      <c r="BK73" s="557">
        <v>0</v>
      </c>
      <c r="BL73" s="605">
        <v>0</v>
      </c>
      <c r="BM73" s="606">
        <f t="shared" si="5"/>
        <v>1424.9949999999999</v>
      </c>
      <c r="BN73" s="560"/>
      <c r="BO73" s="558">
        <v>1054.7460000000001</v>
      </c>
      <c r="BP73" s="607">
        <f t="shared" si="6"/>
        <v>3015.308</v>
      </c>
      <c r="BQ73" s="559">
        <f t="shared" si="7"/>
        <v>3015.308</v>
      </c>
      <c r="BR73" s="608">
        <v>0</v>
      </c>
      <c r="BS73" s="558">
        <v>3015.308</v>
      </c>
      <c r="BT73" s="609">
        <v>0</v>
      </c>
      <c r="BU73" s="609">
        <v>0</v>
      </c>
      <c r="BV73" s="558">
        <v>0</v>
      </c>
      <c r="BW73" s="610">
        <v>8.0440000000000005</v>
      </c>
      <c r="BX73" s="560">
        <v>0</v>
      </c>
      <c r="BZ73" s="531"/>
    </row>
    <row r="74" spans="1:78">
      <c r="A74" s="581" t="s">
        <v>18</v>
      </c>
      <c r="B74" s="604" t="s">
        <v>231</v>
      </c>
      <c r="C74" s="557">
        <f t="shared" si="4"/>
        <v>2813.9359999999997</v>
      </c>
      <c r="D74" s="558"/>
      <c r="E74" s="558"/>
      <c r="F74" s="558"/>
      <c r="G74" s="558"/>
      <c r="H74" s="558"/>
      <c r="I74" s="558"/>
      <c r="J74" s="558"/>
      <c r="K74" s="558"/>
      <c r="L74" s="559">
        <v>0</v>
      </c>
      <c r="M74" s="557">
        <v>0</v>
      </c>
      <c r="N74" s="557">
        <v>0</v>
      </c>
      <c r="O74" s="557">
        <v>0</v>
      </c>
      <c r="P74" s="557">
        <v>27.908000000000001</v>
      </c>
      <c r="Q74" s="557">
        <v>0</v>
      </c>
      <c r="R74" s="557">
        <v>0</v>
      </c>
      <c r="S74" s="557">
        <v>299.56799999999998</v>
      </c>
      <c r="T74" s="557">
        <v>0</v>
      </c>
      <c r="U74" s="557">
        <v>0</v>
      </c>
      <c r="V74" s="557">
        <v>0</v>
      </c>
      <c r="W74" s="557">
        <v>0</v>
      </c>
      <c r="X74" s="557">
        <v>2.8660000000000001</v>
      </c>
      <c r="Y74" s="557">
        <v>13.205</v>
      </c>
      <c r="Z74" s="557">
        <v>157.03200000000001</v>
      </c>
      <c r="AA74" s="557">
        <v>8.8070000000000004</v>
      </c>
      <c r="AB74" s="557">
        <v>0</v>
      </c>
      <c r="AC74" s="557">
        <v>0</v>
      </c>
      <c r="AD74" s="557">
        <v>0</v>
      </c>
      <c r="AE74" s="557">
        <v>1780.924</v>
      </c>
      <c r="AF74" s="557">
        <v>0</v>
      </c>
      <c r="AG74" s="557">
        <v>0</v>
      </c>
      <c r="AH74" s="557">
        <v>0</v>
      </c>
      <c r="AI74" s="557">
        <v>175.624</v>
      </c>
      <c r="AJ74" s="557">
        <v>0</v>
      </c>
      <c r="AK74" s="557">
        <v>0</v>
      </c>
      <c r="AL74" s="557">
        <v>0</v>
      </c>
      <c r="AM74" s="557">
        <v>0</v>
      </c>
      <c r="AN74" s="557">
        <v>0</v>
      </c>
      <c r="AO74" s="557">
        <v>79.462000000000003</v>
      </c>
      <c r="AP74" s="557">
        <v>0</v>
      </c>
      <c r="AQ74" s="557">
        <v>0</v>
      </c>
      <c r="AR74" s="557">
        <v>0</v>
      </c>
      <c r="AS74" s="557">
        <v>0</v>
      </c>
      <c r="AT74" s="557">
        <v>0</v>
      </c>
      <c r="AU74" s="557">
        <v>0</v>
      </c>
      <c r="AV74" s="557">
        <v>0</v>
      </c>
      <c r="AW74" s="557">
        <v>9.4540000000000006</v>
      </c>
      <c r="AX74" s="557">
        <v>0</v>
      </c>
      <c r="AY74" s="557">
        <v>0</v>
      </c>
      <c r="AZ74" s="557">
        <v>0</v>
      </c>
      <c r="BA74" s="557">
        <v>0</v>
      </c>
      <c r="BB74" s="557">
        <v>0</v>
      </c>
      <c r="BC74" s="557">
        <v>0</v>
      </c>
      <c r="BD74" s="557">
        <v>0</v>
      </c>
      <c r="BE74" s="557">
        <v>0</v>
      </c>
      <c r="BF74" s="557">
        <v>0</v>
      </c>
      <c r="BG74" s="557">
        <v>151.59800000000001</v>
      </c>
      <c r="BH74" s="557">
        <v>0</v>
      </c>
      <c r="BI74" s="557">
        <v>0.84799999999999998</v>
      </c>
      <c r="BJ74" s="557">
        <v>0</v>
      </c>
      <c r="BK74" s="557">
        <v>0</v>
      </c>
      <c r="BL74" s="605">
        <v>0</v>
      </c>
      <c r="BM74" s="606">
        <f t="shared" si="5"/>
        <v>2707.2959999999998</v>
      </c>
      <c r="BN74" s="560"/>
      <c r="BO74" s="558">
        <v>0</v>
      </c>
      <c r="BP74" s="607">
        <f t="shared" si="6"/>
        <v>180.45</v>
      </c>
      <c r="BQ74" s="559">
        <f t="shared" si="7"/>
        <v>180.45</v>
      </c>
      <c r="BR74" s="608">
        <v>0</v>
      </c>
      <c r="BS74" s="558">
        <v>180.45</v>
      </c>
      <c r="BT74" s="609">
        <v>0</v>
      </c>
      <c r="BU74" s="609">
        <v>0</v>
      </c>
      <c r="BV74" s="558">
        <v>0</v>
      </c>
      <c r="BW74" s="610">
        <v>-73.81</v>
      </c>
      <c r="BX74" s="560">
        <v>0</v>
      </c>
      <c r="BZ74" s="531"/>
    </row>
    <row r="75" spans="1:78">
      <c r="A75" s="581" t="s">
        <v>19</v>
      </c>
      <c r="B75" s="604" t="s">
        <v>204</v>
      </c>
      <c r="C75" s="557">
        <f t="shared" si="4"/>
        <v>46766.618999999999</v>
      </c>
      <c r="D75" s="558"/>
      <c r="E75" s="558"/>
      <c r="F75" s="558"/>
      <c r="G75" s="558"/>
      <c r="H75" s="558"/>
      <c r="I75" s="558"/>
      <c r="J75" s="558"/>
      <c r="K75" s="558"/>
      <c r="L75" s="559">
        <v>2.2450000000000001</v>
      </c>
      <c r="M75" s="557">
        <v>474.99900000000002</v>
      </c>
      <c r="N75" s="557">
        <v>23.355</v>
      </c>
      <c r="O75" s="557">
        <v>63.643000000000001</v>
      </c>
      <c r="P75" s="557">
        <v>34.889000000000003</v>
      </c>
      <c r="Q75" s="557">
        <v>8.9999999999999993E-3</v>
      </c>
      <c r="R75" s="557">
        <v>3.03</v>
      </c>
      <c r="S75" s="557">
        <v>6.3490000000000002</v>
      </c>
      <c r="T75" s="557">
        <v>0</v>
      </c>
      <c r="U75" s="557">
        <v>10.302</v>
      </c>
      <c r="V75" s="557">
        <v>2.8849999999999998</v>
      </c>
      <c r="W75" s="557">
        <v>5.9210000000000003</v>
      </c>
      <c r="X75" s="557">
        <v>14.478999999999999</v>
      </c>
      <c r="Y75" s="557">
        <v>6.91</v>
      </c>
      <c r="Z75" s="557">
        <v>0.184</v>
      </c>
      <c r="AA75" s="557">
        <v>1.224</v>
      </c>
      <c r="AB75" s="557">
        <v>4.0220000000000002</v>
      </c>
      <c r="AC75" s="557">
        <v>7448.3770000000004</v>
      </c>
      <c r="AD75" s="557">
        <v>36.637999999999998</v>
      </c>
      <c r="AE75" s="557">
        <v>128.16999999999999</v>
      </c>
      <c r="AF75" s="557">
        <v>70.236000000000004</v>
      </c>
      <c r="AG75" s="557">
        <v>67.716999999999999</v>
      </c>
      <c r="AH75" s="557">
        <v>213.608</v>
      </c>
      <c r="AI75" s="557">
        <v>227.25899999999999</v>
      </c>
      <c r="AJ75" s="557">
        <v>3134.002</v>
      </c>
      <c r="AK75" s="557">
        <v>968.71500000000003</v>
      </c>
      <c r="AL75" s="557">
        <v>1004.298</v>
      </c>
      <c r="AM75" s="557">
        <v>253.048</v>
      </c>
      <c r="AN75" s="557">
        <v>4.8600000000000003</v>
      </c>
      <c r="AO75" s="557">
        <v>200.79900000000001</v>
      </c>
      <c r="AP75" s="557">
        <v>20.378</v>
      </c>
      <c r="AQ75" s="557">
        <v>20.355</v>
      </c>
      <c r="AR75" s="557">
        <v>67.739999999999995</v>
      </c>
      <c r="AS75" s="557">
        <v>7.1529999999999996</v>
      </c>
      <c r="AT75" s="557">
        <v>36.866999999999997</v>
      </c>
      <c r="AU75" s="557">
        <v>6.88</v>
      </c>
      <c r="AV75" s="557">
        <v>5.6909999999999998</v>
      </c>
      <c r="AW75" s="557">
        <v>14.917999999999999</v>
      </c>
      <c r="AX75" s="557">
        <v>4.8540000000000001</v>
      </c>
      <c r="AY75" s="557">
        <v>2.0870000000000002</v>
      </c>
      <c r="AZ75" s="557">
        <v>58.808</v>
      </c>
      <c r="BA75" s="557">
        <v>116.337</v>
      </c>
      <c r="BB75" s="557">
        <v>22.186</v>
      </c>
      <c r="BC75" s="557">
        <v>746.70100000000002</v>
      </c>
      <c r="BD75" s="557">
        <v>5.2009999999999996</v>
      </c>
      <c r="BE75" s="557">
        <v>90.012</v>
      </c>
      <c r="BF75" s="557">
        <v>183.01599999999999</v>
      </c>
      <c r="BG75" s="557">
        <v>11.561</v>
      </c>
      <c r="BH75" s="557">
        <v>21.844999999999999</v>
      </c>
      <c r="BI75" s="557">
        <v>77.45</v>
      </c>
      <c r="BJ75" s="557">
        <v>0</v>
      </c>
      <c r="BK75" s="557">
        <v>0</v>
      </c>
      <c r="BL75" s="605">
        <v>0</v>
      </c>
      <c r="BM75" s="606">
        <f t="shared" si="5"/>
        <v>15932.213000000003</v>
      </c>
      <c r="BN75" s="560"/>
      <c r="BO75" s="558">
        <v>17605.03</v>
      </c>
      <c r="BP75" s="607">
        <f t="shared" si="6"/>
        <v>13014.898999999999</v>
      </c>
      <c r="BQ75" s="559">
        <f t="shared" si="7"/>
        <v>13014.898999999999</v>
      </c>
      <c r="BR75" s="608">
        <v>0</v>
      </c>
      <c r="BS75" s="558">
        <v>13014.898999999999</v>
      </c>
      <c r="BT75" s="609">
        <v>0</v>
      </c>
      <c r="BU75" s="609">
        <v>0</v>
      </c>
      <c r="BV75" s="558">
        <v>0</v>
      </c>
      <c r="BW75" s="610">
        <v>214.477</v>
      </c>
      <c r="BX75" s="560">
        <v>0</v>
      </c>
      <c r="BZ75" s="531"/>
    </row>
    <row r="76" spans="1:78">
      <c r="A76" s="581" t="s">
        <v>20</v>
      </c>
      <c r="B76" s="604" t="s">
        <v>133</v>
      </c>
      <c r="C76" s="557">
        <f t="shared" si="4"/>
        <v>8049.5969999999988</v>
      </c>
      <c r="D76" s="558"/>
      <c r="E76" s="558"/>
      <c r="F76" s="558"/>
      <c r="G76" s="558"/>
      <c r="H76" s="558"/>
      <c r="I76" s="558"/>
      <c r="J76" s="558"/>
      <c r="K76" s="558"/>
      <c r="L76" s="559">
        <v>360.959</v>
      </c>
      <c r="M76" s="557">
        <v>0</v>
      </c>
      <c r="N76" s="557">
        <v>0.30299999999999999</v>
      </c>
      <c r="O76" s="557">
        <v>314.20699999999999</v>
      </c>
      <c r="P76" s="557">
        <v>431.35</v>
      </c>
      <c r="Q76" s="557">
        <v>2E-3</v>
      </c>
      <c r="R76" s="557">
        <v>9.2810000000000006</v>
      </c>
      <c r="S76" s="557">
        <v>7.367</v>
      </c>
      <c r="T76" s="557">
        <v>0</v>
      </c>
      <c r="U76" s="557">
        <v>627.11300000000006</v>
      </c>
      <c r="V76" s="557">
        <v>133.977</v>
      </c>
      <c r="W76" s="557">
        <v>331.39299999999997</v>
      </c>
      <c r="X76" s="557">
        <v>0.192</v>
      </c>
      <c r="Y76" s="557">
        <v>2.3879999999999999</v>
      </c>
      <c r="Z76" s="557">
        <v>2.3809999999999998</v>
      </c>
      <c r="AA76" s="557">
        <v>136.16999999999999</v>
      </c>
      <c r="AB76" s="557">
        <v>49.523000000000003</v>
      </c>
      <c r="AC76" s="557">
        <v>1.153</v>
      </c>
      <c r="AD76" s="557">
        <v>0</v>
      </c>
      <c r="AE76" s="557">
        <v>263.209</v>
      </c>
      <c r="AF76" s="557">
        <v>99.649000000000001</v>
      </c>
      <c r="AG76" s="557">
        <v>7.1390000000000002</v>
      </c>
      <c r="AH76" s="557">
        <v>1.7629999999999999</v>
      </c>
      <c r="AI76" s="557">
        <v>36.972000000000001</v>
      </c>
      <c r="AJ76" s="557">
        <v>0.84299999999999997</v>
      </c>
      <c r="AK76" s="557">
        <v>14.773999999999999</v>
      </c>
      <c r="AL76" s="557">
        <v>6.4690000000000003</v>
      </c>
      <c r="AM76" s="557">
        <v>209.52600000000001</v>
      </c>
      <c r="AN76" s="557">
        <v>1.4339999999999999</v>
      </c>
      <c r="AO76" s="557">
        <v>356.005</v>
      </c>
      <c r="AP76" s="557">
        <v>13.125999999999999</v>
      </c>
      <c r="AQ76" s="557">
        <v>5.0999999999999997E-2</v>
      </c>
      <c r="AR76" s="557">
        <v>0</v>
      </c>
      <c r="AS76" s="557">
        <v>0.315</v>
      </c>
      <c r="AT76" s="557">
        <v>0</v>
      </c>
      <c r="AU76" s="557">
        <v>0</v>
      </c>
      <c r="AV76" s="557">
        <v>0.24</v>
      </c>
      <c r="AW76" s="557">
        <v>11.034000000000001</v>
      </c>
      <c r="AX76" s="557">
        <v>1.2609999999999999</v>
      </c>
      <c r="AY76" s="557">
        <v>0.55200000000000005</v>
      </c>
      <c r="AZ76" s="557">
        <v>0.624</v>
      </c>
      <c r="BA76" s="557">
        <v>2.0550000000000002</v>
      </c>
      <c r="BB76" s="557">
        <v>429.58199999999999</v>
      </c>
      <c r="BC76" s="557">
        <v>166.179</v>
      </c>
      <c r="BD76" s="557">
        <v>11.161</v>
      </c>
      <c r="BE76" s="557">
        <v>78.960999999999999</v>
      </c>
      <c r="BF76" s="557">
        <v>1390.89</v>
      </c>
      <c r="BG76" s="557">
        <v>98.546999999999997</v>
      </c>
      <c r="BH76" s="557">
        <v>0</v>
      </c>
      <c r="BI76" s="557">
        <v>174.422</v>
      </c>
      <c r="BJ76" s="557">
        <v>0</v>
      </c>
      <c r="BK76" s="557">
        <v>0</v>
      </c>
      <c r="BL76" s="605">
        <v>0</v>
      </c>
      <c r="BM76" s="606">
        <f t="shared" si="5"/>
        <v>5784.5419999999986</v>
      </c>
      <c r="BN76" s="560"/>
      <c r="BO76" s="558">
        <v>0.41299999999999998</v>
      </c>
      <c r="BP76" s="607">
        <f t="shared" si="6"/>
        <v>2471.3249999999998</v>
      </c>
      <c r="BQ76" s="559">
        <f t="shared" si="7"/>
        <v>2471.3249999999998</v>
      </c>
      <c r="BR76" s="608">
        <v>0</v>
      </c>
      <c r="BS76" s="558">
        <v>2471.3249999999998</v>
      </c>
      <c r="BT76" s="609">
        <v>0</v>
      </c>
      <c r="BU76" s="609">
        <v>0</v>
      </c>
      <c r="BV76" s="558">
        <v>0</v>
      </c>
      <c r="BW76" s="610">
        <v>-206.68299999999999</v>
      </c>
      <c r="BX76" s="560">
        <v>0</v>
      </c>
      <c r="BZ76" s="531"/>
    </row>
    <row r="77" spans="1:78">
      <c r="A77" s="581" t="s">
        <v>21</v>
      </c>
      <c r="B77" s="604" t="s">
        <v>121</v>
      </c>
      <c r="C77" s="557">
        <f t="shared" si="4"/>
        <v>2633.2539999999999</v>
      </c>
      <c r="D77" s="558"/>
      <c r="E77" s="558"/>
      <c r="F77" s="558"/>
      <c r="G77" s="558"/>
      <c r="H77" s="558"/>
      <c r="I77" s="558"/>
      <c r="J77" s="558"/>
      <c r="K77" s="558"/>
      <c r="L77" s="559">
        <v>7.968</v>
      </c>
      <c r="M77" s="557">
        <v>0</v>
      </c>
      <c r="N77" s="557">
        <v>0</v>
      </c>
      <c r="O77" s="557">
        <v>1.829</v>
      </c>
      <c r="P77" s="557">
        <v>1.1659999999999999</v>
      </c>
      <c r="Q77" s="557">
        <v>0</v>
      </c>
      <c r="R77" s="557">
        <v>0</v>
      </c>
      <c r="S77" s="557">
        <v>0</v>
      </c>
      <c r="T77" s="557">
        <v>0</v>
      </c>
      <c r="U77" s="557">
        <v>0</v>
      </c>
      <c r="V77" s="557">
        <v>0.127</v>
      </c>
      <c r="W77" s="557">
        <v>0</v>
      </c>
      <c r="X77" s="557">
        <v>0</v>
      </c>
      <c r="Y77" s="557">
        <v>0</v>
      </c>
      <c r="Z77" s="557">
        <v>0</v>
      </c>
      <c r="AA77" s="557">
        <v>0</v>
      </c>
      <c r="AB77" s="557">
        <v>0</v>
      </c>
      <c r="AC77" s="557">
        <v>4.407</v>
      </c>
      <c r="AD77" s="557">
        <v>0</v>
      </c>
      <c r="AE77" s="557">
        <v>0</v>
      </c>
      <c r="AF77" s="557">
        <v>0</v>
      </c>
      <c r="AG77" s="557">
        <v>0</v>
      </c>
      <c r="AH77" s="557">
        <v>0</v>
      </c>
      <c r="AI77" s="557">
        <v>0</v>
      </c>
      <c r="AJ77" s="557">
        <v>0</v>
      </c>
      <c r="AK77" s="557">
        <v>0</v>
      </c>
      <c r="AL77" s="557">
        <v>0</v>
      </c>
      <c r="AM77" s="557">
        <v>0</v>
      </c>
      <c r="AN77" s="557">
        <v>0</v>
      </c>
      <c r="AO77" s="557">
        <v>0</v>
      </c>
      <c r="AP77" s="557">
        <v>0</v>
      </c>
      <c r="AQ77" s="557">
        <v>0</v>
      </c>
      <c r="AR77" s="557">
        <v>0</v>
      </c>
      <c r="AS77" s="557">
        <v>0</v>
      </c>
      <c r="AT77" s="557">
        <v>0</v>
      </c>
      <c r="AU77" s="557">
        <v>0</v>
      </c>
      <c r="AV77" s="557">
        <v>0</v>
      </c>
      <c r="AW77" s="557">
        <v>0</v>
      </c>
      <c r="AX77" s="557">
        <v>0</v>
      </c>
      <c r="AY77" s="557">
        <v>2.2400000000000002</v>
      </c>
      <c r="AZ77" s="557">
        <v>0</v>
      </c>
      <c r="BA77" s="557">
        <v>0</v>
      </c>
      <c r="BB77" s="557">
        <v>0</v>
      </c>
      <c r="BC77" s="557">
        <v>5.27</v>
      </c>
      <c r="BD77" s="557">
        <v>0</v>
      </c>
      <c r="BE77" s="557">
        <v>0.123</v>
      </c>
      <c r="BF77" s="557">
        <v>424.661</v>
      </c>
      <c r="BG77" s="557">
        <v>0.13</v>
      </c>
      <c r="BH77" s="557">
        <v>2.9009999999999998</v>
      </c>
      <c r="BI77" s="557">
        <v>5.3999999999999999E-2</v>
      </c>
      <c r="BJ77" s="557">
        <v>0</v>
      </c>
      <c r="BK77" s="557">
        <v>0</v>
      </c>
      <c r="BL77" s="605">
        <v>0</v>
      </c>
      <c r="BM77" s="606">
        <f t="shared" si="5"/>
        <v>450.87599999999998</v>
      </c>
      <c r="BN77" s="560"/>
      <c r="BO77" s="558">
        <v>0.52600000000000002</v>
      </c>
      <c r="BP77" s="607">
        <f t="shared" si="6"/>
        <v>1624.115</v>
      </c>
      <c r="BQ77" s="559">
        <f t="shared" si="7"/>
        <v>1624.115</v>
      </c>
      <c r="BR77" s="608">
        <v>0</v>
      </c>
      <c r="BS77" s="558">
        <v>1624.115</v>
      </c>
      <c r="BT77" s="609">
        <v>0</v>
      </c>
      <c r="BU77" s="609">
        <v>0</v>
      </c>
      <c r="BV77" s="558">
        <v>0</v>
      </c>
      <c r="BW77" s="610">
        <v>557.73699999999997</v>
      </c>
      <c r="BX77" s="560">
        <v>0</v>
      </c>
      <c r="BZ77" s="531"/>
    </row>
    <row r="78" spans="1:78">
      <c r="A78" s="581" t="s">
        <v>22</v>
      </c>
      <c r="B78" s="604" t="s">
        <v>122</v>
      </c>
      <c r="C78" s="557">
        <f t="shared" si="4"/>
        <v>3990.0389999999998</v>
      </c>
      <c r="D78" s="558"/>
      <c r="E78" s="558"/>
      <c r="F78" s="558"/>
      <c r="G78" s="558"/>
      <c r="H78" s="558"/>
      <c r="I78" s="558"/>
      <c r="J78" s="558"/>
      <c r="K78" s="558"/>
      <c r="L78" s="559">
        <v>0</v>
      </c>
      <c r="M78" s="557">
        <v>0</v>
      </c>
      <c r="N78" s="557">
        <v>0</v>
      </c>
      <c r="O78" s="557">
        <v>99.837999999999994</v>
      </c>
      <c r="P78" s="557">
        <v>276.714</v>
      </c>
      <c r="Q78" s="557">
        <v>1E-3</v>
      </c>
      <c r="R78" s="557">
        <v>6.7000000000000004E-2</v>
      </c>
      <c r="S78" s="557">
        <v>19.63</v>
      </c>
      <c r="T78" s="557">
        <v>0</v>
      </c>
      <c r="U78" s="557">
        <v>0</v>
      </c>
      <c r="V78" s="557">
        <v>0</v>
      </c>
      <c r="W78" s="557">
        <v>0</v>
      </c>
      <c r="X78" s="557">
        <v>7.6130000000000004</v>
      </c>
      <c r="Y78" s="557">
        <v>16.561</v>
      </c>
      <c r="Z78" s="557">
        <v>0.14699999999999999</v>
      </c>
      <c r="AA78" s="557">
        <v>0</v>
      </c>
      <c r="AB78" s="557">
        <v>17.945</v>
      </c>
      <c r="AC78" s="557">
        <v>0</v>
      </c>
      <c r="AD78" s="557">
        <v>1731.761</v>
      </c>
      <c r="AE78" s="557">
        <v>207.714</v>
      </c>
      <c r="AF78" s="557">
        <v>0</v>
      </c>
      <c r="AG78" s="557">
        <v>0</v>
      </c>
      <c r="AH78" s="557">
        <v>0</v>
      </c>
      <c r="AI78" s="557">
        <v>16.689</v>
      </c>
      <c r="AJ78" s="557">
        <v>814.83799999999997</v>
      </c>
      <c r="AK78" s="557">
        <v>0</v>
      </c>
      <c r="AL78" s="557">
        <v>0</v>
      </c>
      <c r="AM78" s="557">
        <v>33.755000000000003</v>
      </c>
      <c r="AN78" s="557">
        <v>0</v>
      </c>
      <c r="AO78" s="557">
        <v>84.296999999999997</v>
      </c>
      <c r="AP78" s="557">
        <v>0</v>
      </c>
      <c r="AQ78" s="557">
        <v>0</v>
      </c>
      <c r="AR78" s="557">
        <v>0</v>
      </c>
      <c r="AS78" s="557">
        <v>0</v>
      </c>
      <c r="AT78" s="557">
        <v>0</v>
      </c>
      <c r="AU78" s="557">
        <v>0</v>
      </c>
      <c r="AV78" s="557">
        <v>0.96199999999999997</v>
      </c>
      <c r="AW78" s="557">
        <v>10.045999999999999</v>
      </c>
      <c r="AX78" s="557">
        <v>0</v>
      </c>
      <c r="AY78" s="557">
        <v>0</v>
      </c>
      <c r="AZ78" s="557">
        <v>0</v>
      </c>
      <c r="BA78" s="557">
        <v>0</v>
      </c>
      <c r="BB78" s="557">
        <v>0.17599999999999999</v>
      </c>
      <c r="BC78" s="557">
        <v>0</v>
      </c>
      <c r="BD78" s="557">
        <v>0</v>
      </c>
      <c r="BE78" s="557">
        <v>0</v>
      </c>
      <c r="BF78" s="557">
        <v>0</v>
      </c>
      <c r="BG78" s="557">
        <v>0</v>
      </c>
      <c r="BH78" s="557">
        <v>0</v>
      </c>
      <c r="BI78" s="557">
        <v>0.247</v>
      </c>
      <c r="BJ78" s="557">
        <v>0</v>
      </c>
      <c r="BK78" s="557">
        <v>0</v>
      </c>
      <c r="BL78" s="605">
        <v>0</v>
      </c>
      <c r="BM78" s="606">
        <f t="shared" si="5"/>
        <v>3339.0009999999997</v>
      </c>
      <c r="BN78" s="560"/>
      <c r="BO78" s="558">
        <v>0</v>
      </c>
      <c r="BP78" s="607">
        <f t="shared" si="6"/>
        <v>255.977</v>
      </c>
      <c r="BQ78" s="559">
        <f t="shared" si="7"/>
        <v>255.977</v>
      </c>
      <c r="BR78" s="608">
        <v>0</v>
      </c>
      <c r="BS78" s="558">
        <v>255.977</v>
      </c>
      <c r="BT78" s="609">
        <v>0</v>
      </c>
      <c r="BU78" s="609">
        <v>0</v>
      </c>
      <c r="BV78" s="558">
        <v>339.88400000000001</v>
      </c>
      <c r="BW78" s="610">
        <v>55.177</v>
      </c>
      <c r="BX78" s="560">
        <v>0</v>
      </c>
      <c r="BZ78" s="531"/>
    </row>
    <row r="79" spans="1:78">
      <c r="A79" s="581" t="s">
        <v>23</v>
      </c>
      <c r="B79" s="604" t="s">
        <v>205</v>
      </c>
      <c r="C79" s="557">
        <f t="shared" si="4"/>
        <v>9692.6819999999989</v>
      </c>
      <c r="D79" s="558"/>
      <c r="E79" s="558"/>
      <c r="F79" s="558"/>
      <c r="G79" s="558"/>
      <c r="H79" s="558"/>
      <c r="I79" s="558"/>
      <c r="J79" s="558"/>
      <c r="K79" s="558"/>
      <c r="L79" s="559">
        <v>0</v>
      </c>
      <c r="M79" s="557">
        <v>0</v>
      </c>
      <c r="N79" s="557">
        <v>0</v>
      </c>
      <c r="O79" s="557">
        <v>18.72</v>
      </c>
      <c r="P79" s="557">
        <v>748.93399999999997</v>
      </c>
      <c r="Q79" s="557">
        <v>1E-3</v>
      </c>
      <c r="R79" s="557">
        <v>0.46100000000000002</v>
      </c>
      <c r="S79" s="557">
        <v>51.658000000000001</v>
      </c>
      <c r="T79" s="557">
        <v>0</v>
      </c>
      <c r="U79" s="557">
        <v>0</v>
      </c>
      <c r="V79" s="557">
        <v>0</v>
      </c>
      <c r="W79" s="557">
        <v>0</v>
      </c>
      <c r="X79" s="557">
        <v>375.726</v>
      </c>
      <c r="Y79" s="557">
        <v>281.70100000000002</v>
      </c>
      <c r="Z79" s="557">
        <v>1.262</v>
      </c>
      <c r="AA79" s="557">
        <v>1.089</v>
      </c>
      <c r="AB79" s="557">
        <v>0</v>
      </c>
      <c r="AC79" s="557">
        <v>0</v>
      </c>
      <c r="AD79" s="557">
        <v>0</v>
      </c>
      <c r="AE79" s="557">
        <v>5115.2969999999996</v>
      </c>
      <c r="AF79" s="557">
        <v>1.4219999999999999</v>
      </c>
      <c r="AG79" s="557">
        <v>0</v>
      </c>
      <c r="AH79" s="557">
        <v>51.27</v>
      </c>
      <c r="AI79" s="557">
        <v>0</v>
      </c>
      <c r="AJ79" s="557">
        <v>0</v>
      </c>
      <c r="AK79" s="557">
        <v>0</v>
      </c>
      <c r="AL79" s="557">
        <v>0</v>
      </c>
      <c r="AM79" s="557">
        <v>0</v>
      </c>
      <c r="AN79" s="557">
        <v>0</v>
      </c>
      <c r="AO79" s="557">
        <v>2437.4180000000001</v>
      </c>
      <c r="AP79" s="557">
        <v>0</v>
      </c>
      <c r="AQ79" s="557">
        <v>0</v>
      </c>
      <c r="AR79" s="557">
        <v>0</v>
      </c>
      <c r="AS79" s="557">
        <v>0</v>
      </c>
      <c r="AT79" s="557">
        <v>0</v>
      </c>
      <c r="AU79" s="557">
        <v>0</v>
      </c>
      <c r="AV79" s="557">
        <v>0</v>
      </c>
      <c r="AW79" s="557">
        <v>268.08199999999999</v>
      </c>
      <c r="AX79" s="557">
        <v>0</v>
      </c>
      <c r="AY79" s="557">
        <v>0</v>
      </c>
      <c r="AZ79" s="557">
        <v>31.385000000000002</v>
      </c>
      <c r="BA79" s="557">
        <v>0</v>
      </c>
      <c r="BB79" s="557">
        <v>0</v>
      </c>
      <c r="BC79" s="557">
        <v>0</v>
      </c>
      <c r="BD79" s="557">
        <v>0</v>
      </c>
      <c r="BE79" s="557">
        <v>0</v>
      </c>
      <c r="BF79" s="557">
        <v>0</v>
      </c>
      <c r="BG79" s="557">
        <v>0</v>
      </c>
      <c r="BH79" s="557">
        <v>0</v>
      </c>
      <c r="BI79" s="557">
        <v>2.4540000000000002</v>
      </c>
      <c r="BJ79" s="557">
        <v>0</v>
      </c>
      <c r="BK79" s="557">
        <v>0</v>
      </c>
      <c r="BL79" s="605">
        <v>0</v>
      </c>
      <c r="BM79" s="606">
        <f t="shared" si="5"/>
        <v>9386.8799999999992</v>
      </c>
      <c r="BN79" s="560"/>
      <c r="BO79" s="558">
        <v>0</v>
      </c>
      <c r="BP79" s="607">
        <f t="shared" si="6"/>
        <v>183.654</v>
      </c>
      <c r="BQ79" s="559">
        <f t="shared" si="7"/>
        <v>183.654</v>
      </c>
      <c r="BR79" s="608">
        <v>0</v>
      </c>
      <c r="BS79" s="558">
        <v>183.654</v>
      </c>
      <c r="BT79" s="609">
        <v>0</v>
      </c>
      <c r="BU79" s="609">
        <v>0</v>
      </c>
      <c r="BV79" s="558">
        <v>0</v>
      </c>
      <c r="BW79" s="610">
        <v>122.148</v>
      </c>
      <c r="BX79" s="560">
        <v>0</v>
      </c>
      <c r="BZ79" s="531"/>
    </row>
    <row r="80" spans="1:78">
      <c r="A80" s="581" t="s">
        <v>24</v>
      </c>
      <c r="B80" s="604" t="s">
        <v>123</v>
      </c>
      <c r="C80" s="557">
        <f t="shared" si="4"/>
        <v>9478.8870000000006</v>
      </c>
      <c r="D80" s="558"/>
      <c r="E80" s="558"/>
      <c r="F80" s="558"/>
      <c r="G80" s="558"/>
      <c r="H80" s="558"/>
      <c r="I80" s="558"/>
      <c r="J80" s="558"/>
      <c r="K80" s="558"/>
      <c r="L80" s="559">
        <v>7.0000000000000007E-2</v>
      </c>
      <c r="M80" s="557">
        <v>0</v>
      </c>
      <c r="N80" s="557">
        <v>0.38600000000000001</v>
      </c>
      <c r="O80" s="557">
        <v>627.83000000000004</v>
      </c>
      <c r="P80" s="557">
        <v>79.37</v>
      </c>
      <c r="Q80" s="557">
        <v>2E-3</v>
      </c>
      <c r="R80" s="557">
        <v>10.211</v>
      </c>
      <c r="S80" s="557">
        <v>35.970999999999997</v>
      </c>
      <c r="T80" s="557">
        <v>0</v>
      </c>
      <c r="U80" s="557">
        <v>58.255000000000003</v>
      </c>
      <c r="V80" s="557">
        <v>18.876000000000001</v>
      </c>
      <c r="W80" s="557">
        <v>1.6719999999999999</v>
      </c>
      <c r="X80" s="557">
        <v>0.57399999999999995</v>
      </c>
      <c r="Y80" s="557">
        <v>415.38400000000001</v>
      </c>
      <c r="Z80" s="557">
        <v>1.58</v>
      </c>
      <c r="AA80" s="557">
        <v>9.1310000000000002</v>
      </c>
      <c r="AB80" s="557">
        <v>154.27600000000001</v>
      </c>
      <c r="AC80" s="557">
        <v>3.6819999999999999</v>
      </c>
      <c r="AD80" s="557">
        <v>8.4000000000000005E-2</v>
      </c>
      <c r="AE80" s="557">
        <v>644.71100000000001</v>
      </c>
      <c r="AF80" s="557">
        <v>31.728999999999999</v>
      </c>
      <c r="AG80" s="557">
        <v>25.292999999999999</v>
      </c>
      <c r="AH80" s="557">
        <v>106.193</v>
      </c>
      <c r="AI80" s="557">
        <v>41.746000000000002</v>
      </c>
      <c r="AJ80" s="557">
        <v>51.094999999999999</v>
      </c>
      <c r="AK80" s="557">
        <v>7.0910000000000002</v>
      </c>
      <c r="AL80" s="557">
        <v>76.447000000000003</v>
      </c>
      <c r="AM80" s="557">
        <v>38.970999999999997</v>
      </c>
      <c r="AN80" s="557">
        <v>1E-3</v>
      </c>
      <c r="AO80" s="557">
        <v>562.13499999999999</v>
      </c>
      <c r="AP80" s="557">
        <v>32.253999999999998</v>
      </c>
      <c r="AQ80" s="557">
        <v>8.2379999999999995</v>
      </c>
      <c r="AR80" s="557">
        <v>5.1079999999999997</v>
      </c>
      <c r="AS80" s="557">
        <v>3.3519999999999999</v>
      </c>
      <c r="AT80" s="557">
        <v>0</v>
      </c>
      <c r="AU80" s="557">
        <v>0</v>
      </c>
      <c r="AV80" s="557">
        <v>3.391</v>
      </c>
      <c r="AW80" s="557">
        <v>33.646999999999998</v>
      </c>
      <c r="AX80" s="557">
        <v>51.210999999999999</v>
      </c>
      <c r="AY80" s="557">
        <v>1.048</v>
      </c>
      <c r="AZ80" s="557">
        <v>0.89</v>
      </c>
      <c r="BA80" s="557">
        <v>6.1029999999999998</v>
      </c>
      <c r="BB80" s="557">
        <v>2.4260000000000002</v>
      </c>
      <c r="BC80" s="557">
        <v>96.847999999999999</v>
      </c>
      <c r="BD80" s="557">
        <v>0.123</v>
      </c>
      <c r="BE80" s="557">
        <v>44.478000000000002</v>
      </c>
      <c r="BF80" s="557">
        <v>138.69499999999999</v>
      </c>
      <c r="BG80" s="557">
        <v>2.2879999999999998</v>
      </c>
      <c r="BH80" s="557">
        <v>0</v>
      </c>
      <c r="BI80" s="557">
        <v>27.010999999999999</v>
      </c>
      <c r="BJ80" s="557">
        <v>0</v>
      </c>
      <c r="BK80" s="557">
        <v>0</v>
      </c>
      <c r="BL80" s="605">
        <v>0</v>
      </c>
      <c r="BM80" s="606">
        <f t="shared" si="5"/>
        <v>3459.877</v>
      </c>
      <c r="BN80" s="560"/>
      <c r="BO80" s="558">
        <v>0</v>
      </c>
      <c r="BP80" s="607">
        <f t="shared" si="6"/>
        <v>185.66900000000001</v>
      </c>
      <c r="BQ80" s="559">
        <f t="shared" si="7"/>
        <v>185.66900000000001</v>
      </c>
      <c r="BR80" s="608">
        <v>0</v>
      </c>
      <c r="BS80" s="558">
        <v>185.66900000000001</v>
      </c>
      <c r="BT80" s="609">
        <v>0</v>
      </c>
      <c r="BU80" s="609">
        <v>0</v>
      </c>
      <c r="BV80" s="558">
        <v>5720.1580000000004</v>
      </c>
      <c r="BW80" s="610">
        <v>113.18300000000001</v>
      </c>
      <c r="BX80" s="560">
        <v>0</v>
      </c>
      <c r="BZ80" s="531"/>
    </row>
    <row r="81" spans="1:78">
      <c r="A81" s="581" t="s">
        <v>25</v>
      </c>
      <c r="B81" s="604" t="s">
        <v>166</v>
      </c>
      <c r="C81" s="557">
        <f t="shared" si="4"/>
        <v>1933.489</v>
      </c>
      <c r="D81" s="558"/>
      <c r="E81" s="558"/>
      <c r="F81" s="558"/>
      <c r="G81" s="558"/>
      <c r="H81" s="558"/>
      <c r="I81" s="558"/>
      <c r="J81" s="558"/>
      <c r="K81" s="558"/>
      <c r="L81" s="559">
        <v>0</v>
      </c>
      <c r="M81" s="557">
        <v>0</v>
      </c>
      <c r="N81" s="557">
        <v>0</v>
      </c>
      <c r="O81" s="557">
        <v>0</v>
      </c>
      <c r="P81" s="557">
        <v>122.592</v>
      </c>
      <c r="Q81" s="557">
        <v>0</v>
      </c>
      <c r="R81" s="557">
        <v>2.778</v>
      </c>
      <c r="S81" s="557">
        <v>41.045000000000002</v>
      </c>
      <c r="T81" s="557">
        <v>0</v>
      </c>
      <c r="U81" s="557">
        <v>0.377</v>
      </c>
      <c r="V81" s="557">
        <v>0</v>
      </c>
      <c r="W81" s="557">
        <v>0</v>
      </c>
      <c r="X81" s="557">
        <v>7.0000000000000007E-2</v>
      </c>
      <c r="Y81" s="557">
        <v>0</v>
      </c>
      <c r="Z81" s="557">
        <v>99.622</v>
      </c>
      <c r="AA81" s="557">
        <v>8.5380000000000003</v>
      </c>
      <c r="AB81" s="557">
        <v>0</v>
      </c>
      <c r="AC81" s="557">
        <v>0</v>
      </c>
      <c r="AD81" s="557">
        <v>0</v>
      </c>
      <c r="AE81" s="557">
        <v>0</v>
      </c>
      <c r="AF81" s="557">
        <v>0</v>
      </c>
      <c r="AG81" s="557">
        <v>0</v>
      </c>
      <c r="AH81" s="557">
        <v>70.69</v>
      </c>
      <c r="AI81" s="557">
        <v>0</v>
      </c>
      <c r="AJ81" s="557">
        <v>0</v>
      </c>
      <c r="AK81" s="557">
        <v>0</v>
      </c>
      <c r="AL81" s="557">
        <v>0</v>
      </c>
      <c r="AM81" s="557">
        <v>0</v>
      </c>
      <c r="AN81" s="557">
        <v>0</v>
      </c>
      <c r="AO81" s="557">
        <v>0</v>
      </c>
      <c r="AP81" s="557">
        <v>0</v>
      </c>
      <c r="AQ81" s="557">
        <v>0</v>
      </c>
      <c r="AR81" s="557">
        <v>0</v>
      </c>
      <c r="AS81" s="557">
        <v>0</v>
      </c>
      <c r="AT81" s="557">
        <v>0</v>
      </c>
      <c r="AU81" s="557">
        <v>0</v>
      </c>
      <c r="AV81" s="557">
        <v>0</v>
      </c>
      <c r="AW81" s="557">
        <v>0</v>
      </c>
      <c r="AX81" s="557">
        <v>4.843</v>
      </c>
      <c r="AY81" s="557">
        <v>0</v>
      </c>
      <c r="AZ81" s="557">
        <v>0</v>
      </c>
      <c r="BA81" s="557">
        <v>0</v>
      </c>
      <c r="BB81" s="557">
        <v>0</v>
      </c>
      <c r="BC81" s="557">
        <v>0</v>
      </c>
      <c r="BD81" s="557">
        <v>0</v>
      </c>
      <c r="BE81" s="557">
        <v>0</v>
      </c>
      <c r="BF81" s="557">
        <v>0</v>
      </c>
      <c r="BG81" s="557">
        <v>0</v>
      </c>
      <c r="BH81" s="557">
        <v>0</v>
      </c>
      <c r="BI81" s="557">
        <v>11.423999999999999</v>
      </c>
      <c r="BJ81" s="557">
        <v>0</v>
      </c>
      <c r="BK81" s="557">
        <v>0</v>
      </c>
      <c r="BL81" s="605">
        <v>0</v>
      </c>
      <c r="BM81" s="606">
        <f t="shared" si="5"/>
        <v>361.97900000000004</v>
      </c>
      <c r="BN81" s="560"/>
      <c r="BO81" s="558">
        <v>0</v>
      </c>
      <c r="BP81" s="607">
        <f t="shared" si="6"/>
        <v>1025.4280000000001</v>
      </c>
      <c r="BQ81" s="559">
        <f t="shared" si="7"/>
        <v>1025.4280000000001</v>
      </c>
      <c r="BR81" s="608">
        <v>0</v>
      </c>
      <c r="BS81" s="558">
        <v>1025.4280000000001</v>
      </c>
      <c r="BT81" s="609">
        <v>0</v>
      </c>
      <c r="BU81" s="609">
        <v>0</v>
      </c>
      <c r="BV81" s="558">
        <v>546.08199999999999</v>
      </c>
      <c r="BW81" s="610">
        <v>0</v>
      </c>
      <c r="BX81" s="560">
        <v>0</v>
      </c>
      <c r="BZ81" s="531"/>
    </row>
    <row r="82" spans="1:78">
      <c r="A82" s="581" t="s">
        <v>26</v>
      </c>
      <c r="B82" s="604" t="s">
        <v>206</v>
      </c>
      <c r="C82" s="557">
        <f t="shared" si="4"/>
        <v>27048.936000000002</v>
      </c>
      <c r="D82" s="558"/>
      <c r="E82" s="558"/>
      <c r="F82" s="558"/>
      <c r="G82" s="558"/>
      <c r="H82" s="558"/>
      <c r="I82" s="558"/>
      <c r="J82" s="558"/>
      <c r="K82" s="558"/>
      <c r="L82" s="559">
        <v>0.17899999999999999</v>
      </c>
      <c r="M82" s="557">
        <v>0.93200000000000005</v>
      </c>
      <c r="N82" s="557">
        <v>0.755</v>
      </c>
      <c r="O82" s="557">
        <v>52.966999999999999</v>
      </c>
      <c r="P82" s="557">
        <v>132.34299999999999</v>
      </c>
      <c r="Q82" s="557">
        <v>2E-3</v>
      </c>
      <c r="R82" s="557">
        <v>2.5590000000000002</v>
      </c>
      <c r="S82" s="557">
        <v>0.26100000000000001</v>
      </c>
      <c r="T82" s="557">
        <v>0</v>
      </c>
      <c r="U82" s="557">
        <v>18.581</v>
      </c>
      <c r="V82" s="557">
        <v>5.4290000000000003</v>
      </c>
      <c r="W82" s="557">
        <v>0.55600000000000005</v>
      </c>
      <c r="X82" s="557">
        <v>1.833</v>
      </c>
      <c r="Y82" s="557">
        <v>0.35499999999999998</v>
      </c>
      <c r="Z82" s="557">
        <v>0.16</v>
      </c>
      <c r="AA82" s="557">
        <v>38.335000000000001</v>
      </c>
      <c r="AB82" s="557">
        <v>3.4580000000000002</v>
      </c>
      <c r="AC82" s="557">
        <v>346.20800000000003</v>
      </c>
      <c r="AD82" s="557">
        <v>206.82599999999999</v>
      </c>
      <c r="AE82" s="557">
        <v>43.527000000000001</v>
      </c>
      <c r="AF82" s="557">
        <v>32.677999999999997</v>
      </c>
      <c r="AG82" s="557">
        <v>18.266999999999999</v>
      </c>
      <c r="AH82" s="557">
        <v>159.34399999999999</v>
      </c>
      <c r="AI82" s="557">
        <v>76.984999999999999</v>
      </c>
      <c r="AJ82" s="557">
        <v>1340.9960000000001</v>
      </c>
      <c r="AK82" s="557">
        <v>13.214</v>
      </c>
      <c r="AL82" s="557">
        <v>4.0449999999999999</v>
      </c>
      <c r="AM82" s="557">
        <v>69.262</v>
      </c>
      <c r="AN82" s="557">
        <v>10.375999999999999</v>
      </c>
      <c r="AO82" s="557">
        <v>112.962</v>
      </c>
      <c r="AP82" s="557">
        <v>9.1910000000000007</v>
      </c>
      <c r="AQ82" s="557">
        <v>40.247999999999998</v>
      </c>
      <c r="AR82" s="557">
        <v>295.065</v>
      </c>
      <c r="AS82" s="557">
        <v>555.18399999999997</v>
      </c>
      <c r="AT82" s="557">
        <v>148.03100000000001</v>
      </c>
      <c r="AU82" s="557">
        <v>20.007999999999999</v>
      </c>
      <c r="AV82" s="557">
        <v>17.677</v>
      </c>
      <c r="AW82" s="557">
        <v>3.6539999999999999</v>
      </c>
      <c r="AX82" s="557">
        <v>30.457999999999998</v>
      </c>
      <c r="AY82" s="557">
        <v>0.53600000000000003</v>
      </c>
      <c r="AZ82" s="557">
        <v>66.991</v>
      </c>
      <c r="BA82" s="557">
        <v>86.228999999999999</v>
      </c>
      <c r="BB82" s="557">
        <v>7.5220000000000002</v>
      </c>
      <c r="BC82" s="557">
        <v>295.90800000000002</v>
      </c>
      <c r="BD82" s="557">
        <v>5.16</v>
      </c>
      <c r="BE82" s="557">
        <v>117.277</v>
      </c>
      <c r="BF82" s="557">
        <v>341.452</v>
      </c>
      <c r="BG82" s="557">
        <v>6.734</v>
      </c>
      <c r="BH82" s="557">
        <v>11.493</v>
      </c>
      <c r="BI82" s="557">
        <v>22.747</v>
      </c>
      <c r="BJ82" s="557">
        <v>0</v>
      </c>
      <c r="BK82" s="557">
        <v>0</v>
      </c>
      <c r="BL82" s="605">
        <v>0</v>
      </c>
      <c r="BM82" s="606">
        <f t="shared" si="5"/>
        <v>4774.9600000000019</v>
      </c>
      <c r="BN82" s="560"/>
      <c r="BO82" s="558">
        <v>105.425</v>
      </c>
      <c r="BP82" s="607">
        <f t="shared" si="6"/>
        <v>6966.98</v>
      </c>
      <c r="BQ82" s="559">
        <f t="shared" si="7"/>
        <v>6966.98</v>
      </c>
      <c r="BR82" s="608">
        <v>0</v>
      </c>
      <c r="BS82" s="558">
        <v>6966.98</v>
      </c>
      <c r="BT82" s="609">
        <v>0</v>
      </c>
      <c r="BU82" s="609">
        <v>0</v>
      </c>
      <c r="BV82" s="558">
        <v>15132.877</v>
      </c>
      <c r="BW82" s="610">
        <v>68.694000000000003</v>
      </c>
      <c r="BX82" s="560">
        <v>0</v>
      </c>
      <c r="BZ82" s="531"/>
    </row>
    <row r="83" spans="1:78">
      <c r="A83" s="581" t="s">
        <v>27</v>
      </c>
      <c r="B83" s="604" t="s">
        <v>124</v>
      </c>
      <c r="C83" s="557">
        <f t="shared" si="4"/>
        <v>1185.8390000000002</v>
      </c>
      <c r="D83" s="558"/>
      <c r="E83" s="558"/>
      <c r="F83" s="558"/>
      <c r="G83" s="558"/>
      <c r="H83" s="558"/>
      <c r="I83" s="558"/>
      <c r="J83" s="558"/>
      <c r="K83" s="558"/>
      <c r="L83" s="559">
        <v>2.4409999999999998</v>
      </c>
      <c r="M83" s="557">
        <v>28.462</v>
      </c>
      <c r="N83" s="557">
        <v>12.611000000000001</v>
      </c>
      <c r="O83" s="557">
        <v>12.398999999999999</v>
      </c>
      <c r="P83" s="557">
        <v>1.419</v>
      </c>
      <c r="Q83" s="557">
        <v>4.0000000000000001E-3</v>
      </c>
      <c r="R83" s="557">
        <v>1.5109999999999999</v>
      </c>
      <c r="S83" s="557">
        <v>0.57799999999999996</v>
      </c>
      <c r="T83" s="557">
        <v>0</v>
      </c>
      <c r="U83" s="557">
        <v>2.5910000000000002</v>
      </c>
      <c r="V83" s="557">
        <v>5.9690000000000003</v>
      </c>
      <c r="W83" s="557">
        <v>1.4279999999999999</v>
      </c>
      <c r="X83" s="557">
        <v>6.9109999999999996</v>
      </c>
      <c r="Y83" s="557">
        <v>2.54</v>
      </c>
      <c r="Z83" s="557">
        <v>0.11899999999999999</v>
      </c>
      <c r="AA83" s="557">
        <v>0</v>
      </c>
      <c r="AB83" s="557">
        <v>0.55600000000000005</v>
      </c>
      <c r="AC83" s="557">
        <v>29.100999999999999</v>
      </c>
      <c r="AD83" s="557">
        <v>23.585999999999999</v>
      </c>
      <c r="AE83" s="557">
        <v>2.8809999999999998</v>
      </c>
      <c r="AF83" s="557">
        <v>8.9770000000000003</v>
      </c>
      <c r="AG83" s="557">
        <v>9.2110000000000003</v>
      </c>
      <c r="AH83" s="557">
        <v>9.5229999999999997</v>
      </c>
      <c r="AI83" s="557">
        <v>10.366</v>
      </c>
      <c r="AJ83" s="557">
        <v>0</v>
      </c>
      <c r="AK83" s="557">
        <v>453.70499999999998</v>
      </c>
      <c r="AL83" s="557">
        <v>122.587</v>
      </c>
      <c r="AM83" s="557">
        <v>34.762</v>
      </c>
      <c r="AN83" s="557">
        <v>0.56399999999999995</v>
      </c>
      <c r="AO83" s="557">
        <v>10.295999999999999</v>
      </c>
      <c r="AP83" s="557">
        <v>3.2389999999999999</v>
      </c>
      <c r="AQ83" s="557">
        <v>2.5910000000000002</v>
      </c>
      <c r="AR83" s="557">
        <v>45.018000000000001</v>
      </c>
      <c r="AS83" s="557">
        <v>8.3369999999999997</v>
      </c>
      <c r="AT83" s="557">
        <v>0</v>
      </c>
      <c r="AU83" s="557">
        <v>6.359</v>
      </c>
      <c r="AV83" s="557">
        <v>5.1070000000000002</v>
      </c>
      <c r="AW83" s="557">
        <v>5.6829999999999998</v>
      </c>
      <c r="AX83" s="557">
        <v>0.628</v>
      </c>
      <c r="AY83" s="557">
        <v>0</v>
      </c>
      <c r="AZ83" s="557">
        <v>20.7</v>
      </c>
      <c r="BA83" s="557">
        <v>9.8339999999999996</v>
      </c>
      <c r="BB83" s="557">
        <v>0.84199999999999997</v>
      </c>
      <c r="BC83" s="557">
        <v>63.253</v>
      </c>
      <c r="BD83" s="557">
        <v>1.5349999999999999</v>
      </c>
      <c r="BE83" s="557">
        <v>19.001000000000001</v>
      </c>
      <c r="BF83" s="557">
        <v>42.753</v>
      </c>
      <c r="BG83" s="557">
        <v>4.3719999999999999</v>
      </c>
      <c r="BH83" s="557">
        <v>0</v>
      </c>
      <c r="BI83" s="557">
        <v>8.0890000000000004</v>
      </c>
      <c r="BJ83" s="557">
        <v>0</v>
      </c>
      <c r="BK83" s="557">
        <v>0</v>
      </c>
      <c r="BL83" s="605">
        <v>0</v>
      </c>
      <c r="BM83" s="606">
        <f t="shared" si="5"/>
        <v>1042.4390000000001</v>
      </c>
      <c r="BN83" s="560"/>
      <c r="BO83" s="558">
        <v>139.98699999999999</v>
      </c>
      <c r="BP83" s="607">
        <f t="shared" si="6"/>
        <v>3.4129999999999998</v>
      </c>
      <c r="BQ83" s="559">
        <f t="shared" si="7"/>
        <v>3.4129999999999998</v>
      </c>
      <c r="BR83" s="608">
        <v>3.4129999999999998</v>
      </c>
      <c r="BS83" s="558">
        <v>0</v>
      </c>
      <c r="BT83" s="609">
        <v>0</v>
      </c>
      <c r="BU83" s="609">
        <v>0</v>
      </c>
      <c r="BV83" s="558">
        <v>0</v>
      </c>
      <c r="BW83" s="610">
        <v>0</v>
      </c>
      <c r="BX83" s="560">
        <v>0</v>
      </c>
      <c r="BZ83" s="531"/>
    </row>
    <row r="84" spans="1:78">
      <c r="A84" s="581" t="s">
        <v>28</v>
      </c>
      <c r="B84" s="604" t="s">
        <v>167</v>
      </c>
      <c r="C84" s="557">
        <f t="shared" si="4"/>
        <v>14545.484</v>
      </c>
      <c r="D84" s="558"/>
      <c r="E84" s="558"/>
      <c r="F84" s="558"/>
      <c r="G84" s="558"/>
      <c r="H84" s="558"/>
      <c r="I84" s="558"/>
      <c r="J84" s="558"/>
      <c r="K84" s="558"/>
      <c r="L84" s="559">
        <v>3.101</v>
      </c>
      <c r="M84" s="557">
        <v>113.828</v>
      </c>
      <c r="N84" s="557">
        <v>54.936</v>
      </c>
      <c r="O84" s="557">
        <v>125.164</v>
      </c>
      <c r="P84" s="557">
        <v>34.152000000000001</v>
      </c>
      <c r="Q84" s="557">
        <v>7.0000000000000001E-3</v>
      </c>
      <c r="R84" s="557">
        <v>15.317</v>
      </c>
      <c r="S84" s="557">
        <v>27.667999999999999</v>
      </c>
      <c r="T84" s="557">
        <v>0</v>
      </c>
      <c r="U84" s="557">
        <v>13.497999999999999</v>
      </c>
      <c r="V84" s="557">
        <v>19.222999999999999</v>
      </c>
      <c r="W84" s="557">
        <v>10.109</v>
      </c>
      <c r="X84" s="557">
        <v>1.4770000000000001</v>
      </c>
      <c r="Y84" s="557">
        <v>2.1379999999999999</v>
      </c>
      <c r="Z84" s="557">
        <v>0.78600000000000003</v>
      </c>
      <c r="AA84" s="557">
        <v>3.097</v>
      </c>
      <c r="AB84" s="557">
        <v>22.902999999999999</v>
      </c>
      <c r="AC84" s="557">
        <v>801.59699999999998</v>
      </c>
      <c r="AD84" s="557">
        <v>72.09</v>
      </c>
      <c r="AE84" s="557">
        <v>99.4</v>
      </c>
      <c r="AF84" s="557">
        <v>31.239000000000001</v>
      </c>
      <c r="AG84" s="557">
        <v>59.19</v>
      </c>
      <c r="AH84" s="557">
        <v>97.435000000000002</v>
      </c>
      <c r="AI84" s="557">
        <v>272.27</v>
      </c>
      <c r="AJ84" s="557">
        <v>43.918999999999997</v>
      </c>
      <c r="AK84" s="557">
        <v>11.259</v>
      </c>
      <c r="AL84" s="557">
        <v>10.455</v>
      </c>
      <c r="AM84" s="557">
        <v>414.40300000000002</v>
      </c>
      <c r="AN84" s="557">
        <v>6.92</v>
      </c>
      <c r="AO84" s="557">
        <v>768.25800000000004</v>
      </c>
      <c r="AP84" s="557">
        <v>74.826999999999998</v>
      </c>
      <c r="AQ84" s="557">
        <v>35.402000000000001</v>
      </c>
      <c r="AR84" s="557">
        <v>340.572</v>
      </c>
      <c r="AS84" s="557">
        <v>5.8179999999999996</v>
      </c>
      <c r="AT84" s="557">
        <v>224.06399999999999</v>
      </c>
      <c r="AU84" s="557">
        <v>20.908000000000001</v>
      </c>
      <c r="AV84" s="557">
        <v>16.844000000000001</v>
      </c>
      <c r="AW84" s="557">
        <v>26.026</v>
      </c>
      <c r="AX84" s="557">
        <v>6.2249999999999996</v>
      </c>
      <c r="AY84" s="557">
        <v>1.004</v>
      </c>
      <c r="AZ84" s="557">
        <v>2.54</v>
      </c>
      <c r="BA84" s="557">
        <v>12.601000000000001</v>
      </c>
      <c r="BB84" s="557">
        <v>2.9950000000000001</v>
      </c>
      <c r="BC84" s="557">
        <v>559.48800000000006</v>
      </c>
      <c r="BD84" s="557">
        <v>21.567</v>
      </c>
      <c r="BE84" s="557">
        <v>128.327</v>
      </c>
      <c r="BF84" s="557">
        <v>203.852</v>
      </c>
      <c r="BG84" s="557">
        <v>5.8129999999999997</v>
      </c>
      <c r="BH84" s="557">
        <v>13.525</v>
      </c>
      <c r="BI84" s="557">
        <v>101.964</v>
      </c>
      <c r="BJ84" s="557">
        <v>0</v>
      </c>
      <c r="BK84" s="557">
        <v>0</v>
      </c>
      <c r="BL84" s="605">
        <v>0</v>
      </c>
      <c r="BM84" s="606">
        <f t="shared" si="5"/>
        <v>4940.201</v>
      </c>
      <c r="BN84" s="560"/>
      <c r="BO84" s="558">
        <v>0</v>
      </c>
      <c r="BP84" s="607">
        <f t="shared" si="6"/>
        <v>9605.2829999999994</v>
      </c>
      <c r="BQ84" s="559">
        <f t="shared" si="7"/>
        <v>9605.2829999999994</v>
      </c>
      <c r="BR84" s="608">
        <v>0</v>
      </c>
      <c r="BS84" s="558">
        <v>9605.2829999999994</v>
      </c>
      <c r="BT84" s="609">
        <v>0</v>
      </c>
      <c r="BU84" s="609">
        <v>0</v>
      </c>
      <c r="BV84" s="558">
        <v>0</v>
      </c>
      <c r="BW84" s="610">
        <v>0</v>
      </c>
      <c r="BX84" s="560">
        <v>0</v>
      </c>
      <c r="BZ84" s="531"/>
    </row>
    <row r="85" spans="1:78">
      <c r="A85" s="581" t="s">
        <v>29</v>
      </c>
      <c r="B85" s="604" t="s">
        <v>125</v>
      </c>
      <c r="C85" s="557">
        <f t="shared" si="4"/>
        <v>3371.585</v>
      </c>
      <c r="D85" s="558"/>
      <c r="E85" s="558"/>
      <c r="F85" s="558"/>
      <c r="G85" s="558"/>
      <c r="H85" s="558"/>
      <c r="I85" s="558"/>
      <c r="J85" s="558"/>
      <c r="K85" s="558"/>
      <c r="L85" s="559">
        <v>80.802000000000007</v>
      </c>
      <c r="M85" s="557">
        <v>4.3460000000000001</v>
      </c>
      <c r="N85" s="557">
        <v>0.13500000000000001</v>
      </c>
      <c r="O85" s="557">
        <v>23.492000000000001</v>
      </c>
      <c r="P85" s="557">
        <v>1.0289999999999999</v>
      </c>
      <c r="Q85" s="557">
        <v>1E-3</v>
      </c>
      <c r="R85" s="557">
        <v>0.52700000000000002</v>
      </c>
      <c r="S85" s="557">
        <v>0.70099999999999996</v>
      </c>
      <c r="T85" s="557">
        <v>0</v>
      </c>
      <c r="U85" s="557">
        <v>1.319</v>
      </c>
      <c r="V85" s="557">
        <v>0.34799999999999998</v>
      </c>
      <c r="W85" s="557">
        <v>0.21299999999999999</v>
      </c>
      <c r="X85" s="557">
        <v>2.0430000000000001</v>
      </c>
      <c r="Y85" s="557">
        <v>0.37</v>
      </c>
      <c r="Z85" s="557">
        <v>2.4E-2</v>
      </c>
      <c r="AA85" s="557">
        <v>0.59699999999999998</v>
      </c>
      <c r="AB85" s="557">
        <v>2.3050000000000002</v>
      </c>
      <c r="AC85" s="557">
        <v>10.000999999999999</v>
      </c>
      <c r="AD85" s="557">
        <v>0</v>
      </c>
      <c r="AE85" s="557">
        <v>23.611000000000001</v>
      </c>
      <c r="AF85" s="557">
        <v>14.09</v>
      </c>
      <c r="AG85" s="557">
        <v>11.281000000000001</v>
      </c>
      <c r="AH85" s="557">
        <v>20.82</v>
      </c>
      <c r="AI85" s="557">
        <v>68.436999999999998</v>
      </c>
      <c r="AJ85" s="557">
        <v>4.7489999999999997</v>
      </c>
      <c r="AK85" s="557">
        <v>7.8460000000000001</v>
      </c>
      <c r="AL85" s="557">
        <v>0.97799999999999998</v>
      </c>
      <c r="AM85" s="557">
        <v>84.206000000000003</v>
      </c>
      <c r="AN85" s="557">
        <v>1.2889999999999999</v>
      </c>
      <c r="AO85" s="557">
        <v>256.779</v>
      </c>
      <c r="AP85" s="557">
        <v>14.971</v>
      </c>
      <c r="AQ85" s="557">
        <v>2.4780000000000002</v>
      </c>
      <c r="AR85" s="557">
        <v>5.0030000000000001</v>
      </c>
      <c r="AS85" s="557">
        <v>0.85699999999999998</v>
      </c>
      <c r="AT85" s="557">
        <v>12.789</v>
      </c>
      <c r="AU85" s="557">
        <v>1.1539999999999999</v>
      </c>
      <c r="AV85" s="557">
        <v>0.46500000000000002</v>
      </c>
      <c r="AW85" s="557">
        <v>4.1980000000000004</v>
      </c>
      <c r="AX85" s="557">
        <v>1.256</v>
      </c>
      <c r="AY85" s="557">
        <v>0.11700000000000001</v>
      </c>
      <c r="AZ85" s="557">
        <v>0.76800000000000002</v>
      </c>
      <c r="BA85" s="557">
        <v>3.9969999999999999</v>
      </c>
      <c r="BB85" s="557">
        <v>0.58099999999999996</v>
      </c>
      <c r="BC85" s="557">
        <v>105.235</v>
      </c>
      <c r="BD85" s="557">
        <v>2.5230000000000001</v>
      </c>
      <c r="BE85" s="557">
        <v>37.805</v>
      </c>
      <c r="BF85" s="557">
        <v>51.790999999999997</v>
      </c>
      <c r="BG85" s="557">
        <v>1.7290000000000001</v>
      </c>
      <c r="BH85" s="557">
        <v>5.97</v>
      </c>
      <c r="BI85" s="557">
        <v>36.939</v>
      </c>
      <c r="BJ85" s="557">
        <v>0</v>
      </c>
      <c r="BK85" s="557">
        <v>0</v>
      </c>
      <c r="BL85" s="605">
        <v>0</v>
      </c>
      <c r="BM85" s="606">
        <f t="shared" si="5"/>
        <v>912.96500000000003</v>
      </c>
      <c r="BN85" s="560"/>
      <c r="BO85" s="558">
        <v>0</v>
      </c>
      <c r="BP85" s="607">
        <f t="shared" si="6"/>
        <v>2391.1669999999999</v>
      </c>
      <c r="BQ85" s="559">
        <f t="shared" si="7"/>
        <v>2391.1669999999999</v>
      </c>
      <c r="BR85" s="608">
        <v>4.8000000000000001E-2</v>
      </c>
      <c r="BS85" s="558">
        <v>2391.1190000000001</v>
      </c>
      <c r="BT85" s="609">
        <v>0</v>
      </c>
      <c r="BU85" s="609">
        <v>0</v>
      </c>
      <c r="BV85" s="558">
        <v>0</v>
      </c>
      <c r="BW85" s="610">
        <v>67.453000000000003</v>
      </c>
      <c r="BX85" s="560">
        <v>0</v>
      </c>
      <c r="BZ85" s="531"/>
    </row>
    <row r="86" spans="1:78">
      <c r="A86" s="581" t="s">
        <v>30</v>
      </c>
      <c r="B86" s="604" t="s">
        <v>163</v>
      </c>
      <c r="C86" s="557">
        <f t="shared" si="4"/>
        <v>24679.275000000001</v>
      </c>
      <c r="D86" s="558"/>
      <c r="E86" s="558"/>
      <c r="F86" s="558"/>
      <c r="G86" s="558"/>
      <c r="H86" s="558"/>
      <c r="I86" s="558"/>
      <c r="J86" s="558"/>
      <c r="K86" s="558"/>
      <c r="L86" s="559">
        <v>0.19400000000000001</v>
      </c>
      <c r="M86" s="557">
        <v>0</v>
      </c>
      <c r="N86" s="557">
        <v>0</v>
      </c>
      <c r="O86" s="557">
        <v>57.212000000000003</v>
      </c>
      <c r="P86" s="557">
        <v>49.26</v>
      </c>
      <c r="Q86" s="557">
        <v>3.0000000000000001E-3</v>
      </c>
      <c r="R86" s="557">
        <v>2.9849999999999999</v>
      </c>
      <c r="S86" s="557">
        <v>3.19</v>
      </c>
      <c r="T86" s="557">
        <v>0</v>
      </c>
      <c r="U86" s="557">
        <v>8.2279999999999998</v>
      </c>
      <c r="V86" s="557">
        <v>7.4829999999999997</v>
      </c>
      <c r="W86" s="557">
        <v>1.5569999999999999</v>
      </c>
      <c r="X86" s="557">
        <v>0.39500000000000002</v>
      </c>
      <c r="Y86" s="557">
        <v>7.6859999999999999</v>
      </c>
      <c r="Z86" s="557">
        <v>0.76800000000000002</v>
      </c>
      <c r="AA86" s="557">
        <v>8.4339999999999993</v>
      </c>
      <c r="AB86" s="557">
        <v>33.667999999999999</v>
      </c>
      <c r="AC86" s="557">
        <v>0</v>
      </c>
      <c r="AD86" s="557">
        <v>20.137</v>
      </c>
      <c r="AE86" s="557">
        <v>3890.4270000000001</v>
      </c>
      <c r="AF86" s="557">
        <v>13.478999999999999</v>
      </c>
      <c r="AG86" s="557">
        <v>47.902999999999999</v>
      </c>
      <c r="AH86" s="557">
        <v>154.01599999999999</v>
      </c>
      <c r="AI86" s="557">
        <v>121.474</v>
      </c>
      <c r="AJ86" s="557">
        <v>1.2529999999999999</v>
      </c>
      <c r="AK86" s="557">
        <v>0</v>
      </c>
      <c r="AL86" s="557">
        <v>4.984</v>
      </c>
      <c r="AM86" s="557">
        <v>2.5999999999999999E-2</v>
      </c>
      <c r="AN86" s="557">
        <v>7.3780000000000001</v>
      </c>
      <c r="AO86" s="557">
        <v>1377.836</v>
      </c>
      <c r="AP86" s="557">
        <v>35.951000000000001</v>
      </c>
      <c r="AQ86" s="557">
        <v>28.073</v>
      </c>
      <c r="AR86" s="557">
        <v>179.024</v>
      </c>
      <c r="AS86" s="557">
        <v>5.1879999999999997</v>
      </c>
      <c r="AT86" s="557">
        <v>0</v>
      </c>
      <c r="AU86" s="557">
        <v>15.058</v>
      </c>
      <c r="AV86" s="557">
        <v>9.8770000000000007</v>
      </c>
      <c r="AW86" s="557">
        <v>424.41</v>
      </c>
      <c r="AX86" s="557">
        <v>665.89</v>
      </c>
      <c r="AY86" s="557">
        <v>6.6580000000000004</v>
      </c>
      <c r="AZ86" s="557">
        <v>34.043999999999997</v>
      </c>
      <c r="BA86" s="557">
        <v>178.14</v>
      </c>
      <c r="BB86" s="557">
        <v>11.026</v>
      </c>
      <c r="BC86" s="557">
        <v>147.142</v>
      </c>
      <c r="BD86" s="557">
        <v>7.3410000000000002</v>
      </c>
      <c r="BE86" s="557">
        <v>89.662000000000006</v>
      </c>
      <c r="BF86" s="557">
        <v>162.15799999999999</v>
      </c>
      <c r="BG86" s="557">
        <v>28.849</v>
      </c>
      <c r="BH86" s="557">
        <v>119.619</v>
      </c>
      <c r="BI86" s="557">
        <v>6.0019999999999998</v>
      </c>
      <c r="BJ86" s="557">
        <v>0</v>
      </c>
      <c r="BK86" s="557">
        <v>0</v>
      </c>
      <c r="BL86" s="605">
        <v>0</v>
      </c>
      <c r="BM86" s="606">
        <f t="shared" si="5"/>
        <v>7974.0880000000025</v>
      </c>
      <c r="BN86" s="560"/>
      <c r="BO86" s="558">
        <v>560.404</v>
      </c>
      <c r="BP86" s="607">
        <f t="shared" si="6"/>
        <v>139.578</v>
      </c>
      <c r="BQ86" s="559">
        <f t="shared" si="7"/>
        <v>139.578</v>
      </c>
      <c r="BR86" s="608">
        <v>0</v>
      </c>
      <c r="BS86" s="558">
        <v>139.578</v>
      </c>
      <c r="BT86" s="609">
        <v>0</v>
      </c>
      <c r="BU86" s="609">
        <v>0</v>
      </c>
      <c r="BV86" s="558">
        <v>17011.330000000002</v>
      </c>
      <c r="BW86" s="610">
        <v>-1006.125</v>
      </c>
      <c r="BX86" s="560">
        <v>0</v>
      </c>
      <c r="BZ86" s="531"/>
    </row>
    <row r="87" spans="1:78">
      <c r="A87" s="581" t="s">
        <v>31</v>
      </c>
      <c r="B87" s="604" t="s">
        <v>216</v>
      </c>
      <c r="C87" s="557">
        <f t="shared" si="4"/>
        <v>2044.0190000000002</v>
      </c>
      <c r="D87" s="558"/>
      <c r="E87" s="558"/>
      <c r="F87" s="558"/>
      <c r="G87" s="558"/>
      <c r="H87" s="558"/>
      <c r="I87" s="558"/>
      <c r="J87" s="558"/>
      <c r="K87" s="558"/>
      <c r="L87" s="559">
        <v>9.0999999999999998E-2</v>
      </c>
      <c r="M87" s="557">
        <v>0</v>
      </c>
      <c r="N87" s="557">
        <v>6.0830000000000002</v>
      </c>
      <c r="O87" s="557">
        <v>5.3769999999999998</v>
      </c>
      <c r="P87" s="557">
        <v>34.197000000000003</v>
      </c>
      <c r="Q87" s="557">
        <v>3.0000000000000001E-3</v>
      </c>
      <c r="R87" s="557">
        <v>4.0250000000000004</v>
      </c>
      <c r="S87" s="557">
        <v>0.13900000000000001</v>
      </c>
      <c r="T87" s="557">
        <v>0</v>
      </c>
      <c r="U87" s="557">
        <v>5.83</v>
      </c>
      <c r="V87" s="557">
        <v>2.1659999999999999</v>
      </c>
      <c r="W87" s="557">
        <v>0.56499999999999995</v>
      </c>
      <c r="X87" s="557">
        <v>3.722</v>
      </c>
      <c r="Y87" s="557">
        <v>4.4480000000000004</v>
      </c>
      <c r="Z87" s="557">
        <v>4.9000000000000002E-2</v>
      </c>
      <c r="AA87" s="557">
        <v>0.76400000000000001</v>
      </c>
      <c r="AB87" s="557">
        <v>3.919</v>
      </c>
      <c r="AC87" s="557">
        <v>16.29</v>
      </c>
      <c r="AD87" s="557">
        <v>7.0609999999999999</v>
      </c>
      <c r="AE87" s="557">
        <v>8.2949999999999999</v>
      </c>
      <c r="AF87" s="557">
        <v>72.037000000000006</v>
      </c>
      <c r="AG87" s="557">
        <v>39.866</v>
      </c>
      <c r="AH87" s="557">
        <v>55.206000000000003</v>
      </c>
      <c r="AI87" s="557">
        <v>58.655000000000001</v>
      </c>
      <c r="AJ87" s="557">
        <v>611.255</v>
      </c>
      <c r="AK87" s="557">
        <v>1.1000000000000001</v>
      </c>
      <c r="AL87" s="557">
        <v>0</v>
      </c>
      <c r="AM87" s="557">
        <v>34.972999999999999</v>
      </c>
      <c r="AN87" s="557">
        <v>0.71899999999999997</v>
      </c>
      <c r="AO87" s="557">
        <v>26.433</v>
      </c>
      <c r="AP87" s="557">
        <v>8.8999999999999996E-2</v>
      </c>
      <c r="AQ87" s="557">
        <v>4.7270000000000003</v>
      </c>
      <c r="AR87" s="557">
        <v>61.375</v>
      </c>
      <c r="AS87" s="557">
        <v>6.6020000000000003</v>
      </c>
      <c r="AT87" s="557">
        <v>16.529</v>
      </c>
      <c r="AU87" s="557">
        <v>9.2560000000000002</v>
      </c>
      <c r="AV87" s="557">
        <v>7.8659999999999997</v>
      </c>
      <c r="AW87" s="557">
        <v>6.0839999999999996</v>
      </c>
      <c r="AX87" s="557">
        <v>2.3050000000000002</v>
      </c>
      <c r="AY87" s="557">
        <v>0</v>
      </c>
      <c r="AZ87" s="557">
        <v>19.779</v>
      </c>
      <c r="BA87" s="557">
        <v>38.058</v>
      </c>
      <c r="BB87" s="557">
        <v>18.364000000000001</v>
      </c>
      <c r="BC87" s="557">
        <v>75.56</v>
      </c>
      <c r="BD87" s="557">
        <v>5.5209999999999999</v>
      </c>
      <c r="BE87" s="557">
        <v>22.949000000000002</v>
      </c>
      <c r="BF87" s="557">
        <v>33.847999999999999</v>
      </c>
      <c r="BG87" s="557">
        <v>2.5070000000000001</v>
      </c>
      <c r="BH87" s="557">
        <v>0</v>
      </c>
      <c r="BI87" s="557">
        <v>0.38800000000000001</v>
      </c>
      <c r="BJ87" s="557">
        <v>0</v>
      </c>
      <c r="BK87" s="557">
        <v>0</v>
      </c>
      <c r="BL87" s="605">
        <v>0</v>
      </c>
      <c r="BM87" s="606">
        <f t="shared" si="5"/>
        <v>1335.0750000000003</v>
      </c>
      <c r="BN87" s="560"/>
      <c r="BO87" s="558">
        <v>0</v>
      </c>
      <c r="BP87" s="607">
        <f t="shared" si="6"/>
        <v>708.94399999999996</v>
      </c>
      <c r="BQ87" s="559">
        <f t="shared" si="7"/>
        <v>708.94399999999996</v>
      </c>
      <c r="BR87" s="608">
        <v>0</v>
      </c>
      <c r="BS87" s="558">
        <v>708.94399999999996</v>
      </c>
      <c r="BT87" s="609">
        <v>0</v>
      </c>
      <c r="BU87" s="609">
        <v>0</v>
      </c>
      <c r="BV87" s="558">
        <v>0</v>
      </c>
      <c r="BW87" s="610">
        <v>0</v>
      </c>
      <c r="BX87" s="560">
        <v>0</v>
      </c>
      <c r="BZ87" s="531"/>
    </row>
    <row r="88" spans="1:78">
      <c r="A88" s="581" t="s">
        <v>32</v>
      </c>
      <c r="B88" s="604" t="s">
        <v>232</v>
      </c>
      <c r="C88" s="557">
        <f t="shared" si="4"/>
        <v>0</v>
      </c>
      <c r="D88" s="558"/>
      <c r="E88" s="558"/>
      <c r="F88" s="558"/>
      <c r="G88" s="558"/>
      <c r="H88" s="558"/>
      <c r="I88" s="558"/>
      <c r="J88" s="558"/>
      <c r="K88" s="558"/>
      <c r="L88" s="559">
        <v>0</v>
      </c>
      <c r="M88" s="557">
        <v>0</v>
      </c>
      <c r="N88" s="557">
        <v>0</v>
      </c>
      <c r="O88" s="557">
        <v>0</v>
      </c>
      <c r="P88" s="557">
        <v>0</v>
      </c>
      <c r="Q88" s="557">
        <v>0</v>
      </c>
      <c r="R88" s="557">
        <v>0</v>
      </c>
      <c r="S88" s="557">
        <v>0</v>
      </c>
      <c r="T88" s="557">
        <v>0</v>
      </c>
      <c r="U88" s="557">
        <v>0</v>
      </c>
      <c r="V88" s="557">
        <v>0</v>
      </c>
      <c r="W88" s="557">
        <v>0</v>
      </c>
      <c r="X88" s="557">
        <v>0</v>
      </c>
      <c r="Y88" s="557">
        <v>0</v>
      </c>
      <c r="Z88" s="557">
        <v>0</v>
      </c>
      <c r="AA88" s="557">
        <v>0</v>
      </c>
      <c r="AB88" s="557">
        <v>0</v>
      </c>
      <c r="AC88" s="557">
        <v>0</v>
      </c>
      <c r="AD88" s="557">
        <v>0</v>
      </c>
      <c r="AE88" s="557">
        <v>0</v>
      </c>
      <c r="AF88" s="557">
        <v>0</v>
      </c>
      <c r="AG88" s="557">
        <v>0</v>
      </c>
      <c r="AH88" s="557">
        <v>0</v>
      </c>
      <c r="AI88" s="557">
        <v>0</v>
      </c>
      <c r="AJ88" s="557">
        <v>0</v>
      </c>
      <c r="AK88" s="557">
        <v>0</v>
      </c>
      <c r="AL88" s="557">
        <v>0</v>
      </c>
      <c r="AM88" s="557">
        <v>0</v>
      </c>
      <c r="AN88" s="557">
        <v>0</v>
      </c>
      <c r="AO88" s="557">
        <v>0</v>
      </c>
      <c r="AP88" s="557">
        <v>0</v>
      </c>
      <c r="AQ88" s="557">
        <v>0</v>
      </c>
      <c r="AR88" s="557">
        <v>0</v>
      </c>
      <c r="AS88" s="557">
        <v>0</v>
      </c>
      <c r="AT88" s="557">
        <v>0</v>
      </c>
      <c r="AU88" s="557">
        <v>0</v>
      </c>
      <c r="AV88" s="557">
        <v>0</v>
      </c>
      <c r="AW88" s="557">
        <v>0</v>
      </c>
      <c r="AX88" s="557">
        <v>0</v>
      </c>
      <c r="AY88" s="557">
        <v>0</v>
      </c>
      <c r="AZ88" s="557">
        <v>0</v>
      </c>
      <c r="BA88" s="557">
        <v>0</v>
      </c>
      <c r="BB88" s="557">
        <v>0</v>
      </c>
      <c r="BC88" s="557">
        <v>0</v>
      </c>
      <c r="BD88" s="557">
        <v>0</v>
      </c>
      <c r="BE88" s="557">
        <v>0</v>
      </c>
      <c r="BF88" s="557">
        <v>0</v>
      </c>
      <c r="BG88" s="557">
        <v>0</v>
      </c>
      <c r="BH88" s="557">
        <v>0</v>
      </c>
      <c r="BI88" s="557">
        <v>0</v>
      </c>
      <c r="BJ88" s="557">
        <v>0</v>
      </c>
      <c r="BK88" s="557">
        <v>0</v>
      </c>
      <c r="BL88" s="605">
        <v>0</v>
      </c>
      <c r="BM88" s="606">
        <f t="shared" si="5"/>
        <v>0</v>
      </c>
      <c r="BN88" s="560"/>
      <c r="BO88" s="558">
        <v>0</v>
      </c>
      <c r="BP88" s="607">
        <f t="shared" si="6"/>
        <v>0</v>
      </c>
      <c r="BQ88" s="559">
        <f t="shared" si="7"/>
        <v>0</v>
      </c>
      <c r="BR88" s="608">
        <v>0</v>
      </c>
      <c r="BS88" s="558">
        <v>0</v>
      </c>
      <c r="BT88" s="609">
        <v>0</v>
      </c>
      <c r="BU88" s="609">
        <v>0</v>
      </c>
      <c r="BV88" s="558">
        <v>0</v>
      </c>
      <c r="BW88" s="610">
        <v>0</v>
      </c>
      <c r="BX88" s="560">
        <v>0</v>
      </c>
      <c r="BZ88" s="531"/>
    </row>
    <row r="89" spans="1:78">
      <c r="A89" s="581" t="s">
        <v>33</v>
      </c>
      <c r="B89" s="604" t="s">
        <v>217</v>
      </c>
      <c r="C89" s="557">
        <f t="shared" si="4"/>
        <v>0</v>
      </c>
      <c r="D89" s="558"/>
      <c r="E89" s="558"/>
      <c r="F89" s="558"/>
      <c r="G89" s="558"/>
      <c r="H89" s="558"/>
      <c r="I89" s="558"/>
      <c r="J89" s="558"/>
      <c r="K89" s="558"/>
      <c r="L89" s="559">
        <v>0</v>
      </c>
      <c r="M89" s="557">
        <v>0</v>
      </c>
      <c r="N89" s="557">
        <v>0</v>
      </c>
      <c r="O89" s="557">
        <v>0</v>
      </c>
      <c r="P89" s="557">
        <v>0</v>
      </c>
      <c r="Q89" s="557">
        <v>0</v>
      </c>
      <c r="R89" s="557">
        <v>0</v>
      </c>
      <c r="S89" s="557">
        <v>0</v>
      </c>
      <c r="T89" s="557">
        <v>0</v>
      </c>
      <c r="U89" s="557">
        <v>0</v>
      </c>
      <c r="V89" s="557">
        <v>0</v>
      </c>
      <c r="W89" s="557">
        <v>0</v>
      </c>
      <c r="X89" s="557">
        <v>0</v>
      </c>
      <c r="Y89" s="557">
        <v>0</v>
      </c>
      <c r="Z89" s="557">
        <v>0</v>
      </c>
      <c r="AA89" s="557">
        <v>0</v>
      </c>
      <c r="AB89" s="557">
        <v>0</v>
      </c>
      <c r="AC89" s="557">
        <v>0</v>
      </c>
      <c r="AD89" s="557">
        <v>0</v>
      </c>
      <c r="AE89" s="557">
        <v>0</v>
      </c>
      <c r="AF89" s="557">
        <v>0</v>
      </c>
      <c r="AG89" s="557">
        <v>0</v>
      </c>
      <c r="AH89" s="557">
        <v>0</v>
      </c>
      <c r="AI89" s="557">
        <v>0</v>
      </c>
      <c r="AJ89" s="557">
        <v>0</v>
      </c>
      <c r="AK89" s="557">
        <v>0</v>
      </c>
      <c r="AL89" s="557">
        <v>0</v>
      </c>
      <c r="AM89" s="557">
        <v>0</v>
      </c>
      <c r="AN89" s="557">
        <v>0</v>
      </c>
      <c r="AO89" s="557">
        <v>0</v>
      </c>
      <c r="AP89" s="557">
        <v>0</v>
      </c>
      <c r="AQ89" s="557">
        <v>0</v>
      </c>
      <c r="AR89" s="557">
        <v>0</v>
      </c>
      <c r="AS89" s="557">
        <v>0</v>
      </c>
      <c r="AT89" s="557">
        <v>0</v>
      </c>
      <c r="AU89" s="557">
        <v>0</v>
      </c>
      <c r="AV89" s="557">
        <v>0</v>
      </c>
      <c r="AW89" s="557">
        <v>0</v>
      </c>
      <c r="AX89" s="557">
        <v>0</v>
      </c>
      <c r="AY89" s="557">
        <v>0</v>
      </c>
      <c r="AZ89" s="557">
        <v>0</v>
      </c>
      <c r="BA89" s="557">
        <v>0</v>
      </c>
      <c r="BB89" s="557">
        <v>0</v>
      </c>
      <c r="BC89" s="557">
        <v>0</v>
      </c>
      <c r="BD89" s="557">
        <v>0</v>
      </c>
      <c r="BE89" s="557">
        <v>0</v>
      </c>
      <c r="BF89" s="557">
        <v>0</v>
      </c>
      <c r="BG89" s="557">
        <v>0</v>
      </c>
      <c r="BH89" s="557">
        <v>0</v>
      </c>
      <c r="BI89" s="557">
        <v>0</v>
      </c>
      <c r="BJ89" s="557">
        <v>0</v>
      </c>
      <c r="BK89" s="557">
        <v>0</v>
      </c>
      <c r="BL89" s="605">
        <v>0</v>
      </c>
      <c r="BM89" s="606">
        <f t="shared" si="5"/>
        <v>0</v>
      </c>
      <c r="BN89" s="560"/>
      <c r="BO89" s="558">
        <v>0</v>
      </c>
      <c r="BP89" s="607">
        <f t="shared" si="6"/>
        <v>0</v>
      </c>
      <c r="BQ89" s="559">
        <f t="shared" si="7"/>
        <v>0</v>
      </c>
      <c r="BR89" s="608">
        <v>0</v>
      </c>
      <c r="BS89" s="558">
        <v>0</v>
      </c>
      <c r="BT89" s="609">
        <v>0</v>
      </c>
      <c r="BU89" s="609">
        <v>0</v>
      </c>
      <c r="BV89" s="558">
        <v>0</v>
      </c>
      <c r="BW89" s="610">
        <v>0</v>
      </c>
      <c r="BX89" s="560">
        <v>0</v>
      </c>
      <c r="BZ89" s="531"/>
    </row>
    <row r="90" spans="1:78">
      <c r="A90" s="581" t="s">
        <v>34</v>
      </c>
      <c r="B90" s="604" t="s">
        <v>134</v>
      </c>
      <c r="C90" s="557">
        <f t="shared" si="4"/>
        <v>0</v>
      </c>
      <c r="D90" s="558"/>
      <c r="E90" s="558"/>
      <c r="F90" s="558"/>
      <c r="G90" s="558"/>
      <c r="H90" s="558"/>
      <c r="I90" s="558"/>
      <c r="J90" s="558"/>
      <c r="K90" s="558"/>
      <c r="L90" s="559">
        <v>0</v>
      </c>
      <c r="M90" s="557">
        <v>0</v>
      </c>
      <c r="N90" s="557">
        <v>0</v>
      </c>
      <c r="O90" s="557">
        <v>0</v>
      </c>
      <c r="P90" s="557">
        <v>0</v>
      </c>
      <c r="Q90" s="557">
        <v>0</v>
      </c>
      <c r="R90" s="557">
        <v>0</v>
      </c>
      <c r="S90" s="557">
        <v>0</v>
      </c>
      <c r="T90" s="557">
        <v>0</v>
      </c>
      <c r="U90" s="557">
        <v>0</v>
      </c>
      <c r="V90" s="557">
        <v>0</v>
      </c>
      <c r="W90" s="557">
        <v>0</v>
      </c>
      <c r="X90" s="557">
        <v>0</v>
      </c>
      <c r="Y90" s="557">
        <v>0</v>
      </c>
      <c r="Z90" s="557">
        <v>0</v>
      </c>
      <c r="AA90" s="557">
        <v>0</v>
      </c>
      <c r="AB90" s="557">
        <v>0</v>
      </c>
      <c r="AC90" s="557">
        <v>0</v>
      </c>
      <c r="AD90" s="557">
        <v>0</v>
      </c>
      <c r="AE90" s="557">
        <v>0</v>
      </c>
      <c r="AF90" s="557">
        <v>0</v>
      </c>
      <c r="AG90" s="557">
        <v>0</v>
      </c>
      <c r="AH90" s="557">
        <v>0</v>
      </c>
      <c r="AI90" s="557">
        <v>0</v>
      </c>
      <c r="AJ90" s="557">
        <v>0</v>
      </c>
      <c r="AK90" s="557">
        <v>0</v>
      </c>
      <c r="AL90" s="557">
        <v>0</v>
      </c>
      <c r="AM90" s="557">
        <v>0</v>
      </c>
      <c r="AN90" s="557">
        <v>0</v>
      </c>
      <c r="AO90" s="557">
        <v>0</v>
      </c>
      <c r="AP90" s="557">
        <v>0</v>
      </c>
      <c r="AQ90" s="557">
        <v>0</v>
      </c>
      <c r="AR90" s="557">
        <v>0</v>
      </c>
      <c r="AS90" s="557">
        <v>0</v>
      </c>
      <c r="AT90" s="557">
        <v>0</v>
      </c>
      <c r="AU90" s="557">
        <v>0</v>
      </c>
      <c r="AV90" s="557">
        <v>0</v>
      </c>
      <c r="AW90" s="557">
        <v>0</v>
      </c>
      <c r="AX90" s="557">
        <v>0</v>
      </c>
      <c r="AY90" s="557">
        <v>0</v>
      </c>
      <c r="AZ90" s="557">
        <v>0</v>
      </c>
      <c r="BA90" s="557">
        <v>0</v>
      </c>
      <c r="BB90" s="557">
        <v>0</v>
      </c>
      <c r="BC90" s="557">
        <v>0</v>
      </c>
      <c r="BD90" s="557">
        <v>0</v>
      </c>
      <c r="BE90" s="557">
        <v>0</v>
      </c>
      <c r="BF90" s="557">
        <v>0</v>
      </c>
      <c r="BG90" s="557">
        <v>0</v>
      </c>
      <c r="BH90" s="557">
        <v>0</v>
      </c>
      <c r="BI90" s="557">
        <v>0</v>
      </c>
      <c r="BJ90" s="557">
        <v>0</v>
      </c>
      <c r="BK90" s="557">
        <v>0</v>
      </c>
      <c r="BL90" s="605">
        <v>0</v>
      </c>
      <c r="BM90" s="606">
        <f t="shared" si="5"/>
        <v>0</v>
      </c>
      <c r="BN90" s="560"/>
      <c r="BO90" s="558">
        <v>0</v>
      </c>
      <c r="BP90" s="607">
        <f t="shared" si="6"/>
        <v>0</v>
      </c>
      <c r="BQ90" s="559">
        <f t="shared" si="7"/>
        <v>0</v>
      </c>
      <c r="BR90" s="608">
        <v>0</v>
      </c>
      <c r="BS90" s="558">
        <v>0</v>
      </c>
      <c r="BT90" s="609">
        <v>0</v>
      </c>
      <c r="BU90" s="609">
        <v>0</v>
      </c>
      <c r="BV90" s="558">
        <v>0</v>
      </c>
      <c r="BW90" s="610">
        <v>0</v>
      </c>
      <c r="BX90" s="560">
        <v>0</v>
      </c>
      <c r="BZ90" s="531"/>
    </row>
    <row r="91" spans="1:78">
      <c r="A91" s="581" t="s">
        <v>35</v>
      </c>
      <c r="B91" s="604" t="s">
        <v>135</v>
      </c>
      <c r="C91" s="557">
        <f t="shared" si="4"/>
        <v>17139.690999999999</v>
      </c>
      <c r="D91" s="558"/>
      <c r="E91" s="558"/>
      <c r="F91" s="558"/>
      <c r="G91" s="558"/>
      <c r="H91" s="558"/>
      <c r="I91" s="558"/>
      <c r="J91" s="558"/>
      <c r="K91" s="558"/>
      <c r="L91" s="559">
        <v>0</v>
      </c>
      <c r="M91" s="557">
        <v>54.281999999999996</v>
      </c>
      <c r="N91" s="557">
        <v>147.21299999999999</v>
      </c>
      <c r="O91" s="557">
        <v>79.466999999999999</v>
      </c>
      <c r="P91" s="557">
        <v>189.50700000000001</v>
      </c>
      <c r="Q91" s="557">
        <v>7.0000000000000001E-3</v>
      </c>
      <c r="R91" s="557">
        <v>10.29</v>
      </c>
      <c r="S91" s="557">
        <v>2.581</v>
      </c>
      <c r="T91" s="557">
        <v>0</v>
      </c>
      <c r="U91" s="557">
        <v>26.459</v>
      </c>
      <c r="V91" s="557">
        <v>3.6059999999999999</v>
      </c>
      <c r="W91" s="557">
        <v>3.0179999999999998</v>
      </c>
      <c r="X91" s="557">
        <v>0.83899999999999997</v>
      </c>
      <c r="Y91" s="557">
        <v>0.46500000000000002</v>
      </c>
      <c r="Z91" s="557">
        <v>1.244</v>
      </c>
      <c r="AA91" s="557">
        <v>2.7389999999999999</v>
      </c>
      <c r="AB91" s="557">
        <v>1.8819999999999999</v>
      </c>
      <c r="AC91" s="557">
        <v>17.518999999999998</v>
      </c>
      <c r="AD91" s="557">
        <v>19.196999999999999</v>
      </c>
      <c r="AE91" s="557">
        <v>336.18700000000001</v>
      </c>
      <c r="AF91" s="557">
        <v>55.039000000000001</v>
      </c>
      <c r="AG91" s="557">
        <v>64.783000000000001</v>
      </c>
      <c r="AH91" s="557">
        <v>418.10899999999998</v>
      </c>
      <c r="AI91" s="557">
        <v>909.04499999999996</v>
      </c>
      <c r="AJ91" s="557">
        <v>9.1679999999999993</v>
      </c>
      <c r="AK91" s="557">
        <v>6.3570000000000002</v>
      </c>
      <c r="AL91" s="557">
        <v>126.482</v>
      </c>
      <c r="AM91" s="557">
        <v>96.191000000000003</v>
      </c>
      <c r="AN91" s="557">
        <v>10.955</v>
      </c>
      <c r="AO91" s="557">
        <v>444.64100000000002</v>
      </c>
      <c r="AP91" s="557">
        <v>31.516999999999999</v>
      </c>
      <c r="AQ91" s="557">
        <v>20.411000000000001</v>
      </c>
      <c r="AR91" s="557">
        <v>11.784000000000001</v>
      </c>
      <c r="AS91" s="557">
        <v>14.58</v>
      </c>
      <c r="AT91" s="557">
        <v>501.21300000000002</v>
      </c>
      <c r="AU91" s="557">
        <v>0.374</v>
      </c>
      <c r="AV91" s="557">
        <v>6.9000000000000006E-2</v>
      </c>
      <c r="AW91" s="557">
        <v>12.414</v>
      </c>
      <c r="AX91" s="557">
        <v>17.538</v>
      </c>
      <c r="AY91" s="557">
        <v>0</v>
      </c>
      <c r="AZ91" s="557">
        <v>10.315</v>
      </c>
      <c r="BA91" s="557">
        <v>295.01400000000001</v>
      </c>
      <c r="BB91" s="557">
        <v>12.243</v>
      </c>
      <c r="BC91" s="557">
        <v>413.51100000000002</v>
      </c>
      <c r="BD91" s="557">
        <v>9.5990000000000002</v>
      </c>
      <c r="BE91" s="557">
        <v>60.542000000000002</v>
      </c>
      <c r="BF91" s="557">
        <v>105.718</v>
      </c>
      <c r="BG91" s="557">
        <v>19.248999999999999</v>
      </c>
      <c r="BH91" s="557">
        <v>0</v>
      </c>
      <c r="BI91" s="557">
        <v>45.008000000000003</v>
      </c>
      <c r="BJ91" s="557">
        <v>0</v>
      </c>
      <c r="BK91" s="557">
        <v>0</v>
      </c>
      <c r="BL91" s="605">
        <v>0</v>
      </c>
      <c r="BM91" s="606">
        <f t="shared" si="5"/>
        <v>4618.3710000000001</v>
      </c>
      <c r="BN91" s="560"/>
      <c r="BO91" s="558">
        <v>0</v>
      </c>
      <c r="BP91" s="607">
        <f t="shared" si="6"/>
        <v>12521.32</v>
      </c>
      <c r="BQ91" s="559">
        <f t="shared" si="7"/>
        <v>12521.32</v>
      </c>
      <c r="BR91" s="608">
        <v>0</v>
      </c>
      <c r="BS91" s="558">
        <v>12521.32</v>
      </c>
      <c r="BT91" s="609">
        <v>0</v>
      </c>
      <c r="BU91" s="609">
        <v>0</v>
      </c>
      <c r="BV91" s="558">
        <v>0</v>
      </c>
      <c r="BW91" s="610">
        <v>0</v>
      </c>
      <c r="BX91" s="560">
        <v>0</v>
      </c>
      <c r="BZ91" s="531"/>
    </row>
    <row r="92" spans="1:78">
      <c r="A92" s="581" t="s">
        <v>36</v>
      </c>
      <c r="B92" s="604" t="s">
        <v>37</v>
      </c>
      <c r="C92" s="557">
        <f t="shared" si="4"/>
        <v>5827.8200000000006</v>
      </c>
      <c r="D92" s="558"/>
      <c r="E92" s="558"/>
      <c r="F92" s="558"/>
      <c r="G92" s="558"/>
      <c r="H92" s="558"/>
      <c r="I92" s="558"/>
      <c r="J92" s="558"/>
      <c r="K92" s="558"/>
      <c r="L92" s="559">
        <v>0</v>
      </c>
      <c r="M92" s="557">
        <v>11.238</v>
      </c>
      <c r="N92" s="557">
        <v>0</v>
      </c>
      <c r="O92" s="557">
        <v>8.1829999999999998</v>
      </c>
      <c r="P92" s="557">
        <v>260.11099999999999</v>
      </c>
      <c r="Q92" s="557">
        <v>1.0999999999999999E-2</v>
      </c>
      <c r="R92" s="557">
        <v>0.66500000000000004</v>
      </c>
      <c r="S92" s="557">
        <v>0</v>
      </c>
      <c r="T92" s="557">
        <v>0</v>
      </c>
      <c r="U92" s="557">
        <v>0</v>
      </c>
      <c r="V92" s="557">
        <v>1.631</v>
      </c>
      <c r="W92" s="557">
        <v>8.5459999999999994</v>
      </c>
      <c r="X92" s="557">
        <v>1.6759999999999999</v>
      </c>
      <c r="Y92" s="557">
        <v>15.659000000000001</v>
      </c>
      <c r="Z92" s="557">
        <v>0</v>
      </c>
      <c r="AA92" s="557">
        <v>0.47499999999999998</v>
      </c>
      <c r="AB92" s="557">
        <v>1.4610000000000001</v>
      </c>
      <c r="AC92" s="557">
        <v>34.253</v>
      </c>
      <c r="AD92" s="557">
        <v>0</v>
      </c>
      <c r="AE92" s="557">
        <v>0.73799999999999999</v>
      </c>
      <c r="AF92" s="557">
        <v>39.783999999999999</v>
      </c>
      <c r="AG92" s="557">
        <v>115.36799999999999</v>
      </c>
      <c r="AH92" s="557">
        <v>2165.2179999999998</v>
      </c>
      <c r="AI92" s="557">
        <v>423.55900000000003</v>
      </c>
      <c r="AJ92" s="557">
        <v>0.81299999999999994</v>
      </c>
      <c r="AK92" s="557">
        <v>246.11500000000001</v>
      </c>
      <c r="AL92" s="557">
        <v>6.931</v>
      </c>
      <c r="AM92" s="557">
        <v>8.8640000000000008</v>
      </c>
      <c r="AN92" s="557">
        <v>0.61499999999999999</v>
      </c>
      <c r="AO92" s="557">
        <v>179.47</v>
      </c>
      <c r="AP92" s="557">
        <v>0</v>
      </c>
      <c r="AQ92" s="557">
        <v>7.5419999999999998</v>
      </c>
      <c r="AR92" s="557">
        <v>36.844000000000001</v>
      </c>
      <c r="AS92" s="557">
        <v>0</v>
      </c>
      <c r="AT92" s="557">
        <v>0</v>
      </c>
      <c r="AU92" s="557">
        <v>0</v>
      </c>
      <c r="AV92" s="557">
        <v>0.67900000000000005</v>
      </c>
      <c r="AW92" s="557">
        <v>3.1E-2</v>
      </c>
      <c r="AX92" s="557">
        <v>29.861999999999998</v>
      </c>
      <c r="AY92" s="557">
        <v>0</v>
      </c>
      <c r="AZ92" s="557">
        <v>3.5449999999999999</v>
      </c>
      <c r="BA92" s="557">
        <v>18.878</v>
      </c>
      <c r="BB92" s="557">
        <v>12.098000000000001</v>
      </c>
      <c r="BC92" s="557">
        <v>548.57500000000005</v>
      </c>
      <c r="BD92" s="557">
        <v>0</v>
      </c>
      <c r="BE92" s="557">
        <v>94.760999999999996</v>
      </c>
      <c r="BF92" s="557">
        <v>263.608</v>
      </c>
      <c r="BG92" s="557">
        <v>6.3E-2</v>
      </c>
      <c r="BH92" s="557">
        <v>0</v>
      </c>
      <c r="BI92" s="557">
        <v>0.63200000000000001</v>
      </c>
      <c r="BJ92" s="557">
        <v>0</v>
      </c>
      <c r="BK92" s="557">
        <v>0</v>
      </c>
      <c r="BL92" s="605">
        <v>0</v>
      </c>
      <c r="BM92" s="606">
        <f t="shared" si="5"/>
        <v>4548.5020000000004</v>
      </c>
      <c r="BN92" s="560"/>
      <c r="BO92" s="558">
        <v>0</v>
      </c>
      <c r="BP92" s="607">
        <f t="shared" si="6"/>
        <v>1279.318</v>
      </c>
      <c r="BQ92" s="559">
        <f t="shared" si="7"/>
        <v>1279.318</v>
      </c>
      <c r="BR92" s="608">
        <v>0</v>
      </c>
      <c r="BS92" s="558">
        <v>1279.318</v>
      </c>
      <c r="BT92" s="609">
        <v>0</v>
      </c>
      <c r="BU92" s="609">
        <v>0</v>
      </c>
      <c r="BV92" s="558">
        <v>0</v>
      </c>
      <c r="BW92" s="610">
        <v>0</v>
      </c>
      <c r="BX92" s="560">
        <v>0</v>
      </c>
      <c r="BZ92" s="531"/>
    </row>
    <row r="93" spans="1:78">
      <c r="A93" s="581" t="s">
        <v>38</v>
      </c>
      <c r="B93" s="604" t="s">
        <v>39</v>
      </c>
      <c r="C93" s="557">
        <f t="shared" si="4"/>
        <v>8752.0239999999976</v>
      </c>
      <c r="D93" s="558"/>
      <c r="E93" s="558"/>
      <c r="F93" s="558"/>
      <c r="G93" s="558"/>
      <c r="H93" s="558"/>
      <c r="I93" s="558"/>
      <c r="J93" s="558"/>
      <c r="K93" s="558"/>
      <c r="L93" s="559">
        <v>0</v>
      </c>
      <c r="M93" s="557">
        <v>6.56</v>
      </c>
      <c r="N93" s="557">
        <v>0</v>
      </c>
      <c r="O93" s="557">
        <v>31.309000000000001</v>
      </c>
      <c r="P93" s="557">
        <v>4.0570000000000004</v>
      </c>
      <c r="Q93" s="557">
        <v>4.0000000000000001E-3</v>
      </c>
      <c r="R93" s="557">
        <v>2.484</v>
      </c>
      <c r="S93" s="557">
        <v>0.76200000000000001</v>
      </c>
      <c r="T93" s="557">
        <v>0</v>
      </c>
      <c r="U93" s="557">
        <v>5.5919999999999996</v>
      </c>
      <c r="V93" s="557">
        <v>1.8149999999999999</v>
      </c>
      <c r="W93" s="557">
        <v>0</v>
      </c>
      <c r="X93" s="557">
        <v>0.27600000000000002</v>
      </c>
      <c r="Y93" s="557">
        <v>4.726</v>
      </c>
      <c r="Z93" s="557">
        <v>0.13200000000000001</v>
      </c>
      <c r="AA93" s="557">
        <v>0</v>
      </c>
      <c r="AB93" s="557">
        <v>2.5529999999999999</v>
      </c>
      <c r="AC93" s="557">
        <v>15.138999999999999</v>
      </c>
      <c r="AD93" s="557">
        <v>19.984999999999999</v>
      </c>
      <c r="AE93" s="557">
        <v>11.576000000000001</v>
      </c>
      <c r="AF93" s="557">
        <v>33.527999999999999</v>
      </c>
      <c r="AG93" s="557">
        <v>21.513999999999999</v>
      </c>
      <c r="AH93" s="557">
        <v>55.954999999999998</v>
      </c>
      <c r="AI93" s="557">
        <v>159.46299999999999</v>
      </c>
      <c r="AJ93" s="557">
        <v>5.0629999999999997</v>
      </c>
      <c r="AK93" s="557">
        <v>11.276999999999999</v>
      </c>
      <c r="AL93" s="557">
        <v>883.76400000000001</v>
      </c>
      <c r="AM93" s="557">
        <v>85.070999999999998</v>
      </c>
      <c r="AN93" s="557">
        <v>28.259</v>
      </c>
      <c r="AO93" s="557">
        <v>36.475999999999999</v>
      </c>
      <c r="AP93" s="557">
        <v>4.68</v>
      </c>
      <c r="AQ93" s="557">
        <v>81.947000000000003</v>
      </c>
      <c r="AR93" s="557">
        <v>57.823999999999998</v>
      </c>
      <c r="AS93" s="557">
        <v>47.982999999999997</v>
      </c>
      <c r="AT93" s="557">
        <v>89.31</v>
      </c>
      <c r="AU93" s="557">
        <v>10.797000000000001</v>
      </c>
      <c r="AV93" s="557">
        <v>38.972000000000001</v>
      </c>
      <c r="AW93" s="557">
        <v>0.45700000000000002</v>
      </c>
      <c r="AX93" s="557">
        <v>31.882999999999999</v>
      </c>
      <c r="AY93" s="557">
        <v>0</v>
      </c>
      <c r="AZ93" s="557">
        <v>2.3690000000000002</v>
      </c>
      <c r="BA93" s="557">
        <v>945.23900000000003</v>
      </c>
      <c r="BB93" s="557">
        <v>25.574999999999999</v>
      </c>
      <c r="BC93" s="557">
        <v>316.00700000000001</v>
      </c>
      <c r="BD93" s="557">
        <v>0</v>
      </c>
      <c r="BE93" s="557">
        <v>47.182000000000002</v>
      </c>
      <c r="BF93" s="557">
        <v>159.09800000000001</v>
      </c>
      <c r="BG93" s="557">
        <v>9.0779999999999994</v>
      </c>
      <c r="BH93" s="557">
        <v>0</v>
      </c>
      <c r="BI93" s="557">
        <v>7.3540000000000001</v>
      </c>
      <c r="BJ93" s="557">
        <v>0</v>
      </c>
      <c r="BK93" s="557">
        <v>0</v>
      </c>
      <c r="BL93" s="605">
        <v>0</v>
      </c>
      <c r="BM93" s="606">
        <f t="shared" si="5"/>
        <v>3303.0949999999989</v>
      </c>
      <c r="BN93" s="560"/>
      <c r="BO93" s="558">
        <v>25.643999999999998</v>
      </c>
      <c r="BP93" s="607">
        <f t="shared" si="6"/>
        <v>5423.2849999999999</v>
      </c>
      <c r="BQ93" s="559">
        <f t="shared" si="7"/>
        <v>5423.2849999999999</v>
      </c>
      <c r="BR93" s="608">
        <v>0</v>
      </c>
      <c r="BS93" s="558">
        <v>5423.2849999999999</v>
      </c>
      <c r="BT93" s="609">
        <v>0</v>
      </c>
      <c r="BU93" s="609">
        <v>0</v>
      </c>
      <c r="BV93" s="558">
        <v>0</v>
      </c>
      <c r="BW93" s="610">
        <v>0</v>
      </c>
      <c r="BX93" s="560">
        <v>0</v>
      </c>
      <c r="BZ93" s="531"/>
    </row>
    <row r="94" spans="1:78">
      <c r="A94" s="581" t="s">
        <v>40</v>
      </c>
      <c r="B94" s="604" t="s">
        <v>136</v>
      </c>
      <c r="C94" s="557">
        <f t="shared" si="4"/>
        <v>15122.944999999998</v>
      </c>
      <c r="D94" s="558"/>
      <c r="E94" s="558"/>
      <c r="F94" s="558"/>
      <c r="G94" s="558"/>
      <c r="H94" s="558"/>
      <c r="I94" s="558"/>
      <c r="J94" s="558"/>
      <c r="K94" s="558"/>
      <c r="L94" s="559">
        <v>0</v>
      </c>
      <c r="M94" s="557">
        <v>75.912999999999997</v>
      </c>
      <c r="N94" s="557">
        <v>0</v>
      </c>
      <c r="O94" s="557">
        <v>252.94300000000001</v>
      </c>
      <c r="P94" s="557">
        <v>66.600999999999999</v>
      </c>
      <c r="Q94" s="557">
        <v>0</v>
      </c>
      <c r="R94" s="557">
        <v>6.4059999999999997</v>
      </c>
      <c r="S94" s="557">
        <v>0</v>
      </c>
      <c r="T94" s="557">
        <v>0</v>
      </c>
      <c r="U94" s="557">
        <v>2.25</v>
      </c>
      <c r="V94" s="557">
        <v>0</v>
      </c>
      <c r="W94" s="557">
        <v>0</v>
      </c>
      <c r="X94" s="557">
        <v>6.375</v>
      </c>
      <c r="Y94" s="557">
        <v>0.82299999999999995</v>
      </c>
      <c r="Z94" s="557">
        <v>0</v>
      </c>
      <c r="AA94" s="557">
        <v>0.30299999999999999</v>
      </c>
      <c r="AB94" s="557">
        <v>0</v>
      </c>
      <c r="AC94" s="557">
        <v>132.852</v>
      </c>
      <c r="AD94" s="557">
        <v>118.887</v>
      </c>
      <c r="AE94" s="557">
        <v>73.548000000000002</v>
      </c>
      <c r="AF94" s="557">
        <v>0</v>
      </c>
      <c r="AG94" s="557">
        <v>15.557</v>
      </c>
      <c r="AH94" s="557">
        <v>758.303</v>
      </c>
      <c r="AI94" s="557">
        <v>245.078</v>
      </c>
      <c r="AJ94" s="557">
        <v>4.0529999999999999</v>
      </c>
      <c r="AK94" s="557">
        <v>1128.8489999999999</v>
      </c>
      <c r="AL94" s="557">
        <v>1522.54</v>
      </c>
      <c r="AM94" s="557">
        <v>1655.021</v>
      </c>
      <c r="AN94" s="557">
        <v>0</v>
      </c>
      <c r="AO94" s="557">
        <v>108.321</v>
      </c>
      <c r="AP94" s="557">
        <v>4.7270000000000003</v>
      </c>
      <c r="AQ94" s="557">
        <v>1.32</v>
      </c>
      <c r="AR94" s="557">
        <v>321.322</v>
      </c>
      <c r="AS94" s="557">
        <v>0</v>
      </c>
      <c r="AT94" s="557">
        <v>106.325</v>
      </c>
      <c r="AU94" s="557">
        <v>0</v>
      </c>
      <c r="AV94" s="557">
        <v>2.7E-2</v>
      </c>
      <c r="AW94" s="557">
        <v>0.54600000000000004</v>
      </c>
      <c r="AX94" s="557">
        <v>4.0049999999999999</v>
      </c>
      <c r="AY94" s="557">
        <v>0</v>
      </c>
      <c r="AZ94" s="557">
        <v>30.167000000000002</v>
      </c>
      <c r="BA94" s="557">
        <v>72.040999999999997</v>
      </c>
      <c r="BB94" s="557">
        <v>0</v>
      </c>
      <c r="BC94" s="557">
        <v>101.325</v>
      </c>
      <c r="BD94" s="557">
        <v>0</v>
      </c>
      <c r="BE94" s="557">
        <v>30.873999999999999</v>
      </c>
      <c r="BF94" s="557">
        <v>75.352000000000004</v>
      </c>
      <c r="BG94" s="557">
        <v>0</v>
      </c>
      <c r="BH94" s="557">
        <v>0</v>
      </c>
      <c r="BI94" s="557">
        <v>0</v>
      </c>
      <c r="BJ94" s="557">
        <v>0</v>
      </c>
      <c r="BK94" s="557">
        <v>0</v>
      </c>
      <c r="BL94" s="605">
        <v>0</v>
      </c>
      <c r="BM94" s="606">
        <f t="shared" si="5"/>
        <v>6922.6539999999995</v>
      </c>
      <c r="BN94" s="560"/>
      <c r="BO94" s="558">
        <v>7550.73</v>
      </c>
      <c r="BP94" s="607">
        <f t="shared" si="6"/>
        <v>649.56100000000004</v>
      </c>
      <c r="BQ94" s="559">
        <f t="shared" si="7"/>
        <v>649.56100000000004</v>
      </c>
      <c r="BR94" s="608">
        <v>0</v>
      </c>
      <c r="BS94" s="558">
        <v>649.56100000000004</v>
      </c>
      <c r="BT94" s="609">
        <v>0</v>
      </c>
      <c r="BU94" s="609">
        <v>0</v>
      </c>
      <c r="BV94" s="558">
        <v>0</v>
      </c>
      <c r="BW94" s="610">
        <v>0</v>
      </c>
      <c r="BX94" s="560">
        <v>0</v>
      </c>
      <c r="BZ94" s="531"/>
    </row>
    <row r="95" spans="1:78">
      <c r="A95" s="581" t="s">
        <v>41</v>
      </c>
      <c r="B95" s="604" t="s">
        <v>156</v>
      </c>
      <c r="C95" s="557">
        <f t="shared" si="4"/>
        <v>252.93999999999997</v>
      </c>
      <c r="D95" s="558"/>
      <c r="E95" s="558"/>
      <c r="F95" s="558"/>
      <c r="G95" s="558"/>
      <c r="H95" s="558"/>
      <c r="I95" s="558"/>
      <c r="J95" s="558"/>
      <c r="K95" s="558"/>
      <c r="L95" s="559">
        <v>3.0000000000000001E-3</v>
      </c>
      <c r="M95" s="557">
        <v>0</v>
      </c>
      <c r="N95" s="557">
        <v>0</v>
      </c>
      <c r="O95" s="557">
        <v>0.14399999999999999</v>
      </c>
      <c r="P95" s="557">
        <v>0.11799999999999999</v>
      </c>
      <c r="Q95" s="557">
        <v>1E-3</v>
      </c>
      <c r="R95" s="557">
        <v>5.0000000000000001E-3</v>
      </c>
      <c r="S95" s="557">
        <v>6.0000000000000001E-3</v>
      </c>
      <c r="T95" s="557">
        <v>0</v>
      </c>
      <c r="U95" s="557">
        <v>0.17799999999999999</v>
      </c>
      <c r="V95" s="557">
        <v>1.4999999999999999E-2</v>
      </c>
      <c r="W95" s="557">
        <v>1.2E-2</v>
      </c>
      <c r="X95" s="557">
        <v>5.7000000000000002E-2</v>
      </c>
      <c r="Y95" s="557">
        <v>8.9999999999999993E-3</v>
      </c>
      <c r="Z95" s="557">
        <v>2.5000000000000001E-2</v>
      </c>
      <c r="AA95" s="557">
        <v>1E-3</v>
      </c>
      <c r="AB95" s="557">
        <v>0.01</v>
      </c>
      <c r="AC95" s="557">
        <v>0.39400000000000002</v>
      </c>
      <c r="AD95" s="557">
        <v>6.0000000000000001E-3</v>
      </c>
      <c r="AE95" s="557">
        <v>1.228</v>
      </c>
      <c r="AF95" s="557">
        <v>0.73499999999999999</v>
      </c>
      <c r="AG95" s="557">
        <v>1.9330000000000001</v>
      </c>
      <c r="AH95" s="557">
        <v>1.0580000000000001</v>
      </c>
      <c r="AI95" s="557">
        <v>1.198</v>
      </c>
      <c r="AJ95" s="557">
        <v>3.0000000000000001E-3</v>
      </c>
      <c r="AK95" s="557">
        <v>0</v>
      </c>
      <c r="AL95" s="557">
        <v>0.183</v>
      </c>
      <c r="AM95" s="557">
        <v>0.10199999999999999</v>
      </c>
      <c r="AN95" s="557">
        <v>4.5990000000000002</v>
      </c>
      <c r="AO95" s="557">
        <v>0.80200000000000005</v>
      </c>
      <c r="AP95" s="557">
        <v>0.10199999999999999</v>
      </c>
      <c r="AQ95" s="557">
        <v>7.2999999999999995E-2</v>
      </c>
      <c r="AR95" s="557">
        <v>0.92900000000000005</v>
      </c>
      <c r="AS95" s="557">
        <v>0.13</v>
      </c>
      <c r="AT95" s="557">
        <v>0</v>
      </c>
      <c r="AU95" s="557">
        <v>0.48699999999999999</v>
      </c>
      <c r="AV95" s="557">
        <v>1.0109999999999999</v>
      </c>
      <c r="AW95" s="557">
        <v>4.9000000000000002E-2</v>
      </c>
      <c r="AX95" s="557">
        <v>6.5000000000000002E-2</v>
      </c>
      <c r="AY95" s="557">
        <v>0</v>
      </c>
      <c r="AZ95" s="557">
        <v>7.0000000000000001E-3</v>
      </c>
      <c r="BA95" s="557">
        <v>9.8000000000000004E-2</v>
      </c>
      <c r="BB95" s="557">
        <v>3.5999999999999997E-2</v>
      </c>
      <c r="BC95" s="557">
        <v>99.62</v>
      </c>
      <c r="BD95" s="557">
        <v>1.2</v>
      </c>
      <c r="BE95" s="557">
        <v>17.951000000000001</v>
      </c>
      <c r="BF95" s="557">
        <v>17.742000000000001</v>
      </c>
      <c r="BG95" s="557">
        <v>0.19</v>
      </c>
      <c r="BH95" s="557">
        <v>0.68799999999999994</v>
      </c>
      <c r="BI95" s="557">
        <v>0.22700000000000001</v>
      </c>
      <c r="BJ95" s="557">
        <v>0</v>
      </c>
      <c r="BK95" s="557">
        <v>0</v>
      </c>
      <c r="BL95" s="605">
        <v>0</v>
      </c>
      <c r="BM95" s="606">
        <f t="shared" si="5"/>
        <v>153.42999999999998</v>
      </c>
      <c r="BN95" s="560"/>
      <c r="BO95" s="558">
        <v>3.6760000000000002</v>
      </c>
      <c r="BP95" s="607">
        <f t="shared" si="6"/>
        <v>95.834000000000003</v>
      </c>
      <c r="BQ95" s="559">
        <f t="shared" si="7"/>
        <v>95.834000000000003</v>
      </c>
      <c r="BR95" s="608">
        <v>0</v>
      </c>
      <c r="BS95" s="558">
        <v>95.834000000000003</v>
      </c>
      <c r="BT95" s="609">
        <v>0</v>
      </c>
      <c r="BU95" s="609">
        <v>0</v>
      </c>
      <c r="BV95" s="558">
        <v>0</v>
      </c>
      <c r="BW95" s="610">
        <v>0</v>
      </c>
      <c r="BX95" s="560">
        <v>0</v>
      </c>
      <c r="BZ95" s="531"/>
    </row>
    <row r="96" spans="1:78">
      <c r="A96" s="581" t="s">
        <v>42</v>
      </c>
      <c r="B96" s="604" t="s">
        <v>43</v>
      </c>
      <c r="C96" s="557">
        <f t="shared" si="4"/>
        <v>28252.789999999997</v>
      </c>
      <c r="D96" s="558"/>
      <c r="E96" s="558"/>
      <c r="F96" s="558"/>
      <c r="G96" s="558"/>
      <c r="H96" s="558"/>
      <c r="I96" s="558"/>
      <c r="J96" s="558"/>
      <c r="K96" s="558"/>
      <c r="L96" s="559">
        <v>0.68</v>
      </c>
      <c r="M96" s="557">
        <v>3.1120000000000001</v>
      </c>
      <c r="N96" s="557">
        <v>0.221</v>
      </c>
      <c r="O96" s="557">
        <v>4.9939999999999998</v>
      </c>
      <c r="P96" s="557">
        <v>0.65600000000000003</v>
      </c>
      <c r="Q96" s="557">
        <v>3.0000000000000001E-3</v>
      </c>
      <c r="R96" s="557">
        <v>2.633</v>
      </c>
      <c r="S96" s="557">
        <v>0</v>
      </c>
      <c r="T96" s="557">
        <v>0</v>
      </c>
      <c r="U96" s="557">
        <v>0.88200000000000001</v>
      </c>
      <c r="V96" s="557">
        <v>0.28499999999999998</v>
      </c>
      <c r="W96" s="557">
        <v>0</v>
      </c>
      <c r="X96" s="557">
        <v>0.13700000000000001</v>
      </c>
      <c r="Y96" s="557">
        <v>1.0449999999999999</v>
      </c>
      <c r="Z96" s="557">
        <v>0</v>
      </c>
      <c r="AA96" s="557">
        <v>0</v>
      </c>
      <c r="AB96" s="557">
        <v>0.81</v>
      </c>
      <c r="AC96" s="557">
        <v>0.82</v>
      </c>
      <c r="AD96" s="557">
        <v>3.145</v>
      </c>
      <c r="AE96" s="557">
        <v>8.2070000000000007</v>
      </c>
      <c r="AF96" s="557">
        <v>8.2379999999999995</v>
      </c>
      <c r="AG96" s="557">
        <v>10.193</v>
      </c>
      <c r="AH96" s="557">
        <v>12.185</v>
      </c>
      <c r="AI96" s="557">
        <v>18.204999999999998</v>
      </c>
      <c r="AJ96" s="557">
        <v>0.29399999999999998</v>
      </c>
      <c r="AK96" s="557">
        <v>2.6709999999999998</v>
      </c>
      <c r="AL96" s="557">
        <v>1.885</v>
      </c>
      <c r="AM96" s="557">
        <v>81.150999999999996</v>
      </c>
      <c r="AN96" s="557">
        <v>0.55100000000000005</v>
      </c>
      <c r="AO96" s="557">
        <v>49.695</v>
      </c>
      <c r="AP96" s="557">
        <v>1.7230000000000001</v>
      </c>
      <c r="AQ96" s="557">
        <v>6.9240000000000004</v>
      </c>
      <c r="AR96" s="557">
        <v>14.798999999999999</v>
      </c>
      <c r="AS96" s="557">
        <v>15.1</v>
      </c>
      <c r="AT96" s="557">
        <v>10.077999999999999</v>
      </c>
      <c r="AU96" s="557">
        <v>3.024</v>
      </c>
      <c r="AV96" s="557">
        <v>5.423</v>
      </c>
      <c r="AW96" s="557">
        <v>4.2610000000000001</v>
      </c>
      <c r="AX96" s="557">
        <v>4.3419999999999996</v>
      </c>
      <c r="AY96" s="557">
        <v>0.14099999999999999</v>
      </c>
      <c r="AZ96" s="557">
        <v>1.3160000000000001</v>
      </c>
      <c r="BA96" s="557">
        <v>1283.1469999999999</v>
      </c>
      <c r="BB96" s="557">
        <v>4.04</v>
      </c>
      <c r="BC96" s="557">
        <v>136.89699999999999</v>
      </c>
      <c r="BD96" s="557">
        <v>4.3360000000000003</v>
      </c>
      <c r="BE96" s="557">
        <v>13.128</v>
      </c>
      <c r="BF96" s="557">
        <v>36.347999999999999</v>
      </c>
      <c r="BG96" s="557">
        <v>1.016</v>
      </c>
      <c r="BH96" s="557">
        <v>2.4409999999999998</v>
      </c>
      <c r="BI96" s="557">
        <v>0.38500000000000001</v>
      </c>
      <c r="BJ96" s="557">
        <v>0</v>
      </c>
      <c r="BK96" s="557">
        <v>0</v>
      </c>
      <c r="BL96" s="605">
        <v>0</v>
      </c>
      <c r="BM96" s="606">
        <f t="shared" si="5"/>
        <v>1761.5669999999998</v>
      </c>
      <c r="BN96" s="560"/>
      <c r="BO96" s="558">
        <v>0</v>
      </c>
      <c r="BP96" s="607">
        <f t="shared" si="6"/>
        <v>26491.222999999998</v>
      </c>
      <c r="BQ96" s="559">
        <f t="shared" si="7"/>
        <v>26491.222999999998</v>
      </c>
      <c r="BR96" s="608">
        <v>8.9999999999999993E-3</v>
      </c>
      <c r="BS96" s="558">
        <v>26491.214</v>
      </c>
      <c r="BT96" s="609">
        <v>0</v>
      </c>
      <c r="BU96" s="609">
        <v>0</v>
      </c>
      <c r="BV96" s="558">
        <v>0</v>
      </c>
      <c r="BW96" s="610">
        <v>0</v>
      </c>
      <c r="BX96" s="560">
        <v>0</v>
      </c>
      <c r="BZ96" s="531"/>
    </row>
    <row r="97" spans="1:78">
      <c r="A97" s="581" t="s">
        <v>44</v>
      </c>
      <c r="B97" s="604" t="s">
        <v>207</v>
      </c>
      <c r="C97" s="557">
        <f t="shared" si="4"/>
        <v>8241.5950000000012</v>
      </c>
      <c r="D97" s="558"/>
      <c r="E97" s="558"/>
      <c r="F97" s="558"/>
      <c r="G97" s="558"/>
      <c r="H97" s="558"/>
      <c r="I97" s="558"/>
      <c r="J97" s="558"/>
      <c r="K97" s="558"/>
      <c r="L97" s="559">
        <v>0.39100000000000001</v>
      </c>
      <c r="M97" s="557">
        <v>16.933</v>
      </c>
      <c r="N97" s="557">
        <v>0.17599999999999999</v>
      </c>
      <c r="O97" s="557">
        <v>4.5910000000000002</v>
      </c>
      <c r="P97" s="557">
        <v>0.246</v>
      </c>
      <c r="Q97" s="557">
        <v>1E-3</v>
      </c>
      <c r="R97" s="557">
        <v>0.64400000000000002</v>
      </c>
      <c r="S97" s="557">
        <v>8.7999999999999995E-2</v>
      </c>
      <c r="T97" s="557">
        <v>0</v>
      </c>
      <c r="U97" s="557">
        <v>0.57699999999999996</v>
      </c>
      <c r="V97" s="557">
        <v>6.0999999999999999E-2</v>
      </c>
      <c r="W97" s="557">
        <v>0</v>
      </c>
      <c r="X97" s="557">
        <v>0.105</v>
      </c>
      <c r="Y97" s="557">
        <v>0.88100000000000001</v>
      </c>
      <c r="Z97" s="557">
        <v>8.7999999999999995E-2</v>
      </c>
      <c r="AA97" s="557">
        <v>7.1999999999999995E-2</v>
      </c>
      <c r="AB97" s="557">
        <v>0.80200000000000005</v>
      </c>
      <c r="AC97" s="557">
        <v>1.252</v>
      </c>
      <c r="AD97" s="557">
        <v>1.0369999999999999</v>
      </c>
      <c r="AE97" s="557">
        <v>1.1870000000000001</v>
      </c>
      <c r="AF97" s="557">
        <v>3.1539999999999999</v>
      </c>
      <c r="AG97" s="557">
        <v>17.994</v>
      </c>
      <c r="AH97" s="557">
        <v>4.0410000000000004</v>
      </c>
      <c r="AI97" s="557">
        <v>212.88499999999999</v>
      </c>
      <c r="AJ97" s="557">
        <v>0.23599999999999999</v>
      </c>
      <c r="AK97" s="557">
        <v>12.478999999999999</v>
      </c>
      <c r="AL97" s="557">
        <v>48.753</v>
      </c>
      <c r="AM97" s="557">
        <v>18.114999999999998</v>
      </c>
      <c r="AN97" s="557">
        <v>0.156</v>
      </c>
      <c r="AO97" s="557">
        <v>2.0409999999999999</v>
      </c>
      <c r="AP97" s="557">
        <v>14.541</v>
      </c>
      <c r="AQ97" s="557">
        <v>2.6480000000000001</v>
      </c>
      <c r="AR97" s="557">
        <v>2.601</v>
      </c>
      <c r="AS97" s="557">
        <v>3.242</v>
      </c>
      <c r="AT97" s="557">
        <v>16.260000000000002</v>
      </c>
      <c r="AU97" s="557">
        <v>2.6739999999999999</v>
      </c>
      <c r="AV97" s="557">
        <v>1.1779999999999999</v>
      </c>
      <c r="AW97" s="557">
        <v>4.9000000000000002E-2</v>
      </c>
      <c r="AX97" s="557">
        <v>1.754</v>
      </c>
      <c r="AY97" s="557">
        <v>8.3000000000000004E-2</v>
      </c>
      <c r="AZ97" s="557">
        <v>0.46100000000000002</v>
      </c>
      <c r="BA97" s="557">
        <v>7.0119999999999996</v>
      </c>
      <c r="BB97" s="557">
        <v>0.52400000000000002</v>
      </c>
      <c r="BC97" s="557">
        <v>108.696</v>
      </c>
      <c r="BD97" s="557">
        <v>2.76</v>
      </c>
      <c r="BE97" s="557">
        <v>10.807</v>
      </c>
      <c r="BF97" s="557">
        <v>27.79</v>
      </c>
      <c r="BG97" s="557">
        <v>0.68200000000000005</v>
      </c>
      <c r="BH97" s="557">
        <v>7.8689999999999998</v>
      </c>
      <c r="BI97" s="557">
        <v>0.79100000000000004</v>
      </c>
      <c r="BJ97" s="557">
        <v>0</v>
      </c>
      <c r="BK97" s="557">
        <v>0</v>
      </c>
      <c r="BL97" s="605">
        <v>0</v>
      </c>
      <c r="BM97" s="606">
        <f t="shared" si="5"/>
        <v>561.40800000000013</v>
      </c>
      <c r="BN97" s="560"/>
      <c r="BO97" s="558">
        <v>2220.241</v>
      </c>
      <c r="BP97" s="607">
        <f t="shared" si="6"/>
        <v>5459.9459999999999</v>
      </c>
      <c r="BQ97" s="559">
        <f t="shared" si="7"/>
        <v>5459.9459999999999</v>
      </c>
      <c r="BR97" s="608">
        <v>0</v>
      </c>
      <c r="BS97" s="558">
        <v>5459.9459999999999</v>
      </c>
      <c r="BT97" s="609">
        <v>0</v>
      </c>
      <c r="BU97" s="609">
        <v>0</v>
      </c>
      <c r="BV97" s="558">
        <v>0</v>
      </c>
      <c r="BW97" s="610">
        <v>0</v>
      </c>
      <c r="BX97" s="560">
        <v>0</v>
      </c>
      <c r="BZ97" s="531"/>
    </row>
    <row r="98" spans="1:78">
      <c r="A98" s="581" t="s">
        <v>45</v>
      </c>
      <c r="B98" s="604" t="s">
        <v>233</v>
      </c>
      <c r="C98" s="557">
        <f t="shared" si="4"/>
        <v>1386.7370000000001</v>
      </c>
      <c r="D98" s="558"/>
      <c r="E98" s="558"/>
      <c r="F98" s="558"/>
      <c r="G98" s="558"/>
      <c r="H98" s="558"/>
      <c r="I98" s="558"/>
      <c r="J98" s="558"/>
      <c r="K98" s="558"/>
      <c r="L98" s="559">
        <v>0</v>
      </c>
      <c r="M98" s="557">
        <v>1E-3</v>
      </c>
      <c r="N98" s="557">
        <v>5.0000000000000001E-3</v>
      </c>
      <c r="O98" s="557">
        <v>1.298</v>
      </c>
      <c r="P98" s="557">
        <v>5.2999999999999999E-2</v>
      </c>
      <c r="Q98" s="557">
        <v>1E-3</v>
      </c>
      <c r="R98" s="557">
        <v>0</v>
      </c>
      <c r="S98" s="557">
        <v>0.14699999999999999</v>
      </c>
      <c r="T98" s="557">
        <v>0</v>
      </c>
      <c r="U98" s="557">
        <v>2.1000000000000001E-2</v>
      </c>
      <c r="V98" s="557">
        <v>7.4999999999999997E-2</v>
      </c>
      <c r="W98" s="557">
        <v>0.01</v>
      </c>
      <c r="X98" s="557">
        <v>3.0000000000000001E-3</v>
      </c>
      <c r="Y98" s="557">
        <v>3.0000000000000001E-3</v>
      </c>
      <c r="Z98" s="557">
        <v>1E-3</v>
      </c>
      <c r="AA98" s="557">
        <v>8.0000000000000002E-3</v>
      </c>
      <c r="AB98" s="557">
        <v>3.1E-2</v>
      </c>
      <c r="AC98" s="557">
        <v>6.2E-2</v>
      </c>
      <c r="AD98" s="557">
        <v>1.2999999999999999E-2</v>
      </c>
      <c r="AE98" s="557">
        <v>0.19500000000000001</v>
      </c>
      <c r="AF98" s="557">
        <v>0.19700000000000001</v>
      </c>
      <c r="AG98" s="557">
        <v>9.7000000000000003E-2</v>
      </c>
      <c r="AH98" s="557">
        <v>1.35</v>
      </c>
      <c r="AI98" s="557">
        <v>0.33700000000000002</v>
      </c>
      <c r="AJ98" s="557">
        <v>3.0000000000000001E-3</v>
      </c>
      <c r="AK98" s="557">
        <v>0.97099999999999997</v>
      </c>
      <c r="AL98" s="557">
        <v>6.6630000000000003</v>
      </c>
      <c r="AM98" s="557">
        <v>1.0660000000000001</v>
      </c>
      <c r="AN98" s="557">
        <v>0</v>
      </c>
      <c r="AO98" s="557">
        <v>0.54400000000000004</v>
      </c>
      <c r="AP98" s="557">
        <v>0.222</v>
      </c>
      <c r="AQ98" s="557">
        <v>37.639000000000003</v>
      </c>
      <c r="AR98" s="557">
        <v>249.89500000000001</v>
      </c>
      <c r="AS98" s="557">
        <v>1.7000000000000001E-2</v>
      </c>
      <c r="AT98" s="557">
        <v>31.425999999999998</v>
      </c>
      <c r="AU98" s="557">
        <v>0.13600000000000001</v>
      </c>
      <c r="AV98" s="557">
        <v>0.13900000000000001</v>
      </c>
      <c r="AW98" s="557">
        <v>0.01</v>
      </c>
      <c r="AX98" s="557">
        <v>0.60199999999999998</v>
      </c>
      <c r="AY98" s="557">
        <v>2.7E-2</v>
      </c>
      <c r="AZ98" s="557">
        <v>0</v>
      </c>
      <c r="BA98" s="557">
        <v>2.4E-2</v>
      </c>
      <c r="BB98" s="557">
        <v>8.7999999999999995E-2</v>
      </c>
      <c r="BC98" s="557">
        <v>3.0990000000000002</v>
      </c>
      <c r="BD98" s="557">
        <v>0</v>
      </c>
      <c r="BE98" s="557">
        <v>24.747</v>
      </c>
      <c r="BF98" s="557">
        <v>1.069</v>
      </c>
      <c r="BG98" s="557">
        <v>5.1999999999999998E-2</v>
      </c>
      <c r="BH98" s="557">
        <v>1.097</v>
      </c>
      <c r="BI98" s="557">
        <v>9.3079999999999998</v>
      </c>
      <c r="BJ98" s="557">
        <v>0</v>
      </c>
      <c r="BK98" s="557">
        <v>0</v>
      </c>
      <c r="BL98" s="605">
        <v>0</v>
      </c>
      <c r="BM98" s="606">
        <f t="shared" si="5"/>
        <v>372.75200000000001</v>
      </c>
      <c r="BN98" s="560"/>
      <c r="BO98" s="558">
        <v>135.21899999999999</v>
      </c>
      <c r="BP98" s="607">
        <f t="shared" si="6"/>
        <v>878.76600000000008</v>
      </c>
      <c r="BQ98" s="559">
        <f t="shared" si="7"/>
        <v>878.76600000000008</v>
      </c>
      <c r="BR98" s="608">
        <v>99.349000000000004</v>
      </c>
      <c r="BS98" s="558">
        <v>779.41700000000003</v>
      </c>
      <c r="BT98" s="609">
        <v>0</v>
      </c>
      <c r="BU98" s="609">
        <v>0</v>
      </c>
      <c r="BV98" s="558">
        <v>0</v>
      </c>
      <c r="BW98" s="610">
        <v>0</v>
      </c>
      <c r="BX98" s="560">
        <v>0</v>
      </c>
      <c r="BZ98" s="531"/>
    </row>
    <row r="99" spans="1:78">
      <c r="A99" s="581" t="s">
        <v>46</v>
      </c>
      <c r="B99" s="604" t="s">
        <v>47</v>
      </c>
      <c r="C99" s="557">
        <f t="shared" si="4"/>
        <v>10307.301000000001</v>
      </c>
      <c r="D99" s="558"/>
      <c r="E99" s="558"/>
      <c r="F99" s="558"/>
      <c r="G99" s="558"/>
      <c r="H99" s="558"/>
      <c r="I99" s="558"/>
      <c r="J99" s="558"/>
      <c r="K99" s="558"/>
      <c r="L99" s="559">
        <v>0.14599999999999999</v>
      </c>
      <c r="M99" s="557">
        <v>43.518000000000001</v>
      </c>
      <c r="N99" s="557">
        <v>6.4000000000000001E-2</v>
      </c>
      <c r="O99" s="557">
        <v>11.670999999999999</v>
      </c>
      <c r="P99" s="557">
        <v>5.9870000000000001</v>
      </c>
      <c r="Q99" s="557">
        <v>2E-3</v>
      </c>
      <c r="R99" s="557">
        <v>0.997</v>
      </c>
      <c r="S99" s="557">
        <v>0.19500000000000001</v>
      </c>
      <c r="T99" s="557">
        <v>0</v>
      </c>
      <c r="U99" s="557">
        <v>0.11700000000000001</v>
      </c>
      <c r="V99" s="557">
        <v>0.499</v>
      </c>
      <c r="W99" s="557">
        <v>0.61299999999999999</v>
      </c>
      <c r="X99" s="557">
        <v>0.45900000000000002</v>
      </c>
      <c r="Y99" s="557">
        <v>1.149</v>
      </c>
      <c r="Z99" s="557">
        <v>0.152</v>
      </c>
      <c r="AA99" s="557">
        <v>0.55800000000000005</v>
      </c>
      <c r="AB99" s="557">
        <v>0.61299999999999999</v>
      </c>
      <c r="AC99" s="557">
        <v>37.164999999999999</v>
      </c>
      <c r="AD99" s="557">
        <v>4.5999999999999996</v>
      </c>
      <c r="AE99" s="557">
        <v>8.5210000000000008</v>
      </c>
      <c r="AF99" s="557">
        <v>15.108000000000001</v>
      </c>
      <c r="AG99" s="557">
        <v>21.190999999999999</v>
      </c>
      <c r="AH99" s="557">
        <v>25.263000000000002</v>
      </c>
      <c r="AI99" s="557">
        <v>136.21700000000001</v>
      </c>
      <c r="AJ99" s="557">
        <v>34.783000000000001</v>
      </c>
      <c r="AK99" s="557">
        <v>8.2959999999999994</v>
      </c>
      <c r="AL99" s="557">
        <v>102.67400000000001</v>
      </c>
      <c r="AM99" s="557">
        <v>44.252000000000002</v>
      </c>
      <c r="AN99" s="557">
        <v>3.2690000000000001</v>
      </c>
      <c r="AO99" s="557">
        <v>29.940999999999999</v>
      </c>
      <c r="AP99" s="557">
        <v>5.51</v>
      </c>
      <c r="AQ99" s="557">
        <v>18.995999999999999</v>
      </c>
      <c r="AR99" s="557">
        <v>1322.5429999999999</v>
      </c>
      <c r="AS99" s="557">
        <v>11.186</v>
      </c>
      <c r="AT99" s="557">
        <v>84.575000000000003</v>
      </c>
      <c r="AU99" s="557">
        <v>12.327</v>
      </c>
      <c r="AV99" s="557">
        <v>25.271000000000001</v>
      </c>
      <c r="AW99" s="557">
        <v>0.71899999999999997</v>
      </c>
      <c r="AX99" s="557">
        <v>36.991999999999997</v>
      </c>
      <c r="AY99" s="557">
        <v>0.628</v>
      </c>
      <c r="AZ99" s="557">
        <v>1.66</v>
      </c>
      <c r="BA99" s="557">
        <v>43.406999999999996</v>
      </c>
      <c r="BB99" s="557">
        <v>5.37</v>
      </c>
      <c r="BC99" s="557">
        <v>97.186000000000007</v>
      </c>
      <c r="BD99" s="557">
        <v>3.4260000000000002</v>
      </c>
      <c r="BE99" s="557">
        <v>29.224</v>
      </c>
      <c r="BF99" s="557">
        <v>32.942</v>
      </c>
      <c r="BG99" s="557">
        <v>1.2</v>
      </c>
      <c r="BH99" s="557">
        <v>6.3239999999999998</v>
      </c>
      <c r="BI99" s="557">
        <v>8.4339999999999993</v>
      </c>
      <c r="BJ99" s="557">
        <v>0</v>
      </c>
      <c r="BK99" s="557">
        <v>0</v>
      </c>
      <c r="BL99" s="605">
        <v>0</v>
      </c>
      <c r="BM99" s="606">
        <f t="shared" si="5"/>
        <v>2285.9400000000005</v>
      </c>
      <c r="BN99" s="560"/>
      <c r="BO99" s="558">
        <v>589.05200000000002</v>
      </c>
      <c r="BP99" s="607">
        <f t="shared" si="6"/>
        <v>7432.3090000000002</v>
      </c>
      <c r="BQ99" s="559">
        <f t="shared" si="7"/>
        <v>7432.3090000000002</v>
      </c>
      <c r="BR99" s="608">
        <v>0</v>
      </c>
      <c r="BS99" s="558">
        <v>7432.3090000000002</v>
      </c>
      <c r="BT99" s="609">
        <v>0</v>
      </c>
      <c r="BU99" s="609">
        <v>0</v>
      </c>
      <c r="BV99" s="558">
        <v>0</v>
      </c>
      <c r="BW99" s="610">
        <v>0</v>
      </c>
      <c r="BX99" s="560">
        <v>0</v>
      </c>
      <c r="BZ99" s="531"/>
    </row>
    <row r="100" spans="1:78">
      <c r="A100" s="581" t="s">
        <v>48</v>
      </c>
      <c r="B100" s="604" t="s">
        <v>157</v>
      </c>
      <c r="C100" s="557">
        <f t="shared" si="4"/>
        <v>3401.2729999999997</v>
      </c>
      <c r="D100" s="558"/>
      <c r="E100" s="558"/>
      <c r="F100" s="558"/>
      <c r="G100" s="558"/>
      <c r="H100" s="558"/>
      <c r="I100" s="558"/>
      <c r="J100" s="558"/>
      <c r="K100" s="558"/>
      <c r="L100" s="559">
        <v>1.0999999999999999E-2</v>
      </c>
      <c r="M100" s="557">
        <v>0</v>
      </c>
      <c r="N100" s="557">
        <v>0.33400000000000002</v>
      </c>
      <c r="O100" s="557">
        <v>2.7080000000000002</v>
      </c>
      <c r="P100" s="557">
        <v>8.0980000000000008</v>
      </c>
      <c r="Q100" s="557">
        <v>1E-3</v>
      </c>
      <c r="R100" s="557">
        <v>1.163</v>
      </c>
      <c r="S100" s="557">
        <v>2.9000000000000001E-2</v>
      </c>
      <c r="T100" s="557">
        <v>0</v>
      </c>
      <c r="U100" s="557">
        <v>3.4049999999999998</v>
      </c>
      <c r="V100" s="557">
        <v>2.234</v>
      </c>
      <c r="W100" s="557">
        <v>0.215</v>
      </c>
      <c r="X100" s="557">
        <v>0.57099999999999995</v>
      </c>
      <c r="Y100" s="557">
        <v>0.63900000000000001</v>
      </c>
      <c r="Z100" s="557">
        <v>3.0000000000000001E-3</v>
      </c>
      <c r="AA100" s="557">
        <v>0.112</v>
      </c>
      <c r="AB100" s="557">
        <v>0.307</v>
      </c>
      <c r="AC100" s="557">
        <v>4.7190000000000003</v>
      </c>
      <c r="AD100" s="557">
        <v>15.808999999999999</v>
      </c>
      <c r="AE100" s="557">
        <v>11.364000000000001</v>
      </c>
      <c r="AF100" s="557">
        <v>7.9569999999999999</v>
      </c>
      <c r="AG100" s="557">
        <v>15.214</v>
      </c>
      <c r="AH100" s="557">
        <v>31.952000000000002</v>
      </c>
      <c r="AI100" s="557">
        <v>34.499000000000002</v>
      </c>
      <c r="AJ100" s="557">
        <v>1.659</v>
      </c>
      <c r="AK100" s="557">
        <v>11.807</v>
      </c>
      <c r="AL100" s="557">
        <v>140.792</v>
      </c>
      <c r="AM100" s="557">
        <v>95.492999999999995</v>
      </c>
      <c r="AN100" s="557">
        <v>2.2109999999999999</v>
      </c>
      <c r="AO100" s="557">
        <v>28.486000000000001</v>
      </c>
      <c r="AP100" s="557">
        <v>3.177</v>
      </c>
      <c r="AQ100" s="557">
        <v>5.3479999999999999</v>
      </c>
      <c r="AR100" s="557">
        <v>0.55800000000000005</v>
      </c>
      <c r="AS100" s="557">
        <v>103.241</v>
      </c>
      <c r="AT100" s="557">
        <v>0</v>
      </c>
      <c r="AU100" s="557">
        <v>0</v>
      </c>
      <c r="AV100" s="557">
        <v>22.716000000000001</v>
      </c>
      <c r="AW100" s="557">
        <v>0.745</v>
      </c>
      <c r="AX100" s="557">
        <v>7.4269999999999996</v>
      </c>
      <c r="AY100" s="557">
        <v>0.73899999999999999</v>
      </c>
      <c r="AZ100" s="557">
        <v>0</v>
      </c>
      <c r="BA100" s="557">
        <v>13.74</v>
      </c>
      <c r="BB100" s="557">
        <v>2.81</v>
      </c>
      <c r="BC100" s="557">
        <v>158.15199999999999</v>
      </c>
      <c r="BD100" s="557">
        <v>0.68400000000000005</v>
      </c>
      <c r="BE100" s="557">
        <v>13.679</v>
      </c>
      <c r="BF100" s="557">
        <v>17.363</v>
      </c>
      <c r="BG100" s="557">
        <v>1.4490000000000001</v>
      </c>
      <c r="BH100" s="557">
        <v>0</v>
      </c>
      <c r="BI100" s="557">
        <v>9.7000000000000003E-2</v>
      </c>
      <c r="BJ100" s="557">
        <v>0</v>
      </c>
      <c r="BK100" s="557">
        <v>0</v>
      </c>
      <c r="BL100" s="605">
        <v>0</v>
      </c>
      <c r="BM100" s="606">
        <f t="shared" si="5"/>
        <v>773.71699999999976</v>
      </c>
      <c r="BN100" s="560"/>
      <c r="BO100" s="558">
        <v>417.3</v>
      </c>
      <c r="BP100" s="607">
        <f t="shared" si="6"/>
        <v>0</v>
      </c>
      <c r="BQ100" s="559">
        <f t="shared" si="7"/>
        <v>0</v>
      </c>
      <c r="BR100" s="608">
        <v>0</v>
      </c>
      <c r="BS100" s="558">
        <v>0</v>
      </c>
      <c r="BT100" s="609">
        <v>0</v>
      </c>
      <c r="BU100" s="609">
        <v>0</v>
      </c>
      <c r="BV100" s="558">
        <v>2210.2559999999999</v>
      </c>
      <c r="BW100" s="610">
        <v>0</v>
      </c>
      <c r="BX100" s="560">
        <v>0</v>
      </c>
      <c r="BZ100" s="531"/>
    </row>
    <row r="101" spans="1:78">
      <c r="A101" s="581" t="s">
        <v>49</v>
      </c>
      <c r="B101" s="604" t="s">
        <v>234</v>
      </c>
      <c r="C101" s="557">
        <f t="shared" si="4"/>
        <v>16051.382</v>
      </c>
      <c r="D101" s="558"/>
      <c r="E101" s="558"/>
      <c r="F101" s="558"/>
      <c r="G101" s="558"/>
      <c r="H101" s="558"/>
      <c r="I101" s="558"/>
      <c r="J101" s="558"/>
      <c r="K101" s="558"/>
      <c r="L101" s="559">
        <v>0.67</v>
      </c>
      <c r="M101" s="557">
        <v>7.2430000000000003</v>
      </c>
      <c r="N101" s="557">
        <v>2.5030000000000001</v>
      </c>
      <c r="O101" s="557">
        <v>68.177000000000007</v>
      </c>
      <c r="P101" s="557">
        <v>61.628999999999998</v>
      </c>
      <c r="Q101" s="557">
        <v>2.4E-2</v>
      </c>
      <c r="R101" s="557">
        <v>3.1560000000000001</v>
      </c>
      <c r="S101" s="557">
        <v>0.68700000000000006</v>
      </c>
      <c r="T101" s="557">
        <v>0</v>
      </c>
      <c r="U101" s="557">
        <v>46.86</v>
      </c>
      <c r="V101" s="557">
        <v>28.062999999999999</v>
      </c>
      <c r="W101" s="557">
        <v>3.9169999999999998</v>
      </c>
      <c r="X101" s="557">
        <v>6.5629999999999997</v>
      </c>
      <c r="Y101" s="557">
        <v>19.091999999999999</v>
      </c>
      <c r="Z101" s="557">
        <v>2.4E-2</v>
      </c>
      <c r="AA101" s="557">
        <v>3.3940000000000001</v>
      </c>
      <c r="AB101" s="557">
        <v>3.0030000000000001</v>
      </c>
      <c r="AC101" s="557">
        <v>856.35900000000004</v>
      </c>
      <c r="AD101" s="557">
        <v>148.167</v>
      </c>
      <c r="AE101" s="557">
        <v>290.34199999999998</v>
      </c>
      <c r="AF101" s="557">
        <v>96.108999999999995</v>
      </c>
      <c r="AG101" s="557">
        <v>186.417</v>
      </c>
      <c r="AH101" s="557">
        <v>216.39699999999999</v>
      </c>
      <c r="AI101" s="557">
        <v>504.05700000000002</v>
      </c>
      <c r="AJ101" s="557">
        <v>15.28</v>
      </c>
      <c r="AK101" s="557">
        <v>449.22500000000002</v>
      </c>
      <c r="AL101" s="557">
        <v>26.224</v>
      </c>
      <c r="AM101" s="557">
        <v>493.048</v>
      </c>
      <c r="AN101" s="557">
        <v>10.929</v>
      </c>
      <c r="AO101" s="557">
        <v>445.70100000000002</v>
      </c>
      <c r="AP101" s="557">
        <v>48.244</v>
      </c>
      <c r="AQ101" s="557">
        <v>12.483000000000001</v>
      </c>
      <c r="AR101" s="557">
        <v>600.70500000000004</v>
      </c>
      <c r="AS101" s="557">
        <v>21.818000000000001</v>
      </c>
      <c r="AT101" s="557">
        <v>1253.249</v>
      </c>
      <c r="AU101" s="557">
        <v>59.228000000000002</v>
      </c>
      <c r="AV101" s="557">
        <v>555.09699999999998</v>
      </c>
      <c r="AW101" s="557">
        <v>1137.8019999999999</v>
      </c>
      <c r="AX101" s="557">
        <v>13.702999999999999</v>
      </c>
      <c r="AY101" s="557">
        <v>1.43</v>
      </c>
      <c r="AZ101" s="557">
        <v>20.113</v>
      </c>
      <c r="BA101" s="557">
        <v>35.517000000000003</v>
      </c>
      <c r="BB101" s="557">
        <v>19.355</v>
      </c>
      <c r="BC101" s="557">
        <v>1103.443</v>
      </c>
      <c r="BD101" s="557">
        <v>0</v>
      </c>
      <c r="BE101" s="557">
        <v>72.951999999999998</v>
      </c>
      <c r="BF101" s="557">
        <v>10.840999999999999</v>
      </c>
      <c r="BG101" s="557">
        <v>3.653</v>
      </c>
      <c r="BH101" s="557">
        <v>4.306</v>
      </c>
      <c r="BI101" s="557">
        <v>13.916</v>
      </c>
      <c r="BJ101" s="557">
        <v>0</v>
      </c>
      <c r="BK101" s="557">
        <v>0</v>
      </c>
      <c r="BL101" s="605">
        <v>0</v>
      </c>
      <c r="BM101" s="606">
        <f t="shared" si="5"/>
        <v>8981.1149999999998</v>
      </c>
      <c r="BN101" s="560"/>
      <c r="BO101" s="558">
        <v>2241.1329999999998</v>
      </c>
      <c r="BP101" s="607">
        <f t="shared" si="6"/>
        <v>4829.134</v>
      </c>
      <c r="BQ101" s="559">
        <f t="shared" si="7"/>
        <v>4546.6790000000001</v>
      </c>
      <c r="BR101" s="608">
        <v>0</v>
      </c>
      <c r="BS101" s="558">
        <v>4546.6790000000001</v>
      </c>
      <c r="BT101" s="609">
        <v>282.45499999999998</v>
      </c>
      <c r="BU101" s="609">
        <v>0</v>
      </c>
      <c r="BV101" s="558">
        <v>0</v>
      </c>
      <c r="BW101" s="610">
        <v>0</v>
      </c>
      <c r="BX101" s="560">
        <v>0</v>
      </c>
      <c r="BZ101" s="531"/>
    </row>
    <row r="102" spans="1:78">
      <c r="A102" s="581" t="s">
        <v>50</v>
      </c>
      <c r="B102" s="604" t="s">
        <v>235</v>
      </c>
      <c r="C102" s="557">
        <f t="shared" si="4"/>
        <v>3146.6720000000005</v>
      </c>
      <c r="D102" s="558"/>
      <c r="E102" s="558"/>
      <c r="F102" s="558"/>
      <c r="G102" s="558"/>
      <c r="H102" s="558"/>
      <c r="I102" s="558"/>
      <c r="J102" s="558"/>
      <c r="K102" s="558"/>
      <c r="L102" s="559">
        <v>0.27600000000000002</v>
      </c>
      <c r="M102" s="557">
        <v>22.510999999999999</v>
      </c>
      <c r="N102" s="557">
        <v>0.67800000000000005</v>
      </c>
      <c r="O102" s="557">
        <v>16.908000000000001</v>
      </c>
      <c r="P102" s="557">
        <v>18.257000000000001</v>
      </c>
      <c r="Q102" s="557">
        <v>4.0000000000000001E-3</v>
      </c>
      <c r="R102" s="557">
        <v>2.048</v>
      </c>
      <c r="S102" s="557">
        <v>4.3109999999999999</v>
      </c>
      <c r="T102" s="557">
        <v>0</v>
      </c>
      <c r="U102" s="557">
        <v>8.3360000000000003</v>
      </c>
      <c r="V102" s="557">
        <v>1.6459999999999999</v>
      </c>
      <c r="W102" s="557">
        <v>0.747</v>
      </c>
      <c r="X102" s="557">
        <v>1.5680000000000001</v>
      </c>
      <c r="Y102" s="557">
        <v>1.411</v>
      </c>
      <c r="Z102" s="557">
        <v>1.7000000000000001E-2</v>
      </c>
      <c r="AA102" s="557">
        <v>0.88700000000000001</v>
      </c>
      <c r="AB102" s="557">
        <v>1.153</v>
      </c>
      <c r="AC102" s="557">
        <v>93.096000000000004</v>
      </c>
      <c r="AD102" s="557">
        <v>44.198</v>
      </c>
      <c r="AE102" s="557">
        <v>64.995000000000005</v>
      </c>
      <c r="AF102" s="557">
        <v>24.780999999999999</v>
      </c>
      <c r="AG102" s="557">
        <v>26.23</v>
      </c>
      <c r="AH102" s="557">
        <v>200.04499999999999</v>
      </c>
      <c r="AI102" s="557">
        <v>62.191000000000003</v>
      </c>
      <c r="AJ102" s="557">
        <v>50.137</v>
      </c>
      <c r="AK102" s="557">
        <v>128.726</v>
      </c>
      <c r="AL102" s="557">
        <v>79.533000000000001</v>
      </c>
      <c r="AM102" s="557">
        <v>209.01599999999999</v>
      </c>
      <c r="AN102" s="557">
        <v>2.0699999999999998</v>
      </c>
      <c r="AO102" s="557">
        <v>131.768</v>
      </c>
      <c r="AP102" s="557">
        <v>2.9910000000000001</v>
      </c>
      <c r="AQ102" s="557">
        <v>9.2260000000000009</v>
      </c>
      <c r="AR102" s="557">
        <v>38.609000000000002</v>
      </c>
      <c r="AS102" s="557">
        <v>25.47</v>
      </c>
      <c r="AT102" s="557">
        <v>48.219000000000001</v>
      </c>
      <c r="AU102" s="557">
        <v>696.87599999999998</v>
      </c>
      <c r="AV102" s="557">
        <v>4.2560000000000002</v>
      </c>
      <c r="AW102" s="557">
        <v>15.891</v>
      </c>
      <c r="AX102" s="557">
        <v>16.975999999999999</v>
      </c>
      <c r="AY102" s="557">
        <v>7.0000000000000001E-3</v>
      </c>
      <c r="AZ102" s="557">
        <v>33.139000000000003</v>
      </c>
      <c r="BA102" s="557">
        <v>52.512</v>
      </c>
      <c r="BB102" s="557">
        <v>5.694</v>
      </c>
      <c r="BC102" s="557">
        <v>0.36199999999999999</v>
      </c>
      <c r="BD102" s="557">
        <v>39.497</v>
      </c>
      <c r="BE102" s="557">
        <v>14.71</v>
      </c>
      <c r="BF102" s="557">
        <v>19.097999999999999</v>
      </c>
      <c r="BG102" s="557">
        <v>2.4460000000000002</v>
      </c>
      <c r="BH102" s="557">
        <v>0</v>
      </c>
      <c r="BI102" s="557">
        <v>7.181</v>
      </c>
      <c r="BJ102" s="557">
        <v>0</v>
      </c>
      <c r="BK102" s="557">
        <v>0</v>
      </c>
      <c r="BL102" s="605">
        <v>0</v>
      </c>
      <c r="BM102" s="606">
        <f t="shared" si="5"/>
        <v>2230.7040000000006</v>
      </c>
      <c r="BN102" s="560"/>
      <c r="BO102" s="558">
        <v>0</v>
      </c>
      <c r="BP102" s="607">
        <f t="shared" si="6"/>
        <v>915.96799999999996</v>
      </c>
      <c r="BQ102" s="559">
        <f t="shared" si="7"/>
        <v>915.96799999999996</v>
      </c>
      <c r="BR102" s="608">
        <v>0</v>
      </c>
      <c r="BS102" s="558">
        <v>915.96799999999996</v>
      </c>
      <c r="BT102" s="609">
        <v>0</v>
      </c>
      <c r="BU102" s="609">
        <v>0</v>
      </c>
      <c r="BV102" s="558">
        <v>0</v>
      </c>
      <c r="BW102" s="610">
        <v>0</v>
      </c>
      <c r="BX102" s="560">
        <v>0</v>
      </c>
      <c r="BZ102" s="531"/>
    </row>
    <row r="103" spans="1:78">
      <c r="A103" s="581" t="s">
        <v>51</v>
      </c>
      <c r="B103" s="604" t="s">
        <v>158</v>
      </c>
      <c r="C103" s="557">
        <f t="shared" si="4"/>
        <v>1711.905</v>
      </c>
      <c r="D103" s="558"/>
      <c r="E103" s="558"/>
      <c r="F103" s="558"/>
      <c r="G103" s="558"/>
      <c r="H103" s="558"/>
      <c r="I103" s="558"/>
      <c r="J103" s="558"/>
      <c r="K103" s="558"/>
      <c r="L103" s="559">
        <v>0.72199999999999998</v>
      </c>
      <c r="M103" s="557">
        <v>0</v>
      </c>
      <c r="N103" s="557">
        <v>9.6000000000000002E-2</v>
      </c>
      <c r="O103" s="557">
        <v>0.78900000000000003</v>
      </c>
      <c r="P103" s="557">
        <v>0</v>
      </c>
      <c r="Q103" s="557">
        <v>2E-3</v>
      </c>
      <c r="R103" s="557">
        <v>0</v>
      </c>
      <c r="S103" s="557">
        <v>3.1280000000000001</v>
      </c>
      <c r="T103" s="557">
        <v>0</v>
      </c>
      <c r="U103" s="557">
        <v>0</v>
      </c>
      <c r="V103" s="557">
        <v>0</v>
      </c>
      <c r="W103" s="557">
        <v>0</v>
      </c>
      <c r="X103" s="557">
        <v>0.54300000000000004</v>
      </c>
      <c r="Y103" s="557">
        <v>0.10299999999999999</v>
      </c>
      <c r="Z103" s="557">
        <v>0</v>
      </c>
      <c r="AA103" s="557">
        <v>0.33300000000000002</v>
      </c>
      <c r="AB103" s="557">
        <v>6.3E-2</v>
      </c>
      <c r="AC103" s="557">
        <v>0</v>
      </c>
      <c r="AD103" s="557">
        <v>0</v>
      </c>
      <c r="AE103" s="557">
        <v>0</v>
      </c>
      <c r="AF103" s="557">
        <v>0</v>
      </c>
      <c r="AG103" s="557">
        <v>0</v>
      </c>
      <c r="AH103" s="557">
        <v>0</v>
      </c>
      <c r="AI103" s="557">
        <v>0</v>
      </c>
      <c r="AJ103" s="557">
        <v>0.222</v>
      </c>
      <c r="AK103" s="557">
        <v>0</v>
      </c>
      <c r="AL103" s="557">
        <v>13.082000000000001</v>
      </c>
      <c r="AM103" s="557">
        <v>13.036</v>
      </c>
      <c r="AN103" s="557">
        <v>0</v>
      </c>
      <c r="AO103" s="557">
        <v>0</v>
      </c>
      <c r="AP103" s="557">
        <v>0</v>
      </c>
      <c r="AQ103" s="557">
        <v>3.8170000000000002</v>
      </c>
      <c r="AR103" s="557">
        <v>5.5890000000000004</v>
      </c>
      <c r="AS103" s="557">
        <v>1.1359999999999999</v>
      </c>
      <c r="AT103" s="557">
        <v>501.25700000000001</v>
      </c>
      <c r="AU103" s="557">
        <v>79.194999999999993</v>
      </c>
      <c r="AV103" s="557">
        <v>-21.219000000000001</v>
      </c>
      <c r="AW103" s="557">
        <v>0</v>
      </c>
      <c r="AX103" s="557">
        <v>3.8180000000000001</v>
      </c>
      <c r="AY103" s="557">
        <v>0</v>
      </c>
      <c r="AZ103" s="557">
        <v>0</v>
      </c>
      <c r="BA103" s="557">
        <v>2.7919999999999998</v>
      </c>
      <c r="BB103" s="557">
        <v>0</v>
      </c>
      <c r="BC103" s="557">
        <v>274.983</v>
      </c>
      <c r="BD103" s="557">
        <v>17.552</v>
      </c>
      <c r="BE103" s="557">
        <v>268.63499999999999</v>
      </c>
      <c r="BF103" s="557">
        <v>475.13099999999997</v>
      </c>
      <c r="BG103" s="557">
        <v>0.23599999999999999</v>
      </c>
      <c r="BH103" s="557">
        <v>0</v>
      </c>
      <c r="BI103" s="557">
        <v>3.8450000000000002</v>
      </c>
      <c r="BJ103" s="557">
        <v>0</v>
      </c>
      <c r="BK103" s="557">
        <v>0</v>
      </c>
      <c r="BL103" s="605">
        <v>0</v>
      </c>
      <c r="BM103" s="606">
        <f t="shared" si="5"/>
        <v>1648.886</v>
      </c>
      <c r="BN103" s="560"/>
      <c r="BO103" s="558">
        <v>0</v>
      </c>
      <c r="BP103" s="607">
        <f t="shared" si="6"/>
        <v>63.018999999999998</v>
      </c>
      <c r="BQ103" s="559">
        <f t="shared" si="7"/>
        <v>63.018999999999998</v>
      </c>
      <c r="BR103" s="608">
        <v>0</v>
      </c>
      <c r="BS103" s="558">
        <v>63.018999999999998</v>
      </c>
      <c r="BT103" s="609">
        <v>0</v>
      </c>
      <c r="BU103" s="609">
        <v>0</v>
      </c>
      <c r="BV103" s="558">
        <v>0</v>
      </c>
      <c r="BW103" s="610">
        <v>0</v>
      </c>
      <c r="BX103" s="560">
        <v>0</v>
      </c>
      <c r="BZ103" s="531"/>
    </row>
    <row r="104" spans="1:78">
      <c r="A104" s="581" t="s">
        <v>52</v>
      </c>
      <c r="B104" s="604" t="s">
        <v>145</v>
      </c>
      <c r="C104" s="557">
        <f t="shared" si="4"/>
        <v>19765.465</v>
      </c>
      <c r="D104" s="558"/>
      <c r="E104" s="558"/>
      <c r="F104" s="558"/>
      <c r="G104" s="558"/>
      <c r="H104" s="558"/>
      <c r="I104" s="558"/>
      <c r="J104" s="558"/>
      <c r="K104" s="558"/>
      <c r="L104" s="559">
        <v>0</v>
      </c>
      <c r="M104" s="557">
        <v>3.9E-2</v>
      </c>
      <c r="N104" s="557">
        <v>0.71699999999999997</v>
      </c>
      <c r="O104" s="557">
        <v>21.181000000000001</v>
      </c>
      <c r="P104" s="557">
        <v>19.486999999999998</v>
      </c>
      <c r="Q104" s="557">
        <v>2E-3</v>
      </c>
      <c r="R104" s="557">
        <v>4.0229999999999997</v>
      </c>
      <c r="S104" s="557">
        <v>0.48</v>
      </c>
      <c r="T104" s="557">
        <v>0</v>
      </c>
      <c r="U104" s="557">
        <v>6.0069999999999997</v>
      </c>
      <c r="V104" s="557">
        <v>0</v>
      </c>
      <c r="W104" s="557">
        <v>0</v>
      </c>
      <c r="X104" s="557">
        <v>1.121</v>
      </c>
      <c r="Y104" s="557">
        <v>2.3519999999999999</v>
      </c>
      <c r="Z104" s="557">
        <v>0.19400000000000001</v>
      </c>
      <c r="AA104" s="557">
        <v>0.39600000000000002</v>
      </c>
      <c r="AB104" s="557">
        <v>0.35299999999999998</v>
      </c>
      <c r="AC104" s="557">
        <v>16.523</v>
      </c>
      <c r="AD104" s="557">
        <v>5.4210000000000003</v>
      </c>
      <c r="AE104" s="557">
        <v>41.195999999999998</v>
      </c>
      <c r="AF104" s="557">
        <v>55.637999999999998</v>
      </c>
      <c r="AG104" s="557">
        <v>83.9</v>
      </c>
      <c r="AH104" s="557">
        <v>37.856000000000002</v>
      </c>
      <c r="AI104" s="557">
        <v>217.334</v>
      </c>
      <c r="AJ104" s="557">
        <v>16.149000000000001</v>
      </c>
      <c r="AK104" s="557">
        <v>23.448</v>
      </c>
      <c r="AL104" s="557">
        <v>10.202999999999999</v>
      </c>
      <c r="AM104" s="557">
        <v>70.277000000000001</v>
      </c>
      <c r="AN104" s="557">
        <v>0.76400000000000001</v>
      </c>
      <c r="AO104" s="557">
        <v>244.30699999999999</v>
      </c>
      <c r="AP104" s="557">
        <v>37.817999999999998</v>
      </c>
      <c r="AQ104" s="557">
        <v>11.215</v>
      </c>
      <c r="AR104" s="557">
        <v>56.92</v>
      </c>
      <c r="AS104" s="557">
        <v>13.821</v>
      </c>
      <c r="AT104" s="557">
        <v>124.65900000000001</v>
      </c>
      <c r="AU104" s="557">
        <v>6.1050000000000004</v>
      </c>
      <c r="AV104" s="557">
        <v>5.0529999999999999</v>
      </c>
      <c r="AW104" s="557">
        <v>60.377000000000002</v>
      </c>
      <c r="AX104" s="557">
        <v>7.444</v>
      </c>
      <c r="AY104" s="557">
        <v>2.1739999999999999</v>
      </c>
      <c r="AZ104" s="557">
        <v>5.1289999999999996</v>
      </c>
      <c r="BA104" s="557">
        <v>35.033000000000001</v>
      </c>
      <c r="BB104" s="557">
        <v>6.4059999999999997</v>
      </c>
      <c r="BC104" s="557">
        <v>87.370999999999995</v>
      </c>
      <c r="BD104" s="557">
        <v>0.87</v>
      </c>
      <c r="BE104" s="557">
        <v>70.269000000000005</v>
      </c>
      <c r="BF104" s="557">
        <v>54.921999999999997</v>
      </c>
      <c r="BG104" s="557">
        <v>19.597999999999999</v>
      </c>
      <c r="BH104" s="557">
        <v>10.698</v>
      </c>
      <c r="BI104" s="557">
        <v>57.317999999999998</v>
      </c>
      <c r="BJ104" s="557">
        <v>0</v>
      </c>
      <c r="BK104" s="557">
        <v>0</v>
      </c>
      <c r="BL104" s="605">
        <v>0</v>
      </c>
      <c r="BM104" s="606">
        <f t="shared" si="5"/>
        <v>1552.568</v>
      </c>
      <c r="BN104" s="560"/>
      <c r="BO104" s="558">
        <v>0</v>
      </c>
      <c r="BP104" s="607">
        <f t="shared" si="6"/>
        <v>18212.897000000001</v>
      </c>
      <c r="BQ104" s="559">
        <f t="shared" si="7"/>
        <v>18212.897000000001</v>
      </c>
      <c r="BR104" s="608">
        <v>15035.757</v>
      </c>
      <c r="BS104" s="558">
        <v>3177.14</v>
      </c>
      <c r="BT104" s="609">
        <v>0</v>
      </c>
      <c r="BU104" s="609">
        <v>0</v>
      </c>
      <c r="BV104" s="558">
        <v>0</v>
      </c>
      <c r="BW104" s="610">
        <v>0</v>
      </c>
      <c r="BX104" s="560">
        <v>0</v>
      </c>
      <c r="BZ104" s="531"/>
    </row>
    <row r="105" spans="1:78">
      <c r="A105" s="581" t="s">
        <v>53</v>
      </c>
      <c r="B105" s="604" t="s">
        <v>236</v>
      </c>
      <c r="C105" s="557">
        <f t="shared" si="4"/>
        <v>7156.6540000000005</v>
      </c>
      <c r="D105" s="558"/>
      <c r="E105" s="558"/>
      <c r="F105" s="558"/>
      <c r="G105" s="558"/>
      <c r="H105" s="558"/>
      <c r="I105" s="558"/>
      <c r="J105" s="558"/>
      <c r="K105" s="558"/>
      <c r="L105" s="559">
        <v>0.83199999999999996</v>
      </c>
      <c r="M105" s="557">
        <v>3.5950000000000002</v>
      </c>
      <c r="N105" s="557">
        <v>3.2120000000000002</v>
      </c>
      <c r="O105" s="557">
        <v>25.390999999999998</v>
      </c>
      <c r="P105" s="557">
        <v>15.99</v>
      </c>
      <c r="Q105" s="557">
        <v>3.0000000000000001E-3</v>
      </c>
      <c r="R105" s="557">
        <v>3.6160000000000001</v>
      </c>
      <c r="S105" s="557">
        <v>0.54400000000000004</v>
      </c>
      <c r="T105" s="557">
        <v>0</v>
      </c>
      <c r="U105" s="557">
        <v>9.5570000000000004</v>
      </c>
      <c r="V105" s="557">
        <v>0.626</v>
      </c>
      <c r="W105" s="557">
        <v>1.641</v>
      </c>
      <c r="X105" s="557">
        <v>1.669</v>
      </c>
      <c r="Y105" s="557">
        <v>1.119</v>
      </c>
      <c r="Z105" s="557">
        <v>4.7E-2</v>
      </c>
      <c r="AA105" s="557">
        <v>1.119</v>
      </c>
      <c r="AB105" s="557">
        <v>1.704</v>
      </c>
      <c r="AC105" s="557">
        <v>57.805999999999997</v>
      </c>
      <c r="AD105" s="557">
        <v>84.17</v>
      </c>
      <c r="AE105" s="557">
        <v>35.429000000000002</v>
      </c>
      <c r="AF105" s="557">
        <v>39.152999999999999</v>
      </c>
      <c r="AG105" s="557">
        <v>74.355000000000004</v>
      </c>
      <c r="AH105" s="557">
        <v>115.271</v>
      </c>
      <c r="AI105" s="557">
        <v>21.61</v>
      </c>
      <c r="AJ105" s="557">
        <v>6.17</v>
      </c>
      <c r="AK105" s="557">
        <v>169.96899999999999</v>
      </c>
      <c r="AL105" s="557">
        <v>48.53</v>
      </c>
      <c r="AM105" s="557">
        <v>166.643</v>
      </c>
      <c r="AN105" s="557">
        <v>7.4610000000000003</v>
      </c>
      <c r="AO105" s="557">
        <v>91.697000000000003</v>
      </c>
      <c r="AP105" s="557">
        <v>6.4089999999999998</v>
      </c>
      <c r="AQ105" s="557">
        <v>66.247</v>
      </c>
      <c r="AR105" s="557">
        <v>351.94900000000001</v>
      </c>
      <c r="AS105" s="557">
        <v>55.579000000000001</v>
      </c>
      <c r="AT105" s="557">
        <v>69.927000000000007</v>
      </c>
      <c r="AU105" s="557">
        <v>46.363999999999997</v>
      </c>
      <c r="AV105" s="557">
        <v>40.292000000000002</v>
      </c>
      <c r="AW105" s="557">
        <v>4.9400000000000004</v>
      </c>
      <c r="AX105" s="557">
        <v>90.457999999999998</v>
      </c>
      <c r="AY105" s="557">
        <v>0.93100000000000005</v>
      </c>
      <c r="AZ105" s="557">
        <v>3.45</v>
      </c>
      <c r="BA105" s="557">
        <v>100.925</v>
      </c>
      <c r="BB105" s="557">
        <v>8.5679999999999996</v>
      </c>
      <c r="BC105" s="557">
        <v>738.197</v>
      </c>
      <c r="BD105" s="557">
        <v>22.631</v>
      </c>
      <c r="BE105" s="557">
        <v>247.97399999999999</v>
      </c>
      <c r="BF105" s="557">
        <v>253.834</v>
      </c>
      <c r="BG105" s="557">
        <v>3.8410000000000002</v>
      </c>
      <c r="BH105" s="557">
        <v>1.6639999999999999</v>
      </c>
      <c r="BI105" s="557">
        <v>5.5789999999999997</v>
      </c>
      <c r="BJ105" s="557">
        <v>0</v>
      </c>
      <c r="BK105" s="557">
        <v>0</v>
      </c>
      <c r="BL105" s="605">
        <v>0</v>
      </c>
      <c r="BM105" s="606">
        <f t="shared" si="5"/>
        <v>3108.6880000000001</v>
      </c>
      <c r="BN105" s="560"/>
      <c r="BO105" s="558">
        <v>3069.038</v>
      </c>
      <c r="BP105" s="607">
        <f t="shared" si="6"/>
        <v>604.79499999999996</v>
      </c>
      <c r="BQ105" s="559">
        <f t="shared" si="7"/>
        <v>604.79499999999996</v>
      </c>
      <c r="BR105" s="608">
        <v>0</v>
      </c>
      <c r="BS105" s="558">
        <v>604.79499999999996</v>
      </c>
      <c r="BT105" s="609">
        <v>0</v>
      </c>
      <c r="BU105" s="609">
        <v>0</v>
      </c>
      <c r="BV105" s="558">
        <v>374.13299999999998</v>
      </c>
      <c r="BW105" s="610">
        <v>0</v>
      </c>
      <c r="BX105" s="560">
        <v>0</v>
      </c>
      <c r="BZ105" s="531"/>
    </row>
    <row r="106" spans="1:78">
      <c r="A106" s="581" t="s">
        <v>54</v>
      </c>
      <c r="B106" s="604" t="s">
        <v>159</v>
      </c>
      <c r="C106" s="557">
        <f t="shared" si="4"/>
        <v>39.311</v>
      </c>
      <c r="D106" s="558"/>
      <c r="E106" s="558"/>
      <c r="F106" s="558"/>
      <c r="G106" s="558"/>
      <c r="H106" s="558"/>
      <c r="I106" s="558"/>
      <c r="J106" s="558"/>
      <c r="K106" s="558"/>
      <c r="L106" s="559">
        <v>33.956000000000003</v>
      </c>
      <c r="M106" s="557">
        <v>0</v>
      </c>
      <c r="N106" s="557">
        <v>0</v>
      </c>
      <c r="O106" s="557">
        <v>0</v>
      </c>
      <c r="P106" s="557">
        <v>0</v>
      </c>
      <c r="Q106" s="557">
        <v>0</v>
      </c>
      <c r="R106" s="557">
        <v>0</v>
      </c>
      <c r="S106" s="557">
        <v>0</v>
      </c>
      <c r="T106" s="557">
        <v>0</v>
      </c>
      <c r="U106" s="557">
        <v>0</v>
      </c>
      <c r="V106" s="557">
        <v>0</v>
      </c>
      <c r="W106" s="557">
        <v>0</v>
      </c>
      <c r="X106" s="557">
        <v>1.796</v>
      </c>
      <c r="Y106" s="557">
        <v>0</v>
      </c>
      <c r="Z106" s="557">
        <v>0</v>
      </c>
      <c r="AA106" s="557">
        <v>0</v>
      </c>
      <c r="AB106" s="557">
        <v>0</v>
      </c>
      <c r="AC106" s="557">
        <v>0</v>
      </c>
      <c r="AD106" s="557">
        <v>0</v>
      </c>
      <c r="AE106" s="557">
        <v>0</v>
      </c>
      <c r="AF106" s="557">
        <v>0</v>
      </c>
      <c r="AG106" s="557">
        <v>0</v>
      </c>
      <c r="AH106" s="557">
        <v>0</v>
      </c>
      <c r="AI106" s="557">
        <v>0</v>
      </c>
      <c r="AJ106" s="557">
        <v>0</v>
      </c>
      <c r="AK106" s="557">
        <v>0</v>
      </c>
      <c r="AL106" s="557">
        <v>0</v>
      </c>
      <c r="AM106" s="557">
        <v>0</v>
      </c>
      <c r="AN106" s="557">
        <v>0</v>
      </c>
      <c r="AO106" s="557">
        <v>0</v>
      </c>
      <c r="AP106" s="557">
        <v>0</v>
      </c>
      <c r="AQ106" s="557">
        <v>0</v>
      </c>
      <c r="AR106" s="557">
        <v>0</v>
      </c>
      <c r="AS106" s="557">
        <v>0</v>
      </c>
      <c r="AT106" s="557">
        <v>0</v>
      </c>
      <c r="AU106" s="557">
        <v>0</v>
      </c>
      <c r="AV106" s="557">
        <v>0</v>
      </c>
      <c r="AW106" s="557">
        <v>0</v>
      </c>
      <c r="AX106" s="557">
        <v>0</v>
      </c>
      <c r="AY106" s="557">
        <v>0</v>
      </c>
      <c r="AZ106" s="557">
        <v>0</v>
      </c>
      <c r="BA106" s="557">
        <v>0</v>
      </c>
      <c r="BB106" s="557">
        <v>0</v>
      </c>
      <c r="BC106" s="557">
        <v>0</v>
      </c>
      <c r="BD106" s="557">
        <v>0</v>
      </c>
      <c r="BE106" s="557">
        <v>0</v>
      </c>
      <c r="BF106" s="557">
        <v>0</v>
      </c>
      <c r="BG106" s="557">
        <v>0</v>
      </c>
      <c r="BH106" s="557">
        <v>0</v>
      </c>
      <c r="BI106" s="557">
        <v>0</v>
      </c>
      <c r="BJ106" s="557">
        <v>0</v>
      </c>
      <c r="BK106" s="557">
        <v>0</v>
      </c>
      <c r="BL106" s="605">
        <v>0</v>
      </c>
      <c r="BM106" s="606">
        <f t="shared" si="5"/>
        <v>35.752000000000002</v>
      </c>
      <c r="BN106" s="560"/>
      <c r="BO106" s="558">
        <v>0</v>
      </c>
      <c r="BP106" s="607">
        <f t="shared" si="6"/>
        <v>3.5590000000000002</v>
      </c>
      <c r="BQ106" s="559">
        <f t="shared" si="7"/>
        <v>3.5590000000000002</v>
      </c>
      <c r="BR106" s="608">
        <v>0</v>
      </c>
      <c r="BS106" s="558">
        <v>3.5590000000000002</v>
      </c>
      <c r="BT106" s="609">
        <v>0</v>
      </c>
      <c r="BU106" s="609">
        <v>0</v>
      </c>
      <c r="BV106" s="558">
        <v>0</v>
      </c>
      <c r="BW106" s="610">
        <v>0</v>
      </c>
      <c r="BX106" s="560">
        <v>0</v>
      </c>
      <c r="BZ106" s="531"/>
    </row>
    <row r="107" spans="1:78">
      <c r="A107" s="581" t="s">
        <v>55</v>
      </c>
      <c r="B107" s="604" t="s">
        <v>160</v>
      </c>
      <c r="C107" s="557">
        <f t="shared" si="4"/>
        <v>2523.4550000000004</v>
      </c>
      <c r="D107" s="558"/>
      <c r="E107" s="558"/>
      <c r="F107" s="558"/>
      <c r="G107" s="558"/>
      <c r="H107" s="558"/>
      <c r="I107" s="558"/>
      <c r="J107" s="558"/>
      <c r="K107" s="558"/>
      <c r="L107" s="559">
        <v>0.253</v>
      </c>
      <c r="M107" s="557">
        <v>91.638000000000005</v>
      </c>
      <c r="N107" s="557">
        <v>2.3090000000000002</v>
      </c>
      <c r="O107" s="557">
        <v>3.052</v>
      </c>
      <c r="P107" s="557">
        <v>5.1710000000000003</v>
      </c>
      <c r="Q107" s="557">
        <v>1.7999999999999999E-2</v>
      </c>
      <c r="R107" s="557">
        <v>1.2999999999999999E-2</v>
      </c>
      <c r="S107" s="557">
        <v>5.1999999999999998E-2</v>
      </c>
      <c r="T107" s="557">
        <v>0</v>
      </c>
      <c r="U107" s="557">
        <v>0.224</v>
      </c>
      <c r="V107" s="557">
        <v>0</v>
      </c>
      <c r="W107" s="557">
        <v>1.6E-2</v>
      </c>
      <c r="X107" s="557">
        <v>0.376</v>
      </c>
      <c r="Y107" s="557">
        <v>0.31900000000000001</v>
      </c>
      <c r="Z107" s="557">
        <v>0.154</v>
      </c>
      <c r="AA107" s="557">
        <v>6.0000000000000001E-3</v>
      </c>
      <c r="AB107" s="557">
        <v>0.13900000000000001</v>
      </c>
      <c r="AC107" s="557">
        <v>10.606999999999999</v>
      </c>
      <c r="AD107" s="557">
        <v>17.321999999999999</v>
      </c>
      <c r="AE107" s="557">
        <v>50.445999999999998</v>
      </c>
      <c r="AF107" s="557">
        <v>17.094999999999999</v>
      </c>
      <c r="AG107" s="557">
        <v>2.1840000000000002</v>
      </c>
      <c r="AH107" s="557">
        <v>19.259</v>
      </c>
      <c r="AI107" s="557">
        <v>99.468999999999994</v>
      </c>
      <c r="AJ107" s="557">
        <v>83.125</v>
      </c>
      <c r="AK107" s="557">
        <v>18.257000000000001</v>
      </c>
      <c r="AL107" s="557">
        <v>352.09100000000001</v>
      </c>
      <c r="AM107" s="557">
        <v>6.1020000000000003</v>
      </c>
      <c r="AN107" s="557">
        <v>0</v>
      </c>
      <c r="AO107" s="557">
        <v>42.374000000000002</v>
      </c>
      <c r="AP107" s="557">
        <v>1.5860000000000001</v>
      </c>
      <c r="AQ107" s="557">
        <v>2.859</v>
      </c>
      <c r="AR107" s="557">
        <v>9.3510000000000009</v>
      </c>
      <c r="AS107" s="557">
        <v>0.86799999999999999</v>
      </c>
      <c r="AT107" s="557">
        <v>0</v>
      </c>
      <c r="AU107" s="557">
        <v>0.316</v>
      </c>
      <c r="AV107" s="557">
        <v>1.2E-2</v>
      </c>
      <c r="AW107" s="557">
        <v>4.4379999999999997</v>
      </c>
      <c r="AX107" s="557">
        <v>5.5839999999999996</v>
      </c>
      <c r="AY107" s="557">
        <v>0</v>
      </c>
      <c r="AZ107" s="557">
        <v>2.5169999999999999</v>
      </c>
      <c r="BA107" s="557">
        <v>7.9409999999999998</v>
      </c>
      <c r="BB107" s="557">
        <v>4.1120000000000001</v>
      </c>
      <c r="BC107" s="557">
        <v>67.495000000000005</v>
      </c>
      <c r="BD107" s="557">
        <v>3.089</v>
      </c>
      <c r="BE107" s="557">
        <v>5.5330000000000004</v>
      </c>
      <c r="BF107" s="557">
        <v>7.47</v>
      </c>
      <c r="BG107" s="557">
        <v>10.311</v>
      </c>
      <c r="BH107" s="557">
        <v>0.78100000000000003</v>
      </c>
      <c r="BI107" s="557">
        <v>1.845</v>
      </c>
      <c r="BJ107" s="557">
        <v>0</v>
      </c>
      <c r="BK107" s="557">
        <v>0</v>
      </c>
      <c r="BL107" s="605">
        <v>0</v>
      </c>
      <c r="BM107" s="606">
        <f t="shared" si="5"/>
        <v>958.1790000000002</v>
      </c>
      <c r="BN107" s="560"/>
      <c r="BO107" s="558">
        <v>108.747</v>
      </c>
      <c r="BP107" s="607">
        <f t="shared" si="6"/>
        <v>1030.9570000000001</v>
      </c>
      <c r="BQ107" s="559">
        <f t="shared" si="7"/>
        <v>1030.9570000000001</v>
      </c>
      <c r="BR107" s="608">
        <v>0</v>
      </c>
      <c r="BS107" s="558">
        <v>1030.9570000000001</v>
      </c>
      <c r="BT107" s="609">
        <v>0</v>
      </c>
      <c r="BU107" s="609">
        <v>0</v>
      </c>
      <c r="BV107" s="558">
        <v>425.572</v>
      </c>
      <c r="BW107" s="610">
        <v>0</v>
      </c>
      <c r="BX107" s="560">
        <v>0</v>
      </c>
      <c r="BZ107" s="531"/>
    </row>
    <row r="108" spans="1:78">
      <c r="A108" s="581" t="s">
        <v>56</v>
      </c>
      <c r="B108" s="604" t="s">
        <v>161</v>
      </c>
      <c r="C108" s="557">
        <f t="shared" si="4"/>
        <v>8004.8310000000001</v>
      </c>
      <c r="D108" s="558"/>
      <c r="E108" s="558"/>
      <c r="F108" s="558"/>
      <c r="G108" s="558"/>
      <c r="H108" s="558"/>
      <c r="I108" s="558"/>
      <c r="J108" s="558"/>
      <c r="K108" s="558"/>
      <c r="L108" s="559">
        <v>0</v>
      </c>
      <c r="M108" s="557">
        <v>0</v>
      </c>
      <c r="N108" s="557">
        <v>0</v>
      </c>
      <c r="O108" s="557">
        <v>0</v>
      </c>
      <c r="P108" s="557">
        <v>0</v>
      </c>
      <c r="Q108" s="557">
        <v>0</v>
      </c>
      <c r="R108" s="557">
        <v>0</v>
      </c>
      <c r="S108" s="557">
        <v>0</v>
      </c>
      <c r="T108" s="557">
        <v>0</v>
      </c>
      <c r="U108" s="557">
        <v>0</v>
      </c>
      <c r="V108" s="557">
        <v>0</v>
      </c>
      <c r="W108" s="557">
        <v>0</v>
      </c>
      <c r="X108" s="557">
        <v>0</v>
      </c>
      <c r="Y108" s="557">
        <v>0</v>
      </c>
      <c r="Z108" s="557">
        <v>0</v>
      </c>
      <c r="AA108" s="557">
        <v>0</v>
      </c>
      <c r="AB108" s="557">
        <v>0</v>
      </c>
      <c r="AC108" s="557">
        <v>0</v>
      </c>
      <c r="AD108" s="557">
        <v>0</v>
      </c>
      <c r="AE108" s="557">
        <v>0</v>
      </c>
      <c r="AF108" s="557">
        <v>4.7329999999999997</v>
      </c>
      <c r="AG108" s="557">
        <v>4.83</v>
      </c>
      <c r="AH108" s="557">
        <v>32.564</v>
      </c>
      <c r="AI108" s="557">
        <v>42.466999999999999</v>
      </c>
      <c r="AJ108" s="557">
        <v>0</v>
      </c>
      <c r="AK108" s="557">
        <v>0</v>
      </c>
      <c r="AL108" s="557">
        <v>48.284999999999997</v>
      </c>
      <c r="AM108" s="557">
        <v>0</v>
      </c>
      <c r="AN108" s="557">
        <v>0</v>
      </c>
      <c r="AO108" s="557">
        <v>654.54200000000003</v>
      </c>
      <c r="AP108" s="557">
        <v>0</v>
      </c>
      <c r="AQ108" s="557">
        <v>1.337</v>
      </c>
      <c r="AR108" s="557">
        <v>0</v>
      </c>
      <c r="AS108" s="557">
        <v>0</v>
      </c>
      <c r="AT108" s="557">
        <v>0</v>
      </c>
      <c r="AU108" s="557">
        <v>0</v>
      </c>
      <c r="AV108" s="557">
        <v>0</v>
      </c>
      <c r="AW108" s="557">
        <v>0</v>
      </c>
      <c r="AX108" s="557">
        <v>0</v>
      </c>
      <c r="AY108" s="557">
        <v>0</v>
      </c>
      <c r="AZ108" s="557">
        <v>0</v>
      </c>
      <c r="BA108" s="557">
        <v>1827.9110000000001</v>
      </c>
      <c r="BB108" s="557">
        <v>0</v>
      </c>
      <c r="BC108" s="557">
        <v>0</v>
      </c>
      <c r="BD108" s="557">
        <v>0</v>
      </c>
      <c r="BE108" s="557">
        <v>0</v>
      </c>
      <c r="BF108" s="557">
        <v>0</v>
      </c>
      <c r="BG108" s="557">
        <v>0</v>
      </c>
      <c r="BH108" s="557">
        <v>0</v>
      </c>
      <c r="BI108" s="557">
        <v>0</v>
      </c>
      <c r="BJ108" s="557">
        <v>0</v>
      </c>
      <c r="BK108" s="557">
        <v>0</v>
      </c>
      <c r="BL108" s="605">
        <v>0</v>
      </c>
      <c r="BM108" s="606">
        <f t="shared" si="5"/>
        <v>2616.6689999999999</v>
      </c>
      <c r="BN108" s="560"/>
      <c r="BO108" s="558">
        <v>0</v>
      </c>
      <c r="BP108" s="607">
        <f t="shared" si="6"/>
        <v>5388.1620000000003</v>
      </c>
      <c r="BQ108" s="559">
        <f t="shared" si="7"/>
        <v>5388.1620000000003</v>
      </c>
      <c r="BR108" s="608">
        <v>0</v>
      </c>
      <c r="BS108" s="558">
        <v>5388.1620000000003</v>
      </c>
      <c r="BT108" s="609">
        <v>0</v>
      </c>
      <c r="BU108" s="609">
        <v>0</v>
      </c>
      <c r="BV108" s="558">
        <v>0</v>
      </c>
      <c r="BW108" s="610">
        <v>0</v>
      </c>
      <c r="BX108" s="560">
        <v>0</v>
      </c>
      <c r="BZ108" s="531"/>
    </row>
    <row r="109" spans="1:78">
      <c r="A109" s="581" t="s">
        <v>57</v>
      </c>
      <c r="B109" s="604" t="s">
        <v>237</v>
      </c>
      <c r="C109" s="557">
        <f t="shared" si="4"/>
        <v>3560.1589999999997</v>
      </c>
      <c r="D109" s="558"/>
      <c r="E109" s="558"/>
      <c r="F109" s="558"/>
      <c r="G109" s="558"/>
      <c r="H109" s="558"/>
      <c r="I109" s="558"/>
      <c r="J109" s="558"/>
      <c r="K109" s="558"/>
      <c r="L109" s="559">
        <v>0.29099999999999998</v>
      </c>
      <c r="M109" s="557">
        <v>1.2999999999999999E-2</v>
      </c>
      <c r="N109" s="557">
        <v>0</v>
      </c>
      <c r="O109" s="557">
        <v>20.963000000000001</v>
      </c>
      <c r="P109" s="557">
        <v>27.887</v>
      </c>
      <c r="Q109" s="557">
        <v>8.0000000000000002E-3</v>
      </c>
      <c r="R109" s="557">
        <v>2.121</v>
      </c>
      <c r="S109" s="557">
        <v>0.123</v>
      </c>
      <c r="T109" s="557">
        <v>0</v>
      </c>
      <c r="U109" s="557">
        <v>18.192</v>
      </c>
      <c r="V109" s="557">
        <v>6.016</v>
      </c>
      <c r="W109" s="557">
        <v>0.223</v>
      </c>
      <c r="X109" s="557">
        <v>4.8730000000000002</v>
      </c>
      <c r="Y109" s="557">
        <v>5.4820000000000002</v>
      </c>
      <c r="Z109" s="557">
        <v>6.4000000000000001E-2</v>
      </c>
      <c r="AA109" s="557">
        <v>0.42799999999999999</v>
      </c>
      <c r="AB109" s="557">
        <v>1.093</v>
      </c>
      <c r="AC109" s="557">
        <v>174.80099999999999</v>
      </c>
      <c r="AD109" s="557">
        <v>25.033000000000001</v>
      </c>
      <c r="AE109" s="557">
        <v>281.99299999999999</v>
      </c>
      <c r="AF109" s="557">
        <v>24.373000000000001</v>
      </c>
      <c r="AG109" s="557">
        <v>18.846</v>
      </c>
      <c r="AH109" s="557">
        <v>92.58</v>
      </c>
      <c r="AI109" s="557">
        <v>78.480999999999995</v>
      </c>
      <c r="AJ109" s="557">
        <v>2.8839999999999999</v>
      </c>
      <c r="AK109" s="557">
        <v>87.403999999999996</v>
      </c>
      <c r="AL109" s="557">
        <v>8.7219999999999995</v>
      </c>
      <c r="AM109" s="557">
        <v>536.07899999999995</v>
      </c>
      <c r="AN109" s="557">
        <v>10.967000000000001</v>
      </c>
      <c r="AO109" s="557">
        <v>411.02499999999998</v>
      </c>
      <c r="AP109" s="557">
        <v>29.166</v>
      </c>
      <c r="AQ109" s="557">
        <v>19.073</v>
      </c>
      <c r="AR109" s="557">
        <v>241.05199999999999</v>
      </c>
      <c r="AS109" s="557">
        <v>35.148000000000003</v>
      </c>
      <c r="AT109" s="557">
        <v>156.322</v>
      </c>
      <c r="AU109" s="557">
        <v>39.997</v>
      </c>
      <c r="AV109" s="557">
        <v>24.268000000000001</v>
      </c>
      <c r="AW109" s="557">
        <v>45.648000000000003</v>
      </c>
      <c r="AX109" s="557">
        <v>36.08</v>
      </c>
      <c r="AY109" s="557">
        <v>0</v>
      </c>
      <c r="AZ109" s="557">
        <v>104.71</v>
      </c>
      <c r="BA109" s="557">
        <v>38.493000000000002</v>
      </c>
      <c r="BB109" s="557">
        <v>8.1210000000000004</v>
      </c>
      <c r="BC109" s="557">
        <v>299.91699999999997</v>
      </c>
      <c r="BD109" s="557">
        <v>48.24</v>
      </c>
      <c r="BE109" s="557">
        <v>166.102</v>
      </c>
      <c r="BF109" s="557">
        <v>91.959000000000003</v>
      </c>
      <c r="BG109" s="557">
        <v>28.535</v>
      </c>
      <c r="BH109" s="557">
        <v>23.248000000000001</v>
      </c>
      <c r="BI109" s="557">
        <v>9.5749999999999993</v>
      </c>
      <c r="BJ109" s="557">
        <v>0</v>
      </c>
      <c r="BK109" s="557">
        <v>0</v>
      </c>
      <c r="BL109" s="605">
        <v>0</v>
      </c>
      <c r="BM109" s="606">
        <f t="shared" si="5"/>
        <v>3286.6189999999997</v>
      </c>
      <c r="BN109" s="560"/>
      <c r="BO109" s="558">
        <v>0</v>
      </c>
      <c r="BP109" s="607">
        <f t="shared" si="6"/>
        <v>273.54000000000002</v>
      </c>
      <c r="BQ109" s="559">
        <f t="shared" si="7"/>
        <v>273.54000000000002</v>
      </c>
      <c r="BR109" s="608">
        <v>0</v>
      </c>
      <c r="BS109" s="558">
        <v>273.54000000000002</v>
      </c>
      <c r="BT109" s="609">
        <v>0</v>
      </c>
      <c r="BU109" s="609">
        <v>0</v>
      </c>
      <c r="BV109" s="558">
        <v>0</v>
      </c>
      <c r="BW109" s="610">
        <v>0</v>
      </c>
      <c r="BX109" s="560">
        <v>0</v>
      </c>
      <c r="BZ109" s="531"/>
    </row>
    <row r="110" spans="1:78">
      <c r="A110" s="581" t="s">
        <v>58</v>
      </c>
      <c r="B110" s="604" t="s">
        <v>59</v>
      </c>
      <c r="C110" s="557">
        <f t="shared" si="4"/>
        <v>31130.353999999999</v>
      </c>
      <c r="D110" s="558"/>
      <c r="E110" s="558"/>
      <c r="F110" s="558"/>
      <c r="G110" s="558"/>
      <c r="H110" s="558"/>
      <c r="I110" s="558"/>
      <c r="J110" s="558"/>
      <c r="K110" s="558"/>
      <c r="L110" s="559">
        <v>0</v>
      </c>
      <c r="M110" s="557">
        <v>0</v>
      </c>
      <c r="N110" s="557">
        <v>0</v>
      </c>
      <c r="O110" s="557">
        <v>0</v>
      </c>
      <c r="P110" s="557">
        <v>0</v>
      </c>
      <c r="Q110" s="557">
        <v>0</v>
      </c>
      <c r="R110" s="557">
        <v>0</v>
      </c>
      <c r="S110" s="557">
        <v>0</v>
      </c>
      <c r="T110" s="557">
        <v>0</v>
      </c>
      <c r="U110" s="557">
        <v>0</v>
      </c>
      <c r="V110" s="557">
        <v>0</v>
      </c>
      <c r="W110" s="557">
        <v>0</v>
      </c>
      <c r="X110" s="557">
        <v>0</v>
      </c>
      <c r="Y110" s="557">
        <v>0</v>
      </c>
      <c r="Z110" s="557">
        <v>0</v>
      </c>
      <c r="AA110" s="557">
        <v>0</v>
      </c>
      <c r="AB110" s="557">
        <v>0</v>
      </c>
      <c r="AC110" s="557">
        <v>0</v>
      </c>
      <c r="AD110" s="557">
        <v>0</v>
      </c>
      <c r="AE110" s="557">
        <v>0</v>
      </c>
      <c r="AF110" s="557">
        <v>0</v>
      </c>
      <c r="AG110" s="557">
        <v>0</v>
      </c>
      <c r="AH110" s="557">
        <v>0</v>
      </c>
      <c r="AI110" s="557">
        <v>0</v>
      </c>
      <c r="AJ110" s="557">
        <v>0</v>
      </c>
      <c r="AK110" s="557">
        <v>0</v>
      </c>
      <c r="AL110" s="557">
        <v>0</v>
      </c>
      <c r="AM110" s="557">
        <v>0</v>
      </c>
      <c r="AN110" s="557">
        <v>0</v>
      </c>
      <c r="AO110" s="557">
        <v>0</v>
      </c>
      <c r="AP110" s="557">
        <v>0</v>
      </c>
      <c r="AQ110" s="557">
        <v>0</v>
      </c>
      <c r="AR110" s="557">
        <v>0</v>
      </c>
      <c r="AS110" s="557">
        <v>0</v>
      </c>
      <c r="AT110" s="557">
        <v>0</v>
      </c>
      <c r="AU110" s="557">
        <v>0</v>
      </c>
      <c r="AV110" s="557">
        <v>0</v>
      </c>
      <c r="AW110" s="557">
        <v>0</v>
      </c>
      <c r="AX110" s="557">
        <v>0</v>
      </c>
      <c r="AY110" s="557">
        <v>0</v>
      </c>
      <c r="AZ110" s="557">
        <v>0</v>
      </c>
      <c r="BA110" s="557">
        <v>0</v>
      </c>
      <c r="BB110" s="557">
        <v>0</v>
      </c>
      <c r="BC110" s="557">
        <v>0</v>
      </c>
      <c r="BD110" s="557">
        <v>0</v>
      </c>
      <c r="BE110" s="557">
        <v>0</v>
      </c>
      <c r="BF110" s="557">
        <v>0</v>
      </c>
      <c r="BG110" s="557">
        <v>0</v>
      </c>
      <c r="BH110" s="557">
        <v>0</v>
      </c>
      <c r="BI110" s="557">
        <v>0</v>
      </c>
      <c r="BJ110" s="557">
        <v>0</v>
      </c>
      <c r="BK110" s="557">
        <v>0</v>
      </c>
      <c r="BL110" s="605">
        <v>0</v>
      </c>
      <c r="BM110" s="606">
        <f t="shared" si="5"/>
        <v>0</v>
      </c>
      <c r="BN110" s="560"/>
      <c r="BO110" s="558">
        <v>0</v>
      </c>
      <c r="BP110" s="607">
        <f t="shared" si="6"/>
        <v>31130.353999999999</v>
      </c>
      <c r="BQ110" s="559">
        <f t="shared" si="7"/>
        <v>3198.299</v>
      </c>
      <c r="BR110" s="608">
        <v>3198.299</v>
      </c>
      <c r="BS110" s="558">
        <v>0</v>
      </c>
      <c r="BT110" s="609">
        <v>27932.055</v>
      </c>
      <c r="BU110" s="609">
        <v>0</v>
      </c>
      <c r="BV110" s="558">
        <v>0</v>
      </c>
      <c r="BW110" s="610">
        <v>0</v>
      </c>
      <c r="BX110" s="560">
        <v>0</v>
      </c>
      <c r="BZ110" s="531"/>
    </row>
    <row r="111" spans="1:78">
      <c r="A111" s="581" t="s">
        <v>60</v>
      </c>
      <c r="B111" s="604" t="s">
        <v>168</v>
      </c>
      <c r="C111" s="557">
        <f t="shared" si="4"/>
        <v>689.06299999999999</v>
      </c>
      <c r="D111" s="558"/>
      <c r="E111" s="558"/>
      <c r="F111" s="558"/>
      <c r="G111" s="558"/>
      <c r="H111" s="558"/>
      <c r="I111" s="558"/>
      <c r="J111" s="558"/>
      <c r="K111" s="558"/>
      <c r="L111" s="559">
        <v>0</v>
      </c>
      <c r="M111" s="557">
        <v>0</v>
      </c>
      <c r="N111" s="557">
        <v>0</v>
      </c>
      <c r="O111" s="557">
        <v>0</v>
      </c>
      <c r="P111" s="557">
        <v>0</v>
      </c>
      <c r="Q111" s="557">
        <v>0</v>
      </c>
      <c r="R111" s="557">
        <v>0</v>
      </c>
      <c r="S111" s="557">
        <v>0</v>
      </c>
      <c r="T111" s="557">
        <v>0</v>
      </c>
      <c r="U111" s="557">
        <v>0</v>
      </c>
      <c r="V111" s="557">
        <v>0</v>
      </c>
      <c r="W111" s="557">
        <v>0</v>
      </c>
      <c r="X111" s="557">
        <v>0</v>
      </c>
      <c r="Y111" s="557">
        <v>0</v>
      </c>
      <c r="Z111" s="557">
        <v>0</v>
      </c>
      <c r="AA111" s="557">
        <v>0</v>
      </c>
      <c r="AB111" s="557">
        <v>0</v>
      </c>
      <c r="AC111" s="557">
        <v>0</v>
      </c>
      <c r="AD111" s="557">
        <v>0</v>
      </c>
      <c r="AE111" s="557">
        <v>0</v>
      </c>
      <c r="AF111" s="557">
        <v>0</v>
      </c>
      <c r="AG111" s="557">
        <v>0</v>
      </c>
      <c r="AH111" s="557">
        <v>0</v>
      </c>
      <c r="AI111" s="557">
        <v>0</v>
      </c>
      <c r="AJ111" s="557">
        <v>0</v>
      </c>
      <c r="AK111" s="557">
        <v>0</v>
      </c>
      <c r="AL111" s="557">
        <v>0</v>
      </c>
      <c r="AM111" s="557">
        <v>0</v>
      </c>
      <c r="AN111" s="557">
        <v>0</v>
      </c>
      <c r="AO111" s="557">
        <v>0</v>
      </c>
      <c r="AP111" s="557">
        <v>0</v>
      </c>
      <c r="AQ111" s="557">
        <v>0</v>
      </c>
      <c r="AR111" s="557">
        <v>0</v>
      </c>
      <c r="AS111" s="557">
        <v>0</v>
      </c>
      <c r="AT111" s="557">
        <v>0</v>
      </c>
      <c r="AU111" s="557">
        <v>0</v>
      </c>
      <c r="AV111" s="557">
        <v>0</v>
      </c>
      <c r="AW111" s="557">
        <v>0</v>
      </c>
      <c r="AX111" s="557">
        <v>0</v>
      </c>
      <c r="AY111" s="557">
        <v>0</v>
      </c>
      <c r="AZ111" s="557">
        <v>0</v>
      </c>
      <c r="BA111" s="557">
        <v>0</v>
      </c>
      <c r="BB111" s="557">
        <v>0</v>
      </c>
      <c r="BC111" s="557">
        <v>0</v>
      </c>
      <c r="BD111" s="557">
        <v>0</v>
      </c>
      <c r="BE111" s="557">
        <v>0</v>
      </c>
      <c r="BF111" s="557">
        <v>0</v>
      </c>
      <c r="BG111" s="557">
        <v>0</v>
      </c>
      <c r="BH111" s="557">
        <v>0</v>
      </c>
      <c r="BI111" s="557">
        <v>0</v>
      </c>
      <c r="BJ111" s="557">
        <v>0</v>
      </c>
      <c r="BK111" s="557">
        <v>0</v>
      </c>
      <c r="BL111" s="605">
        <v>0</v>
      </c>
      <c r="BM111" s="606">
        <f t="shared" si="5"/>
        <v>0</v>
      </c>
      <c r="BN111" s="560"/>
      <c r="BO111" s="558">
        <v>0</v>
      </c>
      <c r="BP111" s="607">
        <f t="shared" si="6"/>
        <v>689.06299999999999</v>
      </c>
      <c r="BQ111" s="559">
        <f t="shared" si="7"/>
        <v>0</v>
      </c>
      <c r="BR111" s="608">
        <v>0</v>
      </c>
      <c r="BS111" s="558">
        <v>0</v>
      </c>
      <c r="BT111" s="609">
        <v>689.06299999999999</v>
      </c>
      <c r="BU111" s="609">
        <v>0</v>
      </c>
      <c r="BV111" s="558">
        <v>0</v>
      </c>
      <c r="BW111" s="610">
        <v>0</v>
      </c>
      <c r="BX111" s="560">
        <v>0</v>
      </c>
      <c r="BZ111" s="531"/>
    </row>
    <row r="112" spans="1:78">
      <c r="A112" s="581" t="s">
        <v>61</v>
      </c>
      <c r="B112" s="604" t="s">
        <v>69</v>
      </c>
      <c r="C112" s="557">
        <f t="shared" si="4"/>
        <v>13406.913</v>
      </c>
      <c r="D112" s="558"/>
      <c r="E112" s="558"/>
      <c r="F112" s="558"/>
      <c r="G112" s="558"/>
      <c r="H112" s="558"/>
      <c r="I112" s="558"/>
      <c r="J112" s="558"/>
      <c r="K112" s="558"/>
      <c r="L112" s="559">
        <v>0</v>
      </c>
      <c r="M112" s="557">
        <v>0</v>
      </c>
      <c r="N112" s="557">
        <v>0</v>
      </c>
      <c r="O112" s="557">
        <v>0</v>
      </c>
      <c r="P112" s="557">
        <v>0</v>
      </c>
      <c r="Q112" s="557">
        <v>0</v>
      </c>
      <c r="R112" s="557">
        <v>0</v>
      </c>
      <c r="S112" s="557">
        <v>0</v>
      </c>
      <c r="T112" s="557">
        <v>0</v>
      </c>
      <c r="U112" s="557">
        <v>0</v>
      </c>
      <c r="V112" s="557">
        <v>0</v>
      </c>
      <c r="W112" s="557">
        <v>0</v>
      </c>
      <c r="X112" s="557">
        <v>0</v>
      </c>
      <c r="Y112" s="557">
        <v>0</v>
      </c>
      <c r="Z112" s="557">
        <v>0</v>
      </c>
      <c r="AA112" s="557">
        <v>0</v>
      </c>
      <c r="AB112" s="557">
        <v>0</v>
      </c>
      <c r="AC112" s="557">
        <v>0</v>
      </c>
      <c r="AD112" s="557">
        <v>0</v>
      </c>
      <c r="AE112" s="557">
        <v>0</v>
      </c>
      <c r="AF112" s="557">
        <v>0</v>
      </c>
      <c r="AG112" s="557">
        <v>0</v>
      </c>
      <c r="AH112" s="557">
        <v>0</v>
      </c>
      <c r="AI112" s="557">
        <v>0</v>
      </c>
      <c r="AJ112" s="557">
        <v>0</v>
      </c>
      <c r="AK112" s="557">
        <v>0</v>
      </c>
      <c r="AL112" s="557">
        <v>0</v>
      </c>
      <c r="AM112" s="557">
        <v>0</v>
      </c>
      <c r="AN112" s="557">
        <v>0</v>
      </c>
      <c r="AO112" s="557">
        <v>0</v>
      </c>
      <c r="AP112" s="557">
        <v>0</v>
      </c>
      <c r="AQ112" s="557">
        <v>0</v>
      </c>
      <c r="AR112" s="557">
        <v>0</v>
      </c>
      <c r="AS112" s="557">
        <v>0</v>
      </c>
      <c r="AT112" s="557">
        <v>0</v>
      </c>
      <c r="AU112" s="557">
        <v>8.8309999999999995</v>
      </c>
      <c r="AV112" s="557">
        <v>0</v>
      </c>
      <c r="AW112" s="557">
        <v>0</v>
      </c>
      <c r="AX112" s="557">
        <v>3.6549999999999998</v>
      </c>
      <c r="AY112" s="557">
        <v>0</v>
      </c>
      <c r="AZ112" s="557">
        <v>0</v>
      </c>
      <c r="BA112" s="557">
        <v>0</v>
      </c>
      <c r="BB112" s="557">
        <v>0</v>
      </c>
      <c r="BC112" s="557">
        <v>98.265000000000001</v>
      </c>
      <c r="BD112" s="557">
        <v>3.6019999999999999</v>
      </c>
      <c r="BE112" s="557">
        <v>12.497999999999999</v>
      </c>
      <c r="BF112" s="557">
        <v>15.747999999999999</v>
      </c>
      <c r="BG112" s="557">
        <v>0</v>
      </c>
      <c r="BH112" s="557">
        <v>0</v>
      </c>
      <c r="BI112" s="557">
        <v>0.129</v>
      </c>
      <c r="BJ112" s="557">
        <v>0</v>
      </c>
      <c r="BK112" s="557">
        <v>0</v>
      </c>
      <c r="BL112" s="605">
        <v>0</v>
      </c>
      <c r="BM112" s="606">
        <f t="shared" si="5"/>
        <v>142.72800000000001</v>
      </c>
      <c r="BN112" s="560"/>
      <c r="BO112" s="558">
        <v>0</v>
      </c>
      <c r="BP112" s="607">
        <f t="shared" si="6"/>
        <v>13264.185000000001</v>
      </c>
      <c r="BQ112" s="559">
        <f t="shared" si="7"/>
        <v>1325.9650000000001</v>
      </c>
      <c r="BR112" s="608">
        <v>2.4670000000000001</v>
      </c>
      <c r="BS112" s="558">
        <v>1323.498</v>
      </c>
      <c r="BT112" s="609">
        <v>11920.975</v>
      </c>
      <c r="BU112" s="609">
        <v>17.245000000000001</v>
      </c>
      <c r="BV112" s="558">
        <v>0</v>
      </c>
      <c r="BW112" s="610">
        <v>0</v>
      </c>
      <c r="BX112" s="560">
        <v>0</v>
      </c>
      <c r="BZ112" s="531"/>
    </row>
    <row r="113" spans="1:79">
      <c r="A113" s="581" t="s">
        <v>62</v>
      </c>
      <c r="B113" s="604" t="s">
        <v>148</v>
      </c>
      <c r="C113" s="557">
        <f t="shared" si="4"/>
        <v>10955.301000000001</v>
      </c>
      <c r="D113" s="558"/>
      <c r="E113" s="558"/>
      <c r="F113" s="558"/>
      <c r="G113" s="558"/>
      <c r="H113" s="558"/>
      <c r="I113" s="558"/>
      <c r="J113" s="558"/>
      <c r="K113" s="558"/>
      <c r="L113" s="559">
        <v>0</v>
      </c>
      <c r="M113" s="557">
        <v>0</v>
      </c>
      <c r="N113" s="557">
        <v>0</v>
      </c>
      <c r="O113" s="557">
        <v>0</v>
      </c>
      <c r="P113" s="557">
        <v>0</v>
      </c>
      <c r="Q113" s="557">
        <v>0</v>
      </c>
      <c r="R113" s="557">
        <v>1.242</v>
      </c>
      <c r="S113" s="557">
        <v>0</v>
      </c>
      <c r="T113" s="557">
        <v>0</v>
      </c>
      <c r="U113" s="557">
        <v>0</v>
      </c>
      <c r="V113" s="557">
        <v>0</v>
      </c>
      <c r="W113" s="557">
        <v>0</v>
      </c>
      <c r="X113" s="557">
        <v>0</v>
      </c>
      <c r="Y113" s="557">
        <v>4.2000000000000003E-2</v>
      </c>
      <c r="Z113" s="557">
        <v>0</v>
      </c>
      <c r="AA113" s="557">
        <v>0</v>
      </c>
      <c r="AB113" s="557">
        <v>0</v>
      </c>
      <c r="AC113" s="557">
        <v>0</v>
      </c>
      <c r="AD113" s="557">
        <v>0</v>
      </c>
      <c r="AE113" s="557">
        <v>0</v>
      </c>
      <c r="AF113" s="557">
        <v>0</v>
      </c>
      <c r="AG113" s="557">
        <v>0</v>
      </c>
      <c r="AH113" s="557">
        <v>0</v>
      </c>
      <c r="AI113" s="557">
        <v>0</v>
      </c>
      <c r="AJ113" s="557">
        <v>0</v>
      </c>
      <c r="AK113" s="557">
        <v>0</v>
      </c>
      <c r="AL113" s="557">
        <v>0</v>
      </c>
      <c r="AM113" s="557">
        <v>0</v>
      </c>
      <c r="AN113" s="557">
        <v>0</v>
      </c>
      <c r="AO113" s="557">
        <v>2.0430000000000001</v>
      </c>
      <c r="AP113" s="557">
        <v>1.5109999999999999</v>
      </c>
      <c r="AQ113" s="557">
        <v>0.98199999999999998</v>
      </c>
      <c r="AR113" s="557">
        <v>0</v>
      </c>
      <c r="AS113" s="557">
        <v>0</v>
      </c>
      <c r="AT113" s="557">
        <v>0</v>
      </c>
      <c r="AU113" s="557">
        <v>0</v>
      </c>
      <c r="AV113" s="557">
        <v>0</v>
      </c>
      <c r="AW113" s="557">
        <v>0</v>
      </c>
      <c r="AX113" s="557">
        <v>4.0000000000000001E-3</v>
      </c>
      <c r="AY113" s="557">
        <v>0</v>
      </c>
      <c r="AZ113" s="557">
        <v>0</v>
      </c>
      <c r="BA113" s="557">
        <v>0</v>
      </c>
      <c r="BB113" s="557">
        <v>0</v>
      </c>
      <c r="BC113" s="557">
        <v>0</v>
      </c>
      <c r="BD113" s="557">
        <v>0</v>
      </c>
      <c r="BE113" s="557">
        <v>0</v>
      </c>
      <c r="BF113" s="557">
        <v>444.24099999999999</v>
      </c>
      <c r="BG113" s="557">
        <v>0</v>
      </c>
      <c r="BH113" s="557">
        <v>0</v>
      </c>
      <c r="BI113" s="557">
        <v>0</v>
      </c>
      <c r="BJ113" s="557">
        <v>0</v>
      </c>
      <c r="BK113" s="557">
        <v>0</v>
      </c>
      <c r="BL113" s="605">
        <v>0</v>
      </c>
      <c r="BM113" s="606">
        <f t="shared" si="5"/>
        <v>450.065</v>
      </c>
      <c r="BN113" s="560"/>
      <c r="BO113" s="558">
        <v>0</v>
      </c>
      <c r="BP113" s="607">
        <f t="shared" si="6"/>
        <v>10505.236000000001</v>
      </c>
      <c r="BQ113" s="559">
        <f t="shared" si="7"/>
        <v>1868.5439999999999</v>
      </c>
      <c r="BR113" s="608">
        <v>382.43599999999998</v>
      </c>
      <c r="BS113" s="558">
        <v>1486.1079999999999</v>
      </c>
      <c r="BT113" s="609">
        <v>8626.2340000000004</v>
      </c>
      <c r="BU113" s="609">
        <v>10.458</v>
      </c>
      <c r="BV113" s="558">
        <v>0</v>
      </c>
      <c r="BW113" s="610">
        <v>0</v>
      </c>
      <c r="BX113" s="560">
        <v>0</v>
      </c>
      <c r="BZ113" s="531"/>
    </row>
    <row r="114" spans="1:79">
      <c r="A114" s="581" t="s">
        <v>63</v>
      </c>
      <c r="B114" s="604" t="s">
        <v>238</v>
      </c>
      <c r="C114" s="557">
        <f t="shared" si="4"/>
        <v>3699.8909999999996</v>
      </c>
      <c r="D114" s="558"/>
      <c r="E114" s="558"/>
      <c r="F114" s="558"/>
      <c r="G114" s="558"/>
      <c r="H114" s="558"/>
      <c r="I114" s="558"/>
      <c r="J114" s="558"/>
      <c r="K114" s="558"/>
      <c r="L114" s="559">
        <v>0</v>
      </c>
      <c r="M114" s="557">
        <v>0</v>
      </c>
      <c r="N114" s="557">
        <v>0</v>
      </c>
      <c r="O114" s="557">
        <v>0</v>
      </c>
      <c r="P114" s="557">
        <v>0</v>
      </c>
      <c r="Q114" s="557">
        <v>0</v>
      </c>
      <c r="R114" s="557">
        <v>0</v>
      </c>
      <c r="S114" s="557">
        <v>0</v>
      </c>
      <c r="T114" s="557">
        <v>0</v>
      </c>
      <c r="U114" s="557">
        <v>0</v>
      </c>
      <c r="V114" s="557">
        <v>0</v>
      </c>
      <c r="W114" s="557">
        <v>0</v>
      </c>
      <c r="X114" s="557">
        <v>0</v>
      </c>
      <c r="Y114" s="557">
        <v>0</v>
      </c>
      <c r="Z114" s="557">
        <v>0</v>
      </c>
      <c r="AA114" s="557">
        <v>0</v>
      </c>
      <c r="AB114" s="557">
        <v>0</v>
      </c>
      <c r="AC114" s="557">
        <v>0</v>
      </c>
      <c r="AD114" s="557">
        <v>0</v>
      </c>
      <c r="AE114" s="557">
        <v>0</v>
      </c>
      <c r="AF114" s="557">
        <v>0</v>
      </c>
      <c r="AG114" s="557">
        <v>0</v>
      </c>
      <c r="AH114" s="557">
        <v>0</v>
      </c>
      <c r="AI114" s="557">
        <v>0</v>
      </c>
      <c r="AJ114" s="557">
        <v>0</v>
      </c>
      <c r="AK114" s="557">
        <v>0</v>
      </c>
      <c r="AL114" s="557">
        <v>0</v>
      </c>
      <c r="AM114" s="557">
        <v>0</v>
      </c>
      <c r="AN114" s="557">
        <v>0</v>
      </c>
      <c r="AO114" s="557">
        <v>53.332000000000001</v>
      </c>
      <c r="AP114" s="557">
        <v>2.8140000000000001</v>
      </c>
      <c r="AQ114" s="557">
        <v>0</v>
      </c>
      <c r="AR114" s="557">
        <v>0</v>
      </c>
      <c r="AS114" s="557">
        <v>0</v>
      </c>
      <c r="AT114" s="557">
        <v>0</v>
      </c>
      <c r="AU114" s="557">
        <v>0</v>
      </c>
      <c r="AV114" s="557">
        <v>0</v>
      </c>
      <c r="AW114" s="557">
        <v>0</v>
      </c>
      <c r="AX114" s="557">
        <v>0</v>
      </c>
      <c r="AY114" s="557">
        <v>0</v>
      </c>
      <c r="AZ114" s="557">
        <v>0</v>
      </c>
      <c r="BA114" s="557">
        <v>0</v>
      </c>
      <c r="BB114" s="557">
        <v>0</v>
      </c>
      <c r="BC114" s="557">
        <v>32.203000000000003</v>
      </c>
      <c r="BD114" s="557">
        <v>0</v>
      </c>
      <c r="BE114" s="557">
        <v>20.733000000000001</v>
      </c>
      <c r="BF114" s="557">
        <v>0.107</v>
      </c>
      <c r="BG114" s="557">
        <v>9.4250000000000007</v>
      </c>
      <c r="BH114" s="557">
        <v>0</v>
      </c>
      <c r="BI114" s="557">
        <v>0.218</v>
      </c>
      <c r="BJ114" s="557">
        <v>0</v>
      </c>
      <c r="BK114" s="557">
        <v>0</v>
      </c>
      <c r="BL114" s="605">
        <v>0</v>
      </c>
      <c r="BM114" s="606">
        <f t="shared" si="5"/>
        <v>118.83200000000001</v>
      </c>
      <c r="BN114" s="560"/>
      <c r="BO114" s="558">
        <v>0</v>
      </c>
      <c r="BP114" s="607">
        <f t="shared" si="6"/>
        <v>3581.0589999999997</v>
      </c>
      <c r="BQ114" s="559">
        <f t="shared" si="7"/>
        <v>3427.45</v>
      </c>
      <c r="BR114" s="608">
        <v>0</v>
      </c>
      <c r="BS114" s="558">
        <v>3427.45</v>
      </c>
      <c r="BT114" s="609">
        <v>0</v>
      </c>
      <c r="BU114" s="609">
        <v>153.60900000000001</v>
      </c>
      <c r="BV114" s="558">
        <v>0</v>
      </c>
      <c r="BW114" s="610">
        <v>0</v>
      </c>
      <c r="BX114" s="560">
        <v>0</v>
      </c>
      <c r="BZ114" s="531"/>
    </row>
    <row r="115" spans="1:79">
      <c r="A115" s="581" t="s">
        <v>64</v>
      </c>
      <c r="B115" s="604" t="s">
        <v>162</v>
      </c>
      <c r="C115" s="557">
        <f t="shared" si="4"/>
        <v>909.02499999999986</v>
      </c>
      <c r="D115" s="558"/>
      <c r="E115" s="558"/>
      <c r="F115" s="558"/>
      <c r="G115" s="558"/>
      <c r="H115" s="558"/>
      <c r="I115" s="558"/>
      <c r="J115" s="558"/>
      <c r="K115" s="558"/>
      <c r="L115" s="559">
        <v>0</v>
      </c>
      <c r="M115" s="557">
        <v>0</v>
      </c>
      <c r="N115" s="557">
        <v>0</v>
      </c>
      <c r="O115" s="557">
        <v>0</v>
      </c>
      <c r="P115" s="557">
        <v>0</v>
      </c>
      <c r="Q115" s="557">
        <v>0</v>
      </c>
      <c r="R115" s="557">
        <v>0</v>
      </c>
      <c r="S115" s="557">
        <v>0</v>
      </c>
      <c r="T115" s="557">
        <v>0</v>
      </c>
      <c r="U115" s="557">
        <v>0</v>
      </c>
      <c r="V115" s="557">
        <v>0</v>
      </c>
      <c r="W115" s="557">
        <v>0</v>
      </c>
      <c r="X115" s="557">
        <v>0.41499999999999998</v>
      </c>
      <c r="Y115" s="557">
        <v>0</v>
      </c>
      <c r="Z115" s="557">
        <v>0</v>
      </c>
      <c r="AA115" s="557">
        <v>0</v>
      </c>
      <c r="AB115" s="557">
        <v>0</v>
      </c>
      <c r="AC115" s="557">
        <v>0</v>
      </c>
      <c r="AD115" s="557">
        <v>0</v>
      </c>
      <c r="AE115" s="557">
        <v>0</v>
      </c>
      <c r="AF115" s="557">
        <v>0</v>
      </c>
      <c r="AG115" s="557">
        <v>0</v>
      </c>
      <c r="AH115" s="557">
        <v>0</v>
      </c>
      <c r="AI115" s="557">
        <v>0</v>
      </c>
      <c r="AJ115" s="557">
        <v>0</v>
      </c>
      <c r="AK115" s="557">
        <v>0</v>
      </c>
      <c r="AL115" s="557">
        <v>0</v>
      </c>
      <c r="AM115" s="557">
        <v>0</v>
      </c>
      <c r="AN115" s="557">
        <v>0</v>
      </c>
      <c r="AO115" s="557">
        <v>0</v>
      </c>
      <c r="AP115" s="557">
        <v>0</v>
      </c>
      <c r="AQ115" s="557">
        <v>0</v>
      </c>
      <c r="AR115" s="557">
        <v>0</v>
      </c>
      <c r="AS115" s="557">
        <v>0</v>
      </c>
      <c r="AT115" s="557">
        <v>0</v>
      </c>
      <c r="AU115" s="557">
        <v>2.282</v>
      </c>
      <c r="AV115" s="557">
        <v>0.27</v>
      </c>
      <c r="AW115" s="557">
        <v>0</v>
      </c>
      <c r="AX115" s="557">
        <v>11.612</v>
      </c>
      <c r="AY115" s="557">
        <v>0</v>
      </c>
      <c r="AZ115" s="557">
        <v>0</v>
      </c>
      <c r="BA115" s="557">
        <v>0</v>
      </c>
      <c r="BB115" s="557">
        <v>0</v>
      </c>
      <c r="BC115" s="557">
        <v>0</v>
      </c>
      <c r="BD115" s="557">
        <v>0</v>
      </c>
      <c r="BE115" s="557">
        <v>0</v>
      </c>
      <c r="BF115" s="557">
        <v>0</v>
      </c>
      <c r="BG115" s="557">
        <v>0</v>
      </c>
      <c r="BH115" s="557">
        <v>0</v>
      </c>
      <c r="BI115" s="557">
        <v>0</v>
      </c>
      <c r="BJ115" s="557">
        <v>0</v>
      </c>
      <c r="BK115" s="557">
        <v>0</v>
      </c>
      <c r="BL115" s="605">
        <v>0</v>
      </c>
      <c r="BM115" s="606">
        <f t="shared" si="5"/>
        <v>14.579000000000001</v>
      </c>
      <c r="BN115" s="560"/>
      <c r="BO115" s="558">
        <v>0</v>
      </c>
      <c r="BP115" s="607">
        <f t="shared" si="6"/>
        <v>894.44599999999991</v>
      </c>
      <c r="BQ115" s="559">
        <f t="shared" si="7"/>
        <v>256.66000000000003</v>
      </c>
      <c r="BR115" s="608">
        <v>0</v>
      </c>
      <c r="BS115" s="558">
        <v>256.66000000000003</v>
      </c>
      <c r="BT115" s="609">
        <v>0</v>
      </c>
      <c r="BU115" s="609">
        <v>637.78599999999994</v>
      </c>
      <c r="BV115" s="558">
        <v>0</v>
      </c>
      <c r="BW115" s="610">
        <v>0</v>
      </c>
      <c r="BX115" s="560">
        <v>0</v>
      </c>
      <c r="BZ115" s="531"/>
    </row>
    <row r="116" spans="1:79">
      <c r="A116" s="581" t="s">
        <v>65</v>
      </c>
      <c r="B116" s="604" t="s">
        <v>164</v>
      </c>
      <c r="C116" s="557">
        <f t="shared" si="4"/>
        <v>2277.1360000000004</v>
      </c>
      <c r="D116" s="558"/>
      <c r="E116" s="558"/>
      <c r="F116" s="558"/>
      <c r="G116" s="558"/>
      <c r="H116" s="558"/>
      <c r="I116" s="558"/>
      <c r="J116" s="558"/>
      <c r="K116" s="558"/>
      <c r="L116" s="559">
        <v>0.74299999999999999</v>
      </c>
      <c r="M116" s="557">
        <v>0</v>
      </c>
      <c r="N116" s="557">
        <v>6.6520000000000001</v>
      </c>
      <c r="O116" s="557">
        <v>13.595000000000001</v>
      </c>
      <c r="P116" s="557">
        <v>16.914000000000001</v>
      </c>
      <c r="Q116" s="557">
        <v>2E-3</v>
      </c>
      <c r="R116" s="557">
        <v>0.94699999999999995</v>
      </c>
      <c r="S116" s="557">
        <v>0.38800000000000001</v>
      </c>
      <c r="T116" s="557">
        <v>0</v>
      </c>
      <c r="U116" s="557">
        <v>1.2589999999999999</v>
      </c>
      <c r="V116" s="557">
        <v>8.0000000000000002E-3</v>
      </c>
      <c r="W116" s="557">
        <v>0.25800000000000001</v>
      </c>
      <c r="X116" s="557">
        <v>0.20499999999999999</v>
      </c>
      <c r="Y116" s="557">
        <v>0.30299999999999999</v>
      </c>
      <c r="Z116" s="557">
        <v>0.441</v>
      </c>
      <c r="AA116" s="557">
        <v>1.865</v>
      </c>
      <c r="AB116" s="557">
        <v>1.903</v>
      </c>
      <c r="AC116" s="557">
        <v>5.5309999999999997</v>
      </c>
      <c r="AD116" s="557">
        <v>18.992000000000001</v>
      </c>
      <c r="AE116" s="557">
        <v>4.7720000000000002</v>
      </c>
      <c r="AF116" s="557">
        <v>3.1819999999999999</v>
      </c>
      <c r="AG116" s="557">
        <v>10.278</v>
      </c>
      <c r="AH116" s="557">
        <v>6.17</v>
      </c>
      <c r="AI116" s="557">
        <v>6.4180000000000001</v>
      </c>
      <c r="AJ116" s="557">
        <v>13.18</v>
      </c>
      <c r="AK116" s="557">
        <v>15.993</v>
      </c>
      <c r="AL116" s="557">
        <v>12.869</v>
      </c>
      <c r="AM116" s="557">
        <v>40.337000000000003</v>
      </c>
      <c r="AN116" s="557">
        <v>3.1949999999999998</v>
      </c>
      <c r="AO116" s="557">
        <v>48.173999999999999</v>
      </c>
      <c r="AP116" s="557">
        <v>9.4359999999999999</v>
      </c>
      <c r="AQ116" s="557">
        <v>6.1769999999999996</v>
      </c>
      <c r="AR116" s="557">
        <v>26.888000000000002</v>
      </c>
      <c r="AS116" s="557">
        <v>6.3170000000000002</v>
      </c>
      <c r="AT116" s="557">
        <v>27.312999999999999</v>
      </c>
      <c r="AU116" s="557">
        <v>2.1760000000000002</v>
      </c>
      <c r="AV116" s="557">
        <v>37.637</v>
      </c>
      <c r="AW116" s="557">
        <v>2.242</v>
      </c>
      <c r="AX116" s="557">
        <v>4.8920000000000003</v>
      </c>
      <c r="AY116" s="557">
        <v>3.1360000000000001</v>
      </c>
      <c r="AZ116" s="557">
        <v>5.5279999999999996</v>
      </c>
      <c r="BA116" s="557">
        <v>5.6369999999999996</v>
      </c>
      <c r="BB116" s="557">
        <v>13.848000000000001</v>
      </c>
      <c r="BC116" s="557">
        <v>0.55200000000000005</v>
      </c>
      <c r="BD116" s="557">
        <v>9.4420000000000002</v>
      </c>
      <c r="BE116" s="557">
        <v>6.4320000000000004</v>
      </c>
      <c r="BF116" s="557">
        <v>37.277000000000001</v>
      </c>
      <c r="BG116" s="557">
        <v>2.246</v>
      </c>
      <c r="BH116" s="557">
        <v>12.177</v>
      </c>
      <c r="BI116" s="557">
        <v>23.731999999999999</v>
      </c>
      <c r="BJ116" s="557">
        <v>0</v>
      </c>
      <c r="BK116" s="557">
        <v>0</v>
      </c>
      <c r="BL116" s="605">
        <v>0</v>
      </c>
      <c r="BM116" s="606">
        <f t="shared" si="5"/>
        <v>477.65900000000011</v>
      </c>
      <c r="BN116" s="560"/>
      <c r="BO116" s="558">
        <v>0</v>
      </c>
      <c r="BP116" s="607">
        <f t="shared" si="6"/>
        <v>1799.4770000000001</v>
      </c>
      <c r="BQ116" s="559">
        <f t="shared" si="7"/>
        <v>1799.4770000000001</v>
      </c>
      <c r="BR116" s="608">
        <v>0</v>
      </c>
      <c r="BS116" s="558">
        <v>1799.4770000000001</v>
      </c>
      <c r="BT116" s="609">
        <v>0</v>
      </c>
      <c r="BU116" s="609">
        <v>0</v>
      </c>
      <c r="BV116" s="558">
        <v>0</v>
      </c>
      <c r="BW116" s="610">
        <v>0</v>
      </c>
      <c r="BX116" s="560">
        <v>0</v>
      </c>
      <c r="BZ116" s="531"/>
    </row>
    <row r="117" spans="1:79">
      <c r="A117" s="581" t="s">
        <v>66</v>
      </c>
      <c r="B117" s="604" t="s">
        <v>239</v>
      </c>
      <c r="C117" s="557">
        <f t="shared" si="4"/>
        <v>1243.1289999999999</v>
      </c>
      <c r="D117" s="558"/>
      <c r="E117" s="558"/>
      <c r="F117" s="558"/>
      <c r="G117" s="558"/>
      <c r="H117" s="558"/>
      <c r="I117" s="558"/>
      <c r="J117" s="558"/>
      <c r="K117" s="558"/>
      <c r="L117" s="559">
        <v>0</v>
      </c>
      <c r="M117" s="557">
        <v>0</v>
      </c>
      <c r="N117" s="557">
        <v>0</v>
      </c>
      <c r="O117" s="557">
        <v>0</v>
      </c>
      <c r="P117" s="557">
        <v>0</v>
      </c>
      <c r="Q117" s="557">
        <v>0</v>
      </c>
      <c r="R117" s="557">
        <v>0</v>
      </c>
      <c r="S117" s="557">
        <v>0</v>
      </c>
      <c r="T117" s="557">
        <v>0</v>
      </c>
      <c r="U117" s="557">
        <v>0</v>
      </c>
      <c r="V117" s="557">
        <v>0</v>
      </c>
      <c r="W117" s="557">
        <v>0</v>
      </c>
      <c r="X117" s="557">
        <v>0</v>
      </c>
      <c r="Y117" s="557">
        <v>0</v>
      </c>
      <c r="Z117" s="557">
        <v>0</v>
      </c>
      <c r="AA117" s="557">
        <v>0</v>
      </c>
      <c r="AB117" s="557">
        <v>0</v>
      </c>
      <c r="AC117" s="557">
        <v>0</v>
      </c>
      <c r="AD117" s="557">
        <v>0</v>
      </c>
      <c r="AE117" s="557">
        <v>0</v>
      </c>
      <c r="AF117" s="557">
        <v>0</v>
      </c>
      <c r="AG117" s="557">
        <v>0</v>
      </c>
      <c r="AH117" s="557">
        <v>0</v>
      </c>
      <c r="AI117" s="557">
        <v>0</v>
      </c>
      <c r="AJ117" s="557">
        <v>0</v>
      </c>
      <c r="AK117" s="557">
        <v>0</v>
      </c>
      <c r="AL117" s="557">
        <v>0</v>
      </c>
      <c r="AM117" s="557">
        <v>0</v>
      </c>
      <c r="AN117" s="557">
        <v>0</v>
      </c>
      <c r="AO117" s="557">
        <v>0</v>
      </c>
      <c r="AP117" s="557">
        <v>0</v>
      </c>
      <c r="AQ117" s="557">
        <v>0</v>
      </c>
      <c r="AR117" s="557">
        <v>0</v>
      </c>
      <c r="AS117" s="557">
        <v>0</v>
      </c>
      <c r="AT117" s="557">
        <v>0</v>
      </c>
      <c r="AU117" s="557">
        <v>0</v>
      </c>
      <c r="AV117" s="557">
        <v>0</v>
      </c>
      <c r="AW117" s="557">
        <v>0</v>
      </c>
      <c r="AX117" s="557">
        <v>0</v>
      </c>
      <c r="AY117" s="557">
        <v>0</v>
      </c>
      <c r="AZ117" s="557">
        <v>0</v>
      </c>
      <c r="BA117" s="557">
        <v>0</v>
      </c>
      <c r="BB117" s="557">
        <v>0</v>
      </c>
      <c r="BC117" s="557">
        <v>0</v>
      </c>
      <c r="BD117" s="557">
        <v>0</v>
      </c>
      <c r="BE117" s="557">
        <v>0</v>
      </c>
      <c r="BF117" s="557">
        <v>0</v>
      </c>
      <c r="BG117" s="557">
        <v>0</v>
      </c>
      <c r="BH117" s="557">
        <v>0</v>
      </c>
      <c r="BI117" s="557">
        <v>0</v>
      </c>
      <c r="BJ117" s="557">
        <v>0</v>
      </c>
      <c r="BK117" s="557">
        <v>0</v>
      </c>
      <c r="BL117" s="605">
        <v>0</v>
      </c>
      <c r="BM117" s="606">
        <f t="shared" si="5"/>
        <v>0</v>
      </c>
      <c r="BN117" s="560"/>
      <c r="BO117" s="558">
        <v>0</v>
      </c>
      <c r="BP117" s="607">
        <f t="shared" si="6"/>
        <v>1243.1289999999999</v>
      </c>
      <c r="BQ117" s="559">
        <f t="shared" si="7"/>
        <v>1243.1289999999999</v>
      </c>
      <c r="BR117" s="608">
        <v>1243.1289999999999</v>
      </c>
      <c r="BS117" s="558">
        <v>0</v>
      </c>
      <c r="BT117" s="609">
        <v>0</v>
      </c>
      <c r="BU117" s="609">
        <v>0</v>
      </c>
      <c r="BV117" s="558">
        <v>0</v>
      </c>
      <c r="BW117" s="610">
        <v>0</v>
      </c>
      <c r="BX117" s="560">
        <v>0</v>
      </c>
      <c r="BZ117" s="531"/>
    </row>
    <row r="118" spans="1:79">
      <c r="A118" s="581" t="s">
        <v>70</v>
      </c>
      <c r="B118" s="604" t="s">
        <v>240</v>
      </c>
      <c r="C118" s="557">
        <f t="shared" si="4"/>
        <v>7225.989999999998</v>
      </c>
      <c r="D118" s="558"/>
      <c r="E118" s="558"/>
      <c r="F118" s="558"/>
      <c r="G118" s="558"/>
      <c r="H118" s="558"/>
      <c r="I118" s="558"/>
      <c r="J118" s="558"/>
      <c r="K118" s="558"/>
      <c r="L118" s="559">
        <v>0</v>
      </c>
      <c r="M118" s="557">
        <v>0</v>
      </c>
      <c r="N118" s="557">
        <v>0</v>
      </c>
      <c r="O118" s="557">
        <v>0</v>
      </c>
      <c r="P118" s="557">
        <v>0</v>
      </c>
      <c r="Q118" s="557">
        <v>0</v>
      </c>
      <c r="R118" s="557">
        <v>0</v>
      </c>
      <c r="S118" s="557">
        <v>0</v>
      </c>
      <c r="T118" s="557">
        <v>0</v>
      </c>
      <c r="U118" s="557">
        <v>0</v>
      </c>
      <c r="V118" s="557">
        <v>0</v>
      </c>
      <c r="W118" s="557">
        <v>0</v>
      </c>
      <c r="X118" s="557">
        <v>0</v>
      </c>
      <c r="Y118" s="557">
        <v>0</v>
      </c>
      <c r="Z118" s="557">
        <v>0</v>
      </c>
      <c r="AA118" s="557">
        <v>0</v>
      </c>
      <c r="AB118" s="557">
        <v>0</v>
      </c>
      <c r="AC118" s="557">
        <v>0</v>
      </c>
      <c r="AD118" s="557">
        <v>0</v>
      </c>
      <c r="AE118" s="557">
        <v>0</v>
      </c>
      <c r="AF118" s="557">
        <v>0</v>
      </c>
      <c r="AG118" s="557">
        <v>0</v>
      </c>
      <c r="AH118" s="557">
        <v>0</v>
      </c>
      <c r="AI118" s="557">
        <v>0</v>
      </c>
      <c r="AJ118" s="557">
        <v>0</v>
      </c>
      <c r="AK118" s="557">
        <v>0</v>
      </c>
      <c r="AL118" s="557">
        <v>0</v>
      </c>
      <c r="AM118" s="557">
        <v>0</v>
      </c>
      <c r="AN118" s="557">
        <v>0</v>
      </c>
      <c r="AO118" s="557">
        <v>0</v>
      </c>
      <c r="AP118" s="557">
        <v>0</v>
      </c>
      <c r="AQ118" s="557">
        <v>0</v>
      </c>
      <c r="AR118" s="557">
        <v>0</v>
      </c>
      <c r="AS118" s="557">
        <v>0</v>
      </c>
      <c r="AT118" s="557">
        <v>0</v>
      </c>
      <c r="AU118" s="557">
        <v>0</v>
      </c>
      <c r="AV118" s="557">
        <v>0</v>
      </c>
      <c r="AW118" s="557">
        <v>0</v>
      </c>
      <c r="AX118" s="557">
        <v>0</v>
      </c>
      <c r="AY118" s="557">
        <v>0</v>
      </c>
      <c r="AZ118" s="557">
        <v>0</v>
      </c>
      <c r="BA118" s="557">
        <v>0</v>
      </c>
      <c r="BB118" s="557">
        <v>0</v>
      </c>
      <c r="BC118" s="557">
        <v>0</v>
      </c>
      <c r="BD118" s="557">
        <v>0</v>
      </c>
      <c r="BE118" s="557">
        <v>0</v>
      </c>
      <c r="BF118" s="557">
        <v>0</v>
      </c>
      <c r="BG118" s="557">
        <v>0</v>
      </c>
      <c r="BH118" s="557">
        <v>0</v>
      </c>
      <c r="BI118" s="557">
        <v>0</v>
      </c>
      <c r="BJ118" s="557">
        <v>0</v>
      </c>
      <c r="BK118" s="557">
        <v>0</v>
      </c>
      <c r="BL118" s="605">
        <v>0</v>
      </c>
      <c r="BM118" s="606">
        <f t="shared" si="5"/>
        <v>0</v>
      </c>
      <c r="BN118" s="560"/>
      <c r="BO118" s="558">
        <v>42333.375</v>
      </c>
      <c r="BP118" s="607">
        <f t="shared" si="6"/>
        <v>-35107.385000000002</v>
      </c>
      <c r="BQ118" s="559">
        <f t="shared" si="7"/>
        <v>-35107.385000000002</v>
      </c>
      <c r="BR118" s="608">
        <v>0</v>
      </c>
      <c r="BS118" s="558">
        <v>-35107.385000000002</v>
      </c>
      <c r="BT118" s="609">
        <v>0</v>
      </c>
      <c r="BU118" s="609">
        <v>0</v>
      </c>
      <c r="BV118" s="558">
        <v>0</v>
      </c>
      <c r="BW118" s="610">
        <v>0</v>
      </c>
      <c r="BX118" s="560">
        <v>0</v>
      </c>
      <c r="BZ118" s="531"/>
    </row>
    <row r="119" spans="1:79" ht="13.5" thickBot="1">
      <c r="A119" s="594" t="s">
        <v>71</v>
      </c>
      <c r="B119" s="604" t="s">
        <v>126</v>
      </c>
      <c r="C119" s="557">
        <f t="shared" si="4"/>
        <v>0</v>
      </c>
      <c r="D119" s="558"/>
      <c r="E119" s="558"/>
      <c r="F119" s="558"/>
      <c r="G119" s="558"/>
      <c r="H119" s="558"/>
      <c r="I119" s="558"/>
      <c r="J119" s="558"/>
      <c r="K119" s="558"/>
      <c r="L119" s="559">
        <v>0</v>
      </c>
      <c r="M119" s="557">
        <v>0</v>
      </c>
      <c r="N119" s="557">
        <v>0</v>
      </c>
      <c r="O119" s="557">
        <v>0</v>
      </c>
      <c r="P119" s="557">
        <v>0</v>
      </c>
      <c r="Q119" s="557">
        <v>0</v>
      </c>
      <c r="R119" s="557">
        <v>0</v>
      </c>
      <c r="S119" s="557">
        <v>0</v>
      </c>
      <c r="T119" s="557">
        <v>0</v>
      </c>
      <c r="U119" s="557">
        <v>0</v>
      </c>
      <c r="V119" s="557">
        <v>0</v>
      </c>
      <c r="W119" s="557">
        <v>0</v>
      </c>
      <c r="X119" s="557">
        <v>0</v>
      </c>
      <c r="Y119" s="557">
        <v>0</v>
      </c>
      <c r="Z119" s="557">
        <v>0</v>
      </c>
      <c r="AA119" s="557">
        <v>0</v>
      </c>
      <c r="AB119" s="557">
        <v>0</v>
      </c>
      <c r="AC119" s="557">
        <v>0</v>
      </c>
      <c r="AD119" s="557">
        <v>0</v>
      </c>
      <c r="AE119" s="557">
        <v>0</v>
      </c>
      <c r="AF119" s="557">
        <v>0</v>
      </c>
      <c r="AG119" s="557">
        <v>0</v>
      </c>
      <c r="AH119" s="557">
        <v>0</v>
      </c>
      <c r="AI119" s="557">
        <v>0</v>
      </c>
      <c r="AJ119" s="557">
        <v>0</v>
      </c>
      <c r="AK119" s="557">
        <v>0</v>
      </c>
      <c r="AL119" s="557">
        <v>0</v>
      </c>
      <c r="AM119" s="557">
        <v>0</v>
      </c>
      <c r="AN119" s="557">
        <v>0</v>
      </c>
      <c r="AO119" s="557">
        <v>0</v>
      </c>
      <c r="AP119" s="557">
        <v>0</v>
      </c>
      <c r="AQ119" s="557">
        <v>0</v>
      </c>
      <c r="AR119" s="557">
        <v>0</v>
      </c>
      <c r="AS119" s="557">
        <v>0</v>
      </c>
      <c r="AT119" s="557">
        <v>0</v>
      </c>
      <c r="AU119" s="557">
        <v>0</v>
      </c>
      <c r="AV119" s="557">
        <v>0</v>
      </c>
      <c r="AW119" s="557">
        <v>0</v>
      </c>
      <c r="AX119" s="557">
        <v>0</v>
      </c>
      <c r="AY119" s="557">
        <v>0</v>
      </c>
      <c r="AZ119" s="557">
        <v>0</v>
      </c>
      <c r="BA119" s="557">
        <v>0</v>
      </c>
      <c r="BB119" s="557">
        <v>0</v>
      </c>
      <c r="BC119" s="557">
        <v>0</v>
      </c>
      <c r="BD119" s="557">
        <v>0</v>
      </c>
      <c r="BE119" s="557">
        <v>0</v>
      </c>
      <c r="BF119" s="557">
        <v>0</v>
      </c>
      <c r="BG119" s="557">
        <v>0</v>
      </c>
      <c r="BH119" s="557">
        <v>0</v>
      </c>
      <c r="BI119" s="557">
        <v>0</v>
      </c>
      <c r="BJ119" s="557">
        <v>0</v>
      </c>
      <c r="BK119" s="557">
        <v>0</v>
      </c>
      <c r="BL119" s="557">
        <v>0</v>
      </c>
      <c r="BM119" s="606">
        <f t="shared" si="5"/>
        <v>0</v>
      </c>
      <c r="BN119" s="560"/>
      <c r="BO119" s="558">
        <v>0</v>
      </c>
      <c r="BP119" s="607">
        <f t="shared" si="6"/>
        <v>0</v>
      </c>
      <c r="BQ119" s="559">
        <f t="shared" si="7"/>
        <v>0</v>
      </c>
      <c r="BR119" s="608">
        <v>0</v>
      </c>
      <c r="BS119" s="558">
        <v>0</v>
      </c>
      <c r="BT119" s="609">
        <v>0</v>
      </c>
      <c r="BU119" s="609">
        <v>0</v>
      </c>
      <c r="BV119" s="558">
        <v>0</v>
      </c>
      <c r="BW119" s="610">
        <v>0</v>
      </c>
      <c r="BX119" s="560">
        <v>0</v>
      </c>
      <c r="BZ119" s="531"/>
    </row>
    <row r="120" spans="1:79" ht="14.25" thickTop="1" thickBot="1">
      <c r="B120" s="611" t="s">
        <v>75</v>
      </c>
      <c r="C120" s="568">
        <f>SUM(C67:C119)</f>
        <v>482470.82199999993</v>
      </c>
      <c r="D120" s="568">
        <f t="shared" ref="D120:BR120" si="8">SUM(D67:D119)</f>
        <v>0</v>
      </c>
      <c r="E120" s="568">
        <f t="shared" si="8"/>
        <v>0</v>
      </c>
      <c r="F120" s="568">
        <f t="shared" si="8"/>
        <v>0</v>
      </c>
      <c r="G120" s="568">
        <f t="shared" si="8"/>
        <v>0</v>
      </c>
      <c r="H120" s="568">
        <f t="shared" si="8"/>
        <v>0</v>
      </c>
      <c r="I120" s="568">
        <f t="shared" si="8"/>
        <v>0</v>
      </c>
      <c r="J120" s="568">
        <f t="shared" si="8"/>
        <v>0</v>
      </c>
      <c r="K120" s="612">
        <f t="shared" si="8"/>
        <v>0</v>
      </c>
      <c r="L120" s="568">
        <f t="shared" si="8"/>
        <v>4115.4620000000004</v>
      </c>
      <c r="M120" s="568">
        <f t="shared" si="8"/>
        <v>1633.6949999999997</v>
      </c>
      <c r="N120" s="568">
        <f t="shared" si="8"/>
        <v>262.79599999999999</v>
      </c>
      <c r="O120" s="568">
        <f t="shared" si="8"/>
        <v>8375.619999999999</v>
      </c>
      <c r="P120" s="568">
        <f t="shared" si="8"/>
        <v>3054.8180000000002</v>
      </c>
      <c r="Q120" s="568">
        <f t="shared" si="8"/>
        <v>222.98400000000001</v>
      </c>
      <c r="R120" s="568">
        <f t="shared" si="8"/>
        <v>750.61099999999976</v>
      </c>
      <c r="S120" s="568">
        <f t="shared" si="8"/>
        <v>530.07800000000032</v>
      </c>
      <c r="T120" s="568">
        <f t="shared" si="8"/>
        <v>0</v>
      </c>
      <c r="U120" s="568">
        <f t="shared" si="8"/>
        <v>928.0089999999999</v>
      </c>
      <c r="V120" s="568">
        <f t="shared" si="8"/>
        <v>251.97599999999997</v>
      </c>
      <c r="W120" s="568">
        <f t="shared" si="8"/>
        <v>372.77499999999992</v>
      </c>
      <c r="X120" s="568">
        <f t="shared" si="8"/>
        <v>592.5379999999999</v>
      </c>
      <c r="Y120" s="568">
        <f t="shared" si="8"/>
        <v>818.11599999999999</v>
      </c>
      <c r="Z120" s="568">
        <f t="shared" si="8"/>
        <v>269.18900000000002</v>
      </c>
      <c r="AA120" s="568">
        <f t="shared" si="8"/>
        <v>332.255</v>
      </c>
      <c r="AB120" s="568">
        <f t="shared" si="8"/>
        <v>320.06700000000012</v>
      </c>
      <c r="AC120" s="568">
        <f t="shared" si="8"/>
        <v>10119.714000000002</v>
      </c>
      <c r="AD120" s="568">
        <f t="shared" si="8"/>
        <v>2639.7720000000004</v>
      </c>
      <c r="AE120" s="568">
        <f t="shared" si="8"/>
        <v>14517.456</v>
      </c>
      <c r="AF120" s="568">
        <f t="shared" si="8"/>
        <v>917.48800000000006</v>
      </c>
      <c r="AG120" s="568">
        <f t="shared" si="8"/>
        <v>976.7510000000002</v>
      </c>
      <c r="AH120" s="568">
        <f t="shared" si="8"/>
        <v>5149.7000000000007</v>
      </c>
      <c r="AI120" s="568">
        <f t="shared" si="8"/>
        <v>5032.9119999999975</v>
      </c>
      <c r="AJ120" s="568">
        <f t="shared" si="8"/>
        <v>6246.1719999999978</v>
      </c>
      <c r="AK120" s="568">
        <f t="shared" si="8"/>
        <v>3816.7999999999993</v>
      </c>
      <c r="AL120" s="568">
        <f t="shared" si="8"/>
        <v>4680.6600000000008</v>
      </c>
      <c r="AM120" s="568">
        <f t="shared" si="8"/>
        <v>4794.1309999999985</v>
      </c>
      <c r="AN120" s="568">
        <f t="shared" si="8"/>
        <v>119.542</v>
      </c>
      <c r="AO120" s="568">
        <f t="shared" si="8"/>
        <v>15458.489</v>
      </c>
      <c r="AP120" s="568">
        <f t="shared" si="8"/>
        <v>3080.0990000000002</v>
      </c>
      <c r="AQ120" s="568">
        <f t="shared" si="8"/>
        <v>458.43400000000003</v>
      </c>
      <c r="AR120" s="568">
        <f t="shared" si="8"/>
        <v>4349.067</v>
      </c>
      <c r="AS120" s="568">
        <f t="shared" si="8"/>
        <v>948.44200000000001</v>
      </c>
      <c r="AT120" s="568">
        <f t="shared" si="8"/>
        <v>3458.4130000000005</v>
      </c>
      <c r="AU120" s="568">
        <f t="shared" si="8"/>
        <v>1052.549</v>
      </c>
      <c r="AV120" s="568">
        <f t="shared" si="8"/>
        <v>809.48</v>
      </c>
      <c r="AW120" s="568">
        <f t="shared" si="8"/>
        <v>2142.9910000000004</v>
      </c>
      <c r="AX120" s="568">
        <f t="shared" si="8"/>
        <v>1097.8149999999998</v>
      </c>
      <c r="AY120" s="568">
        <f t="shared" si="8"/>
        <v>23.538000000000004</v>
      </c>
      <c r="AZ120" s="568">
        <f t="shared" si="8"/>
        <v>468.47000000000008</v>
      </c>
      <c r="BA120" s="568">
        <f t="shared" si="8"/>
        <v>5239.2619999999997</v>
      </c>
      <c r="BB120" s="568">
        <f t="shared" si="8"/>
        <v>625.75099999999964</v>
      </c>
      <c r="BC120" s="568">
        <f t="shared" si="8"/>
        <v>7993.536000000001</v>
      </c>
      <c r="BD120" s="568">
        <f t="shared" si="8"/>
        <v>227.37400000000002</v>
      </c>
      <c r="BE120" s="568">
        <f t="shared" si="8"/>
        <v>2148.5349999999999</v>
      </c>
      <c r="BF120" s="568">
        <f t="shared" si="8"/>
        <v>5810.1770000000006</v>
      </c>
      <c r="BG120" s="568">
        <f t="shared" si="8"/>
        <v>1392.2780000000005</v>
      </c>
      <c r="BH120" s="568">
        <f t="shared" si="8"/>
        <v>358.32499999999993</v>
      </c>
      <c r="BI120" s="568">
        <f t="shared" si="8"/>
        <v>726.89300000000003</v>
      </c>
      <c r="BJ120" s="568">
        <f t="shared" si="8"/>
        <v>0</v>
      </c>
      <c r="BK120" s="568">
        <f t="shared" si="8"/>
        <v>0</v>
      </c>
      <c r="BL120" s="568">
        <f t="shared" si="8"/>
        <v>0</v>
      </c>
      <c r="BM120" s="568">
        <f t="shared" si="8"/>
        <v>139712.005</v>
      </c>
      <c r="BN120" s="611">
        <f t="shared" si="8"/>
        <v>0</v>
      </c>
      <c r="BO120" s="612">
        <f t="shared" si="8"/>
        <v>81623.593000000008</v>
      </c>
      <c r="BP120" s="612">
        <f t="shared" si="8"/>
        <v>213518.81100000002</v>
      </c>
      <c r="BQ120" s="568">
        <f t="shared" si="8"/>
        <v>163248.93100000004</v>
      </c>
      <c r="BR120" s="568">
        <f t="shared" si="8"/>
        <v>21279.287</v>
      </c>
      <c r="BS120" s="613">
        <f t="shared" ref="BS120:BX120" si="9">SUM(BS67:BS119)</f>
        <v>141969.64400000003</v>
      </c>
      <c r="BT120" s="613">
        <f t="shared" si="9"/>
        <v>49450.782000000007</v>
      </c>
      <c r="BU120" s="613">
        <f t="shared" si="9"/>
        <v>819.09799999999996</v>
      </c>
      <c r="BV120" s="568">
        <f t="shared" si="9"/>
        <v>46551.706000000006</v>
      </c>
      <c r="BW120" s="568">
        <f t="shared" si="9"/>
        <v>1064.7069999999999</v>
      </c>
      <c r="BX120" s="614">
        <f t="shared" si="9"/>
        <v>0</v>
      </c>
      <c r="BZ120" s="531"/>
    </row>
    <row r="121" spans="1:79" ht="13.5" thickTop="1">
      <c r="B121" s="615" t="s">
        <v>102</v>
      </c>
      <c r="C121" s="616"/>
      <c r="D121" s="617"/>
      <c r="E121" s="617"/>
      <c r="F121" s="617">
        <f>F61</f>
        <v>18301.462000000003</v>
      </c>
      <c r="G121" s="617">
        <f>G61</f>
        <v>-127.502</v>
      </c>
      <c r="H121" s="617">
        <f>H61</f>
        <v>3889.9259999999999</v>
      </c>
      <c r="I121" s="617">
        <f>I61</f>
        <v>0</v>
      </c>
      <c r="J121" s="617">
        <f>J61</f>
        <v>12449.511</v>
      </c>
      <c r="K121" s="617"/>
      <c r="L121" s="616">
        <v>7304.9690000000001</v>
      </c>
      <c r="M121" s="618">
        <v>3389.4059999999999</v>
      </c>
      <c r="N121" s="618">
        <v>539.40599999999995</v>
      </c>
      <c r="O121" s="618">
        <v>4178.1970000000001</v>
      </c>
      <c r="P121" s="618">
        <v>2016.626</v>
      </c>
      <c r="Q121" s="618">
        <v>542.55999999999995</v>
      </c>
      <c r="R121" s="618">
        <v>519.11300000000006</v>
      </c>
      <c r="S121" s="618">
        <v>377.60899999999998</v>
      </c>
      <c r="T121" s="618">
        <v>0</v>
      </c>
      <c r="U121" s="618">
        <v>567.49199999999996</v>
      </c>
      <c r="V121" s="618">
        <v>271.88299999999998</v>
      </c>
      <c r="W121" s="618">
        <v>106.37</v>
      </c>
      <c r="X121" s="618">
        <v>301.17200000000003</v>
      </c>
      <c r="Y121" s="618">
        <v>367.036</v>
      </c>
      <c r="Z121" s="618">
        <v>262.72199999999998</v>
      </c>
      <c r="AA121" s="618">
        <v>439.72300000000001</v>
      </c>
      <c r="AB121" s="618">
        <v>591.60299999999995</v>
      </c>
      <c r="AC121" s="618">
        <v>3188.569</v>
      </c>
      <c r="AD121" s="618">
        <v>1252.5899999999999</v>
      </c>
      <c r="AE121" s="618">
        <v>9477.4760000000006</v>
      </c>
      <c r="AF121" s="618">
        <v>2816.6089999999999</v>
      </c>
      <c r="AG121" s="618">
        <v>2110.1689999999999</v>
      </c>
      <c r="AH121" s="618">
        <v>5203.9589999999998</v>
      </c>
      <c r="AI121" s="618">
        <v>16372.311</v>
      </c>
      <c r="AJ121" s="618">
        <v>11142.26</v>
      </c>
      <c r="AK121" s="618">
        <v>1476.9590000000001</v>
      </c>
      <c r="AL121" s="618">
        <v>-1061.067</v>
      </c>
      <c r="AM121" s="618">
        <v>8760.7639999999992</v>
      </c>
      <c r="AN121" s="618">
        <v>179.41200000000001</v>
      </c>
      <c r="AO121" s="618">
        <v>9362.2369999999992</v>
      </c>
      <c r="AP121" s="618">
        <v>2351.989</v>
      </c>
      <c r="AQ121" s="618">
        <v>556.67100000000005</v>
      </c>
      <c r="AR121" s="618">
        <v>4979.2860000000001</v>
      </c>
      <c r="AS121" s="618">
        <v>739.63800000000003</v>
      </c>
      <c r="AT121" s="618">
        <v>11448.540999999999</v>
      </c>
      <c r="AU121" s="618">
        <v>1027.47</v>
      </c>
      <c r="AV121" s="618">
        <v>787.12800000000004</v>
      </c>
      <c r="AW121" s="618">
        <v>19813.284</v>
      </c>
      <c r="AX121" s="618">
        <v>2222.2049999999999</v>
      </c>
      <c r="AY121" s="618">
        <v>11.698</v>
      </c>
      <c r="AZ121" s="618">
        <v>531.5</v>
      </c>
      <c r="BA121" s="618">
        <v>2170.8240000000001</v>
      </c>
      <c r="BB121" s="618">
        <v>2673.9319999999998</v>
      </c>
      <c r="BC121" s="618">
        <v>23612.473999999998</v>
      </c>
      <c r="BD121" s="618">
        <v>465.839</v>
      </c>
      <c r="BE121" s="618">
        <v>11181.743</v>
      </c>
      <c r="BF121" s="618">
        <v>5140.8069999999998</v>
      </c>
      <c r="BG121" s="618">
        <v>2298.9549999999999</v>
      </c>
      <c r="BH121" s="618">
        <v>550.70000000000005</v>
      </c>
      <c r="BI121" s="618">
        <v>1193.5260000000001</v>
      </c>
      <c r="BJ121" s="618">
        <v>1243.1289999999999</v>
      </c>
      <c r="BK121" s="618">
        <v>0</v>
      </c>
      <c r="BL121" s="618">
        <v>0</v>
      </c>
      <c r="BM121" s="619">
        <f>SUM(L121:BL121)</f>
        <v>187059.47399999996</v>
      </c>
      <c r="BN121" s="619">
        <f>SUM(C121:BL121)</f>
        <v>221572.87099999996</v>
      </c>
      <c r="BZ121" s="531"/>
    </row>
    <row r="122" spans="1:79" ht="13.5" thickBot="1">
      <c r="B122" s="615" t="s">
        <v>9</v>
      </c>
      <c r="C122" s="559"/>
      <c r="D122" s="558"/>
      <c r="E122" s="558"/>
      <c r="F122" s="558"/>
      <c r="G122" s="558"/>
      <c r="H122" s="558"/>
      <c r="I122" s="558"/>
      <c r="J122" s="558"/>
      <c r="K122" s="558"/>
      <c r="L122" s="559">
        <v>2833.8739999999998</v>
      </c>
      <c r="M122" s="557">
        <v>268.63299999999998</v>
      </c>
      <c r="N122" s="557">
        <v>122.03</v>
      </c>
      <c r="O122" s="557">
        <v>2146.1990000000001</v>
      </c>
      <c r="P122" s="557">
        <v>732.25</v>
      </c>
      <c r="Q122" s="557">
        <v>64.584000000000003</v>
      </c>
      <c r="R122" s="557">
        <v>240.37700000000001</v>
      </c>
      <c r="S122" s="557">
        <v>165.34800000000001</v>
      </c>
      <c r="T122" s="557">
        <v>0</v>
      </c>
      <c r="U122" s="557">
        <v>207.34800000000001</v>
      </c>
      <c r="V122" s="557">
        <v>45.527000000000001</v>
      </c>
      <c r="W122" s="557">
        <v>72.683000000000007</v>
      </c>
      <c r="X122" s="557">
        <v>211.46700000000001</v>
      </c>
      <c r="Y122" s="557">
        <v>112.154</v>
      </c>
      <c r="Z122" s="557">
        <v>51.067999999999998</v>
      </c>
      <c r="AA122" s="557">
        <v>263.65600000000001</v>
      </c>
      <c r="AB122" s="557">
        <v>430.31200000000001</v>
      </c>
      <c r="AC122" s="557">
        <v>1181.7950000000001</v>
      </c>
      <c r="AD122" s="557">
        <v>542.76300000000003</v>
      </c>
      <c r="AE122" s="557">
        <v>5264.3829999999998</v>
      </c>
      <c r="AF122" s="557">
        <v>703.55</v>
      </c>
      <c r="AG122" s="557">
        <v>673.91800000000001</v>
      </c>
      <c r="AH122" s="557">
        <v>1466.9459999999999</v>
      </c>
      <c r="AI122" s="557">
        <v>4133.7309999999998</v>
      </c>
      <c r="AJ122" s="557">
        <v>1379.058</v>
      </c>
      <c r="AK122" s="557">
        <v>830.13599999999997</v>
      </c>
      <c r="AL122" s="557">
        <v>1218.559</v>
      </c>
      <c r="AM122" s="557">
        <v>70.406000000000006</v>
      </c>
      <c r="AN122" s="557">
        <v>92.983000000000004</v>
      </c>
      <c r="AO122" s="557">
        <v>1927.4929999999999</v>
      </c>
      <c r="AP122" s="557">
        <v>1537.3789999999999</v>
      </c>
      <c r="AQ122" s="557">
        <v>488.79899999999998</v>
      </c>
      <c r="AR122" s="557">
        <v>2018.876</v>
      </c>
      <c r="AS122" s="557">
        <v>561.13699999999994</v>
      </c>
      <c r="AT122" s="557">
        <v>3963.1819999999998</v>
      </c>
      <c r="AU122" s="557">
        <v>419.93900000000002</v>
      </c>
      <c r="AV122" s="557">
        <v>222.036</v>
      </c>
      <c r="AW122" s="557">
        <v>748.05399999999997</v>
      </c>
      <c r="AX122" s="557">
        <v>1252.4459999999999</v>
      </c>
      <c r="AY122" s="557">
        <v>8.8219999999999992</v>
      </c>
      <c r="AZ122" s="557">
        <v>176.428</v>
      </c>
      <c r="BA122" s="557">
        <v>405.09199999999998</v>
      </c>
      <c r="BB122" s="557">
        <v>1931.482</v>
      </c>
      <c r="BC122" s="557">
        <v>18655.806</v>
      </c>
      <c r="BD122" s="557">
        <v>435.80500000000001</v>
      </c>
      <c r="BE122" s="557">
        <v>9439.9789999999994</v>
      </c>
      <c r="BF122" s="557">
        <v>3792.3090000000002</v>
      </c>
      <c r="BG122" s="557">
        <v>374.36599999999999</v>
      </c>
      <c r="BH122" s="557">
        <v>550.70000000000005</v>
      </c>
      <c r="BI122" s="557">
        <v>490.68299999999999</v>
      </c>
      <c r="BJ122" s="557">
        <v>1243.1289999999999</v>
      </c>
      <c r="BK122" s="557">
        <v>0</v>
      </c>
      <c r="BL122" s="557">
        <v>0</v>
      </c>
      <c r="BM122" s="560">
        <f t="shared" ref="BM122:BM129" si="10">SUM(L122:BL122)</f>
        <v>76169.679999999964</v>
      </c>
      <c r="BN122" s="560">
        <f t="shared" ref="BN122:BN129" si="11">SUM(C122:BL122)</f>
        <v>76169.679999999964</v>
      </c>
      <c r="BZ122" s="531"/>
    </row>
    <row r="123" spans="1:79" ht="13.5" thickTop="1">
      <c r="B123" s="615" t="s">
        <v>101</v>
      </c>
      <c r="C123" s="559"/>
      <c r="D123" s="558"/>
      <c r="E123" s="558"/>
      <c r="F123" s="558"/>
      <c r="G123" s="558"/>
      <c r="H123" s="558"/>
      <c r="I123" s="558"/>
      <c r="J123" s="558"/>
      <c r="K123" s="558"/>
      <c r="L123" s="559">
        <v>2824.6</v>
      </c>
      <c r="M123" s="557">
        <v>264.25299999999999</v>
      </c>
      <c r="N123" s="557">
        <v>109.47</v>
      </c>
      <c r="O123" s="557">
        <v>1895.384</v>
      </c>
      <c r="P123" s="557">
        <v>653.76800000000003</v>
      </c>
      <c r="Q123" s="557">
        <v>57.286000000000001</v>
      </c>
      <c r="R123" s="557">
        <v>213.53800000000001</v>
      </c>
      <c r="S123" s="557">
        <v>153.81399999999999</v>
      </c>
      <c r="T123" s="557">
        <v>0</v>
      </c>
      <c r="U123" s="557">
        <v>184.49100000000001</v>
      </c>
      <c r="V123" s="557">
        <v>39.167000000000002</v>
      </c>
      <c r="W123" s="557">
        <v>65.481999999999999</v>
      </c>
      <c r="X123" s="557">
        <v>189.96199999999999</v>
      </c>
      <c r="Y123" s="557">
        <v>104.883</v>
      </c>
      <c r="Z123" s="557">
        <v>49.143000000000001</v>
      </c>
      <c r="AA123" s="557">
        <v>231.8</v>
      </c>
      <c r="AB123" s="557">
        <v>381.19799999999998</v>
      </c>
      <c r="AC123" s="557">
        <v>1026.9059999999999</v>
      </c>
      <c r="AD123" s="557">
        <v>475.23899999999998</v>
      </c>
      <c r="AE123" s="557">
        <v>4903.4769999999999</v>
      </c>
      <c r="AF123" s="557">
        <v>655.41800000000001</v>
      </c>
      <c r="AG123" s="557">
        <v>585.04700000000003</v>
      </c>
      <c r="AH123" s="557">
        <v>1302.221</v>
      </c>
      <c r="AI123" s="557">
        <v>3784.8090000000002</v>
      </c>
      <c r="AJ123" s="557">
        <v>1208.473</v>
      </c>
      <c r="AK123" s="557">
        <v>728.85599999999999</v>
      </c>
      <c r="AL123" s="557">
        <v>1025.8679999999999</v>
      </c>
      <c r="AM123" s="557">
        <v>57.121000000000002</v>
      </c>
      <c r="AN123" s="557">
        <v>81.278000000000006</v>
      </c>
      <c r="AO123" s="557">
        <v>1775.741</v>
      </c>
      <c r="AP123" s="557">
        <v>1418.067</v>
      </c>
      <c r="AQ123" s="557">
        <v>429.19</v>
      </c>
      <c r="AR123" s="557">
        <v>1769.47</v>
      </c>
      <c r="AS123" s="557">
        <v>494.90800000000002</v>
      </c>
      <c r="AT123" s="557">
        <v>3460.4859999999999</v>
      </c>
      <c r="AU123" s="557">
        <v>361.61700000000002</v>
      </c>
      <c r="AV123" s="557">
        <v>196.666</v>
      </c>
      <c r="AW123" s="557">
        <v>679.75400000000002</v>
      </c>
      <c r="AX123" s="557">
        <v>1111.164</v>
      </c>
      <c r="AY123" s="557">
        <v>8.3580000000000005</v>
      </c>
      <c r="AZ123" s="557">
        <v>159.99199999999999</v>
      </c>
      <c r="BA123" s="557">
        <v>370.22500000000002</v>
      </c>
      <c r="BB123" s="557">
        <v>1717.3789999999999</v>
      </c>
      <c r="BC123" s="557">
        <v>11299.28</v>
      </c>
      <c r="BD123" s="557">
        <v>375.69400000000002</v>
      </c>
      <c r="BE123" s="557">
        <v>9243.41</v>
      </c>
      <c r="BF123" s="557">
        <v>3621.3159999999998</v>
      </c>
      <c r="BG123" s="557">
        <v>323.029</v>
      </c>
      <c r="BH123" s="557">
        <v>477.94499999999999</v>
      </c>
      <c r="BI123" s="557">
        <v>452.22300000000001</v>
      </c>
      <c r="BJ123" s="557">
        <v>1170.0830000000001</v>
      </c>
      <c r="BK123" s="557">
        <v>0</v>
      </c>
      <c r="BL123" s="557">
        <v>0</v>
      </c>
      <c r="BM123" s="560">
        <f t="shared" si="10"/>
        <v>64168.948999999986</v>
      </c>
      <c r="BN123" s="560">
        <f t="shared" si="11"/>
        <v>64168.948999999986</v>
      </c>
      <c r="BP123" s="620" t="s">
        <v>105</v>
      </c>
      <c r="BQ123" s="621"/>
      <c r="BR123" s="621"/>
      <c r="BS123" s="621"/>
      <c r="BT123" s="622">
        <f>BM121</f>
        <v>187059.47399999996</v>
      </c>
      <c r="BV123" s="620" t="s">
        <v>110</v>
      </c>
      <c r="BW123" s="621"/>
      <c r="BX123" s="621"/>
      <c r="BY123" s="621"/>
      <c r="BZ123" s="622">
        <f>BP120</f>
        <v>213518.81100000002</v>
      </c>
    </row>
    <row r="124" spans="1:79">
      <c r="B124" s="615" t="s">
        <v>241</v>
      </c>
      <c r="C124" s="559"/>
      <c r="D124" s="558"/>
      <c r="E124" s="558"/>
      <c r="F124" s="558"/>
      <c r="G124" s="558"/>
      <c r="H124" s="558"/>
      <c r="I124" s="558"/>
      <c r="J124" s="558"/>
      <c r="K124" s="558"/>
      <c r="L124" s="559">
        <v>8.5440000000000005</v>
      </c>
      <c r="M124" s="557">
        <v>4.2</v>
      </c>
      <c r="N124" s="557">
        <v>11.988</v>
      </c>
      <c r="O124" s="557">
        <v>237.08600000000001</v>
      </c>
      <c r="P124" s="557">
        <v>76.057000000000002</v>
      </c>
      <c r="Q124" s="557">
        <v>7.0869999999999997</v>
      </c>
      <c r="R124" s="557">
        <v>22.986999999999998</v>
      </c>
      <c r="S124" s="557">
        <v>10.734999999999999</v>
      </c>
      <c r="T124" s="557">
        <v>0</v>
      </c>
      <c r="U124" s="557">
        <v>21.478000000000002</v>
      </c>
      <c r="V124" s="557">
        <v>4.6509999999999998</v>
      </c>
      <c r="W124" s="557">
        <v>6.2670000000000003</v>
      </c>
      <c r="X124" s="557">
        <v>18.521000000000001</v>
      </c>
      <c r="Y124" s="557">
        <v>6.5739999999999998</v>
      </c>
      <c r="Z124" s="557">
        <v>1.7709999999999999</v>
      </c>
      <c r="AA124" s="557">
        <v>30.635000000000002</v>
      </c>
      <c r="AB124" s="557">
        <v>45.984999999999999</v>
      </c>
      <c r="AC124" s="557">
        <v>149.70400000000001</v>
      </c>
      <c r="AD124" s="557">
        <v>64.688000000000002</v>
      </c>
      <c r="AE124" s="557">
        <v>332.56799999999998</v>
      </c>
      <c r="AF124" s="557">
        <v>46.185000000000002</v>
      </c>
      <c r="AG124" s="557">
        <v>85.956000000000003</v>
      </c>
      <c r="AH124" s="557">
        <v>157.929</v>
      </c>
      <c r="AI124" s="557">
        <v>335.28699999999998</v>
      </c>
      <c r="AJ124" s="557">
        <v>125.976</v>
      </c>
      <c r="AK124" s="557">
        <v>96.938000000000002</v>
      </c>
      <c r="AL124" s="557">
        <v>86.173000000000002</v>
      </c>
      <c r="AM124" s="557">
        <v>13.138</v>
      </c>
      <c r="AN124" s="557">
        <v>11.704000000000001</v>
      </c>
      <c r="AO124" s="557">
        <v>143.429</v>
      </c>
      <c r="AP124" s="557">
        <v>116.456</v>
      </c>
      <c r="AQ124" s="557">
        <v>56.286000000000001</v>
      </c>
      <c r="AR124" s="557">
        <v>245.76900000000001</v>
      </c>
      <c r="AS124" s="557">
        <v>65.426000000000002</v>
      </c>
      <c r="AT124" s="557">
        <v>494.84899999999999</v>
      </c>
      <c r="AU124" s="557">
        <v>48.517000000000003</v>
      </c>
      <c r="AV124" s="557">
        <v>25.37</v>
      </c>
      <c r="AW124" s="557">
        <v>66.683999999999997</v>
      </c>
      <c r="AX124" s="557">
        <v>138.90799999999999</v>
      </c>
      <c r="AY124" s="557">
        <v>0.46400000000000002</v>
      </c>
      <c r="AZ124" s="557">
        <v>15.635</v>
      </c>
      <c r="BA124" s="557">
        <v>32.033999999999999</v>
      </c>
      <c r="BB124" s="557">
        <v>196.77799999999999</v>
      </c>
      <c r="BC124" s="557">
        <v>1626.684</v>
      </c>
      <c r="BD124" s="557">
        <v>60.110999999999997</v>
      </c>
      <c r="BE124" s="557">
        <v>186.40700000000001</v>
      </c>
      <c r="BF124" s="557">
        <v>161.24</v>
      </c>
      <c r="BG124" s="557">
        <v>48.207000000000001</v>
      </c>
      <c r="BH124" s="557">
        <v>72.691999999999993</v>
      </c>
      <c r="BI124" s="557">
        <v>37.954000000000001</v>
      </c>
      <c r="BJ124" s="557">
        <v>52.978000000000002</v>
      </c>
      <c r="BK124" s="557">
        <v>0</v>
      </c>
      <c r="BL124" s="557">
        <v>0</v>
      </c>
      <c r="BM124" s="560">
        <f t="shared" si="10"/>
        <v>5913.6900000000005</v>
      </c>
      <c r="BN124" s="560">
        <f t="shared" si="11"/>
        <v>5913.6900000000005</v>
      </c>
      <c r="BP124" s="581" t="s">
        <v>109</v>
      </c>
      <c r="BQ124" s="529"/>
      <c r="BR124" s="529"/>
      <c r="BS124" s="529"/>
      <c r="BT124" s="607">
        <f>J121</f>
        <v>12449.511</v>
      </c>
      <c r="BV124" s="581" t="s">
        <v>76</v>
      </c>
      <c r="BW124" s="529"/>
      <c r="BX124" s="529"/>
      <c r="BY124" s="529"/>
      <c r="BZ124" s="607">
        <f>BV120</f>
        <v>46551.706000000006</v>
      </c>
    </row>
    <row r="125" spans="1:79" s="572" customFormat="1" ht="11.25" customHeight="1">
      <c r="B125" s="615" t="s">
        <v>242</v>
      </c>
      <c r="C125" s="623"/>
      <c r="D125" s="624"/>
      <c r="E125" s="624"/>
      <c r="F125" s="624"/>
      <c r="G125" s="624"/>
      <c r="H125" s="624"/>
      <c r="I125" s="624"/>
      <c r="J125" s="624"/>
      <c r="K125" s="624"/>
      <c r="L125" s="623">
        <v>0.73</v>
      </c>
      <c r="M125" s="625">
        <v>0.18</v>
      </c>
      <c r="N125" s="625">
        <v>0.57199999999999995</v>
      </c>
      <c r="O125" s="625">
        <v>13.728999999999999</v>
      </c>
      <c r="P125" s="625">
        <v>2.4249999999999998</v>
      </c>
      <c r="Q125" s="625">
        <v>0.21099999999999999</v>
      </c>
      <c r="R125" s="625">
        <v>3.8519999999999999</v>
      </c>
      <c r="S125" s="625">
        <v>0.79900000000000004</v>
      </c>
      <c r="T125" s="625">
        <v>0</v>
      </c>
      <c r="U125" s="625">
        <v>1.379</v>
      </c>
      <c r="V125" s="625">
        <v>1.7090000000000001</v>
      </c>
      <c r="W125" s="625">
        <v>0.93400000000000005</v>
      </c>
      <c r="X125" s="625">
        <v>2.984</v>
      </c>
      <c r="Y125" s="625">
        <v>0.69699999999999995</v>
      </c>
      <c r="Z125" s="625">
        <v>0.154</v>
      </c>
      <c r="AA125" s="625">
        <v>1.2210000000000001</v>
      </c>
      <c r="AB125" s="625">
        <v>3.129</v>
      </c>
      <c r="AC125" s="625">
        <v>5.1849999999999996</v>
      </c>
      <c r="AD125" s="625">
        <v>2.8359999999999999</v>
      </c>
      <c r="AE125" s="625">
        <v>28.338000000000001</v>
      </c>
      <c r="AF125" s="625">
        <v>1.9470000000000001</v>
      </c>
      <c r="AG125" s="625">
        <v>2.915</v>
      </c>
      <c r="AH125" s="625">
        <v>6.7960000000000003</v>
      </c>
      <c r="AI125" s="625">
        <v>13.635</v>
      </c>
      <c r="AJ125" s="625">
        <v>44.609000000000002</v>
      </c>
      <c r="AK125" s="625">
        <v>4.3419999999999996</v>
      </c>
      <c r="AL125" s="625">
        <v>106.518</v>
      </c>
      <c r="AM125" s="625">
        <v>0.14699999999999999</v>
      </c>
      <c r="AN125" s="625">
        <v>1E-3</v>
      </c>
      <c r="AO125" s="625">
        <v>8.3230000000000004</v>
      </c>
      <c r="AP125" s="625">
        <v>2.8559999999999999</v>
      </c>
      <c r="AQ125" s="625">
        <v>3.323</v>
      </c>
      <c r="AR125" s="625">
        <v>3.637</v>
      </c>
      <c r="AS125" s="625">
        <v>0.80300000000000005</v>
      </c>
      <c r="AT125" s="625">
        <v>7.8470000000000004</v>
      </c>
      <c r="AU125" s="625">
        <v>9.8049999999999997</v>
      </c>
      <c r="AV125" s="625">
        <v>0</v>
      </c>
      <c r="AW125" s="625">
        <v>1.6160000000000001</v>
      </c>
      <c r="AX125" s="625">
        <v>2.3740000000000001</v>
      </c>
      <c r="AY125" s="625">
        <v>0</v>
      </c>
      <c r="AZ125" s="625">
        <v>0.80100000000000005</v>
      </c>
      <c r="BA125" s="625">
        <v>2.8330000000000002</v>
      </c>
      <c r="BB125" s="625">
        <v>17.324999999999999</v>
      </c>
      <c r="BC125" s="625">
        <v>5729.8419999999996</v>
      </c>
      <c r="BD125" s="625">
        <v>0</v>
      </c>
      <c r="BE125" s="625">
        <v>10.162000000000001</v>
      </c>
      <c r="BF125" s="625">
        <v>9.7530000000000001</v>
      </c>
      <c r="BG125" s="625">
        <v>3.13</v>
      </c>
      <c r="BH125" s="625">
        <v>6.3E-2</v>
      </c>
      <c r="BI125" s="625">
        <v>0.50600000000000001</v>
      </c>
      <c r="BJ125" s="625">
        <v>20.068000000000001</v>
      </c>
      <c r="BK125" s="625">
        <v>0</v>
      </c>
      <c r="BL125" s="625">
        <v>0</v>
      </c>
      <c r="BM125" s="560">
        <f t="shared" si="10"/>
        <v>6087.0410000000002</v>
      </c>
      <c r="BN125" s="560">
        <f t="shared" si="11"/>
        <v>6087.0410000000002</v>
      </c>
      <c r="BO125" s="531"/>
      <c r="BP125" s="581" t="s">
        <v>106</v>
      </c>
      <c r="BQ125" s="626"/>
      <c r="BR125" s="626"/>
      <c r="BS125" s="626"/>
      <c r="BT125" s="627">
        <f>I121</f>
        <v>0</v>
      </c>
      <c r="BV125" s="581" t="s">
        <v>111</v>
      </c>
      <c r="BW125" s="529"/>
      <c r="BX125" s="529"/>
      <c r="BY125" s="529"/>
      <c r="BZ125" s="607">
        <f>BW120</f>
        <v>1064.7069999999999</v>
      </c>
      <c r="CA125" s="574"/>
    </row>
    <row r="126" spans="1:79">
      <c r="B126" s="615" t="s">
        <v>103</v>
      </c>
      <c r="C126" s="559"/>
      <c r="D126" s="558"/>
      <c r="E126" s="558"/>
      <c r="F126" s="558"/>
      <c r="G126" s="558"/>
      <c r="H126" s="558"/>
      <c r="I126" s="558"/>
      <c r="J126" s="558"/>
      <c r="K126" s="558"/>
      <c r="L126" s="559">
        <v>4.774</v>
      </c>
      <c r="M126" s="557">
        <v>1.0369999999999999</v>
      </c>
      <c r="N126" s="557">
        <v>1.8240000000000001</v>
      </c>
      <c r="O126" s="557">
        <v>30.6</v>
      </c>
      <c r="P126" s="557">
        <v>13.62</v>
      </c>
      <c r="Q126" s="557">
        <v>33.716999999999999</v>
      </c>
      <c r="R126" s="557">
        <v>10.318</v>
      </c>
      <c r="S126" s="557">
        <v>0.55600000000000005</v>
      </c>
      <c r="T126" s="557">
        <v>0</v>
      </c>
      <c r="U126" s="557">
        <v>6.0730000000000004</v>
      </c>
      <c r="V126" s="557">
        <v>10.26</v>
      </c>
      <c r="W126" s="557">
        <v>0.47299999999999998</v>
      </c>
      <c r="X126" s="557">
        <v>5.7220000000000004</v>
      </c>
      <c r="Y126" s="557">
        <v>4.0289999999999999</v>
      </c>
      <c r="Z126" s="557">
        <v>0</v>
      </c>
      <c r="AA126" s="557">
        <v>4.5419999999999998</v>
      </c>
      <c r="AB126" s="557">
        <v>2.9470000000000001</v>
      </c>
      <c r="AC126" s="557">
        <v>56.787999999999997</v>
      </c>
      <c r="AD126" s="557">
        <v>21.474</v>
      </c>
      <c r="AE126" s="557">
        <v>234.16200000000001</v>
      </c>
      <c r="AF126" s="557">
        <v>17.201000000000001</v>
      </c>
      <c r="AG126" s="557">
        <v>19.202999999999999</v>
      </c>
      <c r="AH126" s="557">
        <v>74.477000000000004</v>
      </c>
      <c r="AI126" s="557">
        <v>460.548</v>
      </c>
      <c r="AJ126" s="557">
        <v>3.97</v>
      </c>
      <c r="AK126" s="557">
        <v>7.5830000000000002</v>
      </c>
      <c r="AL126" s="557">
        <v>210.38200000000001</v>
      </c>
      <c r="AM126" s="557">
        <v>102.77800000000001</v>
      </c>
      <c r="AN126" s="557">
        <v>2.4380000000000002</v>
      </c>
      <c r="AO126" s="557">
        <v>723.86400000000003</v>
      </c>
      <c r="AP126" s="557">
        <v>22.213999999999999</v>
      </c>
      <c r="AQ126" s="557">
        <v>3.7029999999999998</v>
      </c>
      <c r="AR126" s="557">
        <v>20.82</v>
      </c>
      <c r="AS126" s="557">
        <v>2.3149999999999999</v>
      </c>
      <c r="AT126" s="557">
        <v>19.507999999999999</v>
      </c>
      <c r="AU126" s="557">
        <v>5.7430000000000003</v>
      </c>
      <c r="AV126" s="557">
        <v>4.2460000000000004</v>
      </c>
      <c r="AW126" s="557">
        <v>100.02200000000001</v>
      </c>
      <c r="AX126" s="557">
        <v>15.218999999999999</v>
      </c>
      <c r="AY126" s="557">
        <v>0.16</v>
      </c>
      <c r="AZ126" s="557">
        <v>3.7269999999999999</v>
      </c>
      <c r="BA126" s="557">
        <v>9.7249999999999996</v>
      </c>
      <c r="BB126" s="557">
        <v>2.6829999999999998</v>
      </c>
      <c r="BC126" s="557">
        <v>0</v>
      </c>
      <c r="BD126" s="557">
        <v>0</v>
      </c>
      <c r="BE126" s="557">
        <v>0</v>
      </c>
      <c r="BF126" s="557">
        <v>3.81</v>
      </c>
      <c r="BG126" s="557">
        <v>11.808999999999999</v>
      </c>
      <c r="BH126" s="557">
        <v>0</v>
      </c>
      <c r="BI126" s="557">
        <v>5.7560000000000002</v>
      </c>
      <c r="BJ126" s="557">
        <v>0</v>
      </c>
      <c r="BK126" s="557">
        <v>0</v>
      </c>
      <c r="BL126" s="557">
        <v>0</v>
      </c>
      <c r="BM126" s="560">
        <f t="shared" si="10"/>
        <v>2296.8199999999997</v>
      </c>
      <c r="BN126" s="560">
        <f t="shared" si="11"/>
        <v>2296.8199999999997</v>
      </c>
      <c r="BP126" s="581" t="s">
        <v>107</v>
      </c>
      <c r="BQ126" s="529"/>
      <c r="BR126" s="529"/>
      <c r="BS126" s="529"/>
      <c r="BT126" s="607">
        <f>H121+F121</f>
        <v>22191.388000000003</v>
      </c>
      <c r="BV126" s="581" t="s">
        <v>112</v>
      </c>
      <c r="BW126" s="529"/>
      <c r="BX126" s="529"/>
      <c r="BY126" s="529"/>
      <c r="BZ126" s="607">
        <f>BX120</f>
        <v>0</v>
      </c>
      <c r="CA126" s="532"/>
    </row>
    <row r="127" spans="1:79">
      <c r="B127" s="615" t="s">
        <v>170</v>
      </c>
      <c r="C127" s="559"/>
      <c r="D127" s="558"/>
      <c r="E127" s="558"/>
      <c r="F127" s="558"/>
      <c r="G127" s="558"/>
      <c r="H127" s="558"/>
      <c r="I127" s="558"/>
      <c r="J127" s="558"/>
      <c r="K127" s="558"/>
      <c r="L127" s="559">
        <v>0</v>
      </c>
      <c r="M127" s="557">
        <v>0</v>
      </c>
      <c r="N127" s="557">
        <v>0</v>
      </c>
      <c r="O127" s="557">
        <v>0</v>
      </c>
      <c r="P127" s="557">
        <v>0</v>
      </c>
      <c r="Q127" s="557">
        <v>0</v>
      </c>
      <c r="R127" s="557">
        <v>0</v>
      </c>
      <c r="S127" s="557">
        <v>0</v>
      </c>
      <c r="T127" s="557">
        <v>0</v>
      </c>
      <c r="U127" s="557">
        <v>0</v>
      </c>
      <c r="V127" s="557">
        <v>0</v>
      </c>
      <c r="W127" s="557">
        <v>0</v>
      </c>
      <c r="X127" s="557">
        <v>0</v>
      </c>
      <c r="Y127" s="557">
        <v>0</v>
      </c>
      <c r="Z127" s="557">
        <v>0</v>
      </c>
      <c r="AA127" s="557">
        <v>0</v>
      </c>
      <c r="AB127" s="557">
        <v>0</v>
      </c>
      <c r="AC127" s="557">
        <v>0</v>
      </c>
      <c r="AD127" s="557">
        <v>0</v>
      </c>
      <c r="AE127" s="557">
        <v>0</v>
      </c>
      <c r="AF127" s="557">
        <v>0</v>
      </c>
      <c r="AG127" s="557">
        <v>0</v>
      </c>
      <c r="AH127" s="557">
        <v>0</v>
      </c>
      <c r="AI127" s="557">
        <v>0</v>
      </c>
      <c r="AJ127" s="557">
        <v>0</v>
      </c>
      <c r="AK127" s="557">
        <v>-566.11400000000003</v>
      </c>
      <c r="AL127" s="557">
        <v>0</v>
      </c>
      <c r="AM127" s="557">
        <v>0</v>
      </c>
      <c r="AN127" s="557">
        <v>0</v>
      </c>
      <c r="AO127" s="557">
        <v>0</v>
      </c>
      <c r="AP127" s="557">
        <v>0</v>
      </c>
      <c r="AQ127" s="557">
        <v>-51.661999999999999</v>
      </c>
      <c r="AR127" s="557">
        <v>0</v>
      </c>
      <c r="AS127" s="557">
        <v>-75.290999999999997</v>
      </c>
      <c r="AT127" s="557">
        <v>0</v>
      </c>
      <c r="AU127" s="557">
        <v>0</v>
      </c>
      <c r="AV127" s="557">
        <v>0</v>
      </c>
      <c r="AW127" s="557">
        <v>0</v>
      </c>
      <c r="AX127" s="557">
        <v>0</v>
      </c>
      <c r="AY127" s="557">
        <v>0</v>
      </c>
      <c r="AZ127" s="557">
        <v>0</v>
      </c>
      <c r="BA127" s="557">
        <v>-1.496</v>
      </c>
      <c r="BB127" s="557">
        <v>0</v>
      </c>
      <c r="BC127" s="557">
        <v>0</v>
      </c>
      <c r="BD127" s="557">
        <v>0</v>
      </c>
      <c r="BE127" s="557">
        <v>0</v>
      </c>
      <c r="BF127" s="557">
        <v>0</v>
      </c>
      <c r="BG127" s="557">
        <v>0</v>
      </c>
      <c r="BH127" s="557">
        <v>0</v>
      </c>
      <c r="BI127" s="557">
        <v>0</v>
      </c>
      <c r="BJ127" s="557">
        <v>0</v>
      </c>
      <c r="BK127" s="557">
        <v>0</v>
      </c>
      <c r="BL127" s="557">
        <v>0</v>
      </c>
      <c r="BM127" s="560">
        <f t="shared" si="10"/>
        <v>-694.56299999999999</v>
      </c>
      <c r="BN127" s="560">
        <f t="shared" si="11"/>
        <v>-694.56299999999999</v>
      </c>
      <c r="BP127" s="581" t="s">
        <v>108</v>
      </c>
      <c r="BQ127" s="529"/>
      <c r="BR127" s="529"/>
      <c r="BS127" s="529"/>
      <c r="BT127" s="607">
        <f>G121</f>
        <v>-127.502</v>
      </c>
      <c r="BV127" s="581" t="s">
        <v>209</v>
      </c>
      <c r="BW127" s="529"/>
      <c r="BX127" s="529"/>
      <c r="BY127" s="529"/>
      <c r="BZ127" s="607">
        <f>BO120</f>
        <v>81623.593000000008</v>
      </c>
      <c r="CA127" s="532"/>
    </row>
    <row r="128" spans="1:79" ht="13.5" thickBot="1">
      <c r="B128" s="615" t="s">
        <v>104</v>
      </c>
      <c r="C128" s="628"/>
      <c r="D128" s="629"/>
      <c r="E128" s="629"/>
      <c r="F128" s="629"/>
      <c r="G128" s="629"/>
      <c r="H128" s="629"/>
      <c r="I128" s="629"/>
      <c r="J128" s="629"/>
      <c r="K128" s="629"/>
      <c r="L128" s="628">
        <v>4466.3209999999999</v>
      </c>
      <c r="M128" s="630">
        <v>3119.7359999999999</v>
      </c>
      <c r="N128" s="630">
        <v>415.55200000000002</v>
      </c>
      <c r="O128" s="630">
        <v>2001.3979999999999</v>
      </c>
      <c r="P128" s="630">
        <v>1270.7560000000001</v>
      </c>
      <c r="Q128" s="630">
        <v>444.25900000000001</v>
      </c>
      <c r="R128" s="630">
        <v>268.41800000000001</v>
      </c>
      <c r="S128" s="630">
        <v>211.70500000000001</v>
      </c>
      <c r="T128" s="630">
        <v>0</v>
      </c>
      <c r="U128" s="630">
        <v>354.07100000000003</v>
      </c>
      <c r="V128" s="630">
        <v>216.096</v>
      </c>
      <c r="W128" s="630">
        <v>33.213999999999999</v>
      </c>
      <c r="X128" s="630">
        <v>83.983000000000004</v>
      </c>
      <c r="Y128" s="630">
        <v>250.85300000000001</v>
      </c>
      <c r="Z128" s="630">
        <v>211.654</v>
      </c>
      <c r="AA128" s="630">
        <v>171.52500000000001</v>
      </c>
      <c r="AB128" s="630">
        <v>158.34399999999999</v>
      </c>
      <c r="AC128" s="630">
        <v>1949.9860000000001</v>
      </c>
      <c r="AD128" s="630">
        <v>688.35299999999995</v>
      </c>
      <c r="AE128" s="630">
        <v>3978.931</v>
      </c>
      <c r="AF128" s="630">
        <v>2095.8580000000002</v>
      </c>
      <c r="AG128" s="630">
        <v>1417.048</v>
      </c>
      <c r="AH128" s="630">
        <v>3662.5360000000001</v>
      </c>
      <c r="AI128" s="630">
        <v>11778.031999999999</v>
      </c>
      <c r="AJ128" s="630">
        <v>9759.232</v>
      </c>
      <c r="AK128" s="630">
        <v>1205.354</v>
      </c>
      <c r="AL128" s="630">
        <v>-2490.0079999999998</v>
      </c>
      <c r="AM128" s="630">
        <v>8587.58</v>
      </c>
      <c r="AN128" s="630">
        <v>83.991</v>
      </c>
      <c r="AO128" s="630">
        <v>6710.88</v>
      </c>
      <c r="AP128" s="630">
        <v>792.39599999999996</v>
      </c>
      <c r="AQ128" s="630">
        <v>115.831</v>
      </c>
      <c r="AR128" s="630">
        <v>2939.59</v>
      </c>
      <c r="AS128" s="630">
        <v>251.477</v>
      </c>
      <c r="AT128" s="630">
        <v>7465.8509999999997</v>
      </c>
      <c r="AU128" s="630">
        <v>601.78800000000001</v>
      </c>
      <c r="AV128" s="630">
        <v>560.846</v>
      </c>
      <c r="AW128" s="630">
        <v>18965.207999999999</v>
      </c>
      <c r="AX128" s="630">
        <v>954.54</v>
      </c>
      <c r="AY128" s="630">
        <v>2.7160000000000002</v>
      </c>
      <c r="AZ128" s="630">
        <v>351.34500000000003</v>
      </c>
      <c r="BA128" s="630">
        <v>1757.5029999999999</v>
      </c>
      <c r="BB128" s="630">
        <v>739.76700000000005</v>
      </c>
      <c r="BC128" s="630">
        <v>4956.6679999999997</v>
      </c>
      <c r="BD128" s="630">
        <v>30.033999999999999</v>
      </c>
      <c r="BE128" s="630">
        <v>1741.7639999999999</v>
      </c>
      <c r="BF128" s="630">
        <v>1344.6880000000001</v>
      </c>
      <c r="BG128" s="630">
        <v>1912.78</v>
      </c>
      <c r="BH128" s="630">
        <v>0</v>
      </c>
      <c r="BI128" s="630">
        <v>697.08699999999999</v>
      </c>
      <c r="BJ128" s="630">
        <v>0</v>
      </c>
      <c r="BK128" s="630">
        <v>0</v>
      </c>
      <c r="BL128" s="630">
        <v>0</v>
      </c>
      <c r="BM128" s="631">
        <f t="shared" si="10"/>
        <v>109287.53699999998</v>
      </c>
      <c r="BN128" s="631">
        <f t="shared" si="11"/>
        <v>109287.53699999998</v>
      </c>
      <c r="BP128" s="581"/>
      <c r="BQ128" s="529"/>
      <c r="BR128" s="529"/>
      <c r="BS128" s="529"/>
      <c r="BT128" s="607"/>
      <c r="BV128" s="581" t="s">
        <v>210</v>
      </c>
      <c r="BW128" s="529"/>
      <c r="BX128" s="529"/>
      <c r="BY128" s="529"/>
      <c r="BZ128" s="607">
        <f>BO61</f>
        <v>121185.946</v>
      </c>
      <c r="CA128" s="532"/>
    </row>
    <row r="129" spans="2:79" ht="14.25" thickTop="1" thickBot="1">
      <c r="B129" s="632" t="s">
        <v>243</v>
      </c>
      <c r="C129" s="633"/>
      <c r="D129" s="633"/>
      <c r="E129" s="633"/>
      <c r="F129" s="633"/>
      <c r="G129" s="633"/>
      <c r="H129" s="633"/>
      <c r="I129" s="633"/>
      <c r="J129" s="633"/>
      <c r="K129" s="633"/>
      <c r="L129" s="634">
        <v>20376</v>
      </c>
      <c r="M129" s="635">
        <v>5188</v>
      </c>
      <c r="N129" s="635">
        <v>1613</v>
      </c>
      <c r="O129" s="635">
        <v>9922</v>
      </c>
      <c r="P129" s="635">
        <v>860</v>
      </c>
      <c r="Q129" s="635">
        <v>38</v>
      </c>
      <c r="R129" s="635">
        <v>2090</v>
      </c>
      <c r="S129" s="635">
        <v>1582</v>
      </c>
      <c r="T129" s="635">
        <v>0</v>
      </c>
      <c r="U129" s="635">
        <v>259</v>
      </c>
      <c r="V129" s="635">
        <v>64</v>
      </c>
      <c r="W129" s="635">
        <v>152</v>
      </c>
      <c r="X129" s="635">
        <v>573</v>
      </c>
      <c r="Y129" s="635">
        <v>1043</v>
      </c>
      <c r="Z129" s="635">
        <v>1547</v>
      </c>
      <c r="AA129" s="635">
        <v>498</v>
      </c>
      <c r="AB129" s="635">
        <v>602</v>
      </c>
      <c r="AC129" s="635">
        <v>955</v>
      </c>
      <c r="AD129" s="635">
        <v>708</v>
      </c>
      <c r="AE129" s="635">
        <v>25602</v>
      </c>
      <c r="AF129" s="635">
        <v>4664</v>
      </c>
      <c r="AG129" s="635">
        <v>1656</v>
      </c>
      <c r="AH129" s="635">
        <v>1671</v>
      </c>
      <c r="AI129" s="635">
        <v>28758</v>
      </c>
      <c r="AJ129" s="635">
        <v>6908</v>
      </c>
      <c r="AK129" s="635">
        <v>594</v>
      </c>
      <c r="AL129" s="635">
        <v>366</v>
      </c>
      <c r="AM129" s="635">
        <v>3343</v>
      </c>
      <c r="AN129" s="635">
        <v>92</v>
      </c>
      <c r="AO129" s="635">
        <v>7905</v>
      </c>
      <c r="AP129" s="635">
        <v>7495</v>
      </c>
      <c r="AQ129" s="635">
        <v>606</v>
      </c>
      <c r="AR129" s="635">
        <v>1295</v>
      </c>
      <c r="AS129" s="635">
        <v>775</v>
      </c>
      <c r="AT129" s="635">
        <v>1715</v>
      </c>
      <c r="AU129" s="635">
        <v>208</v>
      </c>
      <c r="AV129" s="635">
        <v>122</v>
      </c>
      <c r="AW129" s="635">
        <v>918</v>
      </c>
      <c r="AX129" s="635">
        <v>1807</v>
      </c>
      <c r="AY129" s="635">
        <v>20</v>
      </c>
      <c r="AZ129" s="635">
        <v>428</v>
      </c>
      <c r="BA129" s="635">
        <v>892</v>
      </c>
      <c r="BB129" s="635">
        <v>6031</v>
      </c>
      <c r="BC129" s="635">
        <v>21174</v>
      </c>
      <c r="BD129" s="635">
        <v>236</v>
      </c>
      <c r="BE129" s="635">
        <v>12765</v>
      </c>
      <c r="BF129" s="635">
        <v>5400</v>
      </c>
      <c r="BG129" s="635">
        <v>1737</v>
      </c>
      <c r="BH129" s="635">
        <v>1559</v>
      </c>
      <c r="BI129" s="635">
        <v>4771</v>
      </c>
      <c r="BJ129" s="635">
        <v>11790</v>
      </c>
      <c r="BK129" s="635">
        <v>0</v>
      </c>
      <c r="BL129" s="635">
        <v>0</v>
      </c>
      <c r="BM129" s="614">
        <f t="shared" si="10"/>
        <v>211373</v>
      </c>
      <c r="BN129" s="636">
        <f t="shared" si="11"/>
        <v>211373</v>
      </c>
      <c r="BP129" s="640" t="s">
        <v>77</v>
      </c>
      <c r="BQ129" s="641"/>
      <c r="BR129" s="641"/>
      <c r="BS129" s="641"/>
      <c r="BT129" s="636">
        <f>BT123+BT124+BT125+BT126+BT127</f>
        <v>221572.87099999996</v>
      </c>
      <c r="BV129" s="640" t="s">
        <v>77</v>
      </c>
      <c r="BW129" s="641"/>
      <c r="BX129" s="641"/>
      <c r="BY129" s="641"/>
      <c r="BZ129" s="636">
        <f>BZ123+BZ124+BZ125+BZ126+BZ127-BZ128</f>
        <v>221572.87100000004</v>
      </c>
      <c r="CA129" s="532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27214-692F-4C2E-ABE1-CD1737364E56}">
  <dimension ref="A1:CA132"/>
  <sheetViews>
    <sheetView showGridLines="0" workbookViewId="0">
      <selection activeCell="C1" sqref="C1"/>
    </sheetView>
  </sheetViews>
  <sheetFormatPr defaultColWidth="11.42578125" defaultRowHeight="12.75"/>
  <cols>
    <col min="1" max="1" width="9.140625" style="642" customWidth="1"/>
    <col min="2" max="2" width="42" style="642" customWidth="1"/>
    <col min="3" max="3" width="10.85546875" style="642" customWidth="1"/>
    <col min="4" max="4" width="10.42578125" style="642" customWidth="1"/>
    <col min="5" max="5" width="9.7109375" style="642" customWidth="1"/>
    <col min="6" max="6" width="10.5703125" style="642" customWidth="1"/>
    <col min="7" max="9" width="9.7109375" style="642" customWidth="1"/>
    <col min="10" max="10" width="10.28515625" style="642" customWidth="1"/>
    <col min="11" max="11" width="13.7109375" style="642" customWidth="1"/>
    <col min="12" max="66" width="12.7109375" style="642" customWidth="1"/>
    <col min="67" max="67" width="11.7109375" style="642" customWidth="1"/>
    <col min="68" max="68" width="11.5703125" style="642" customWidth="1"/>
    <col min="69" max="69" width="11.28515625" style="642" customWidth="1"/>
    <col min="70" max="70" width="10.85546875" style="642" customWidth="1"/>
    <col min="71" max="72" width="11" style="642" customWidth="1"/>
    <col min="73" max="73" width="9.7109375" style="642" customWidth="1"/>
    <col min="74" max="74" width="10.28515625" style="642" customWidth="1"/>
    <col min="75" max="75" width="9.7109375" style="642" customWidth="1"/>
    <col min="76" max="76" width="10.42578125" style="642" customWidth="1"/>
    <col min="77" max="77" width="14.7109375" style="642" customWidth="1"/>
    <col min="78" max="78" width="11.5703125" style="644" customWidth="1"/>
    <col min="79" max="16384" width="11.42578125" style="642"/>
  </cols>
  <sheetData>
    <row r="1" spans="1:78" ht="15.75">
      <c r="F1" s="3" t="s">
        <v>274</v>
      </c>
      <c r="G1" s="104" t="s">
        <v>265</v>
      </c>
      <c r="H1" s="643"/>
      <c r="N1" s="2" t="s">
        <v>275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45"/>
      <c r="BT3" s="645"/>
    </row>
    <row r="4" spans="1:78" ht="14.25" thickTop="1" thickBot="1">
      <c r="L4" s="7" t="s">
        <v>81</v>
      </c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7"/>
      <c r="BY4" s="644"/>
      <c r="BZ4" s="642"/>
    </row>
    <row r="5" spans="1:78" ht="70.5" customHeight="1" thickTop="1">
      <c r="A5" s="648"/>
      <c r="B5" s="11" t="s">
        <v>79</v>
      </c>
      <c r="C5" s="649" t="s">
        <v>200</v>
      </c>
      <c r="D5" s="649" t="s">
        <v>215</v>
      </c>
      <c r="E5" s="649" t="s">
        <v>82</v>
      </c>
      <c r="F5" s="649" t="s">
        <v>175</v>
      </c>
      <c r="G5" s="649" t="s">
        <v>169</v>
      </c>
      <c r="H5" s="649" t="s">
        <v>83</v>
      </c>
      <c r="I5" s="649" t="s">
        <v>84</v>
      </c>
      <c r="J5" s="650" t="s">
        <v>85</v>
      </c>
      <c r="K5" s="651" t="s">
        <v>113</v>
      </c>
      <c r="L5" s="652" t="s">
        <v>201</v>
      </c>
      <c r="M5" s="653" t="s">
        <v>188</v>
      </c>
      <c r="N5" s="653" t="s">
        <v>193</v>
      </c>
      <c r="O5" s="653" t="s">
        <v>132</v>
      </c>
      <c r="P5" s="653" t="s">
        <v>202</v>
      </c>
      <c r="Q5" s="653" t="s">
        <v>203</v>
      </c>
      <c r="R5" s="653" t="s">
        <v>165</v>
      </c>
      <c r="S5" s="653" t="s">
        <v>231</v>
      </c>
      <c r="T5" s="653" t="s">
        <v>204</v>
      </c>
      <c r="U5" s="653" t="s">
        <v>133</v>
      </c>
      <c r="V5" s="653" t="s">
        <v>121</v>
      </c>
      <c r="W5" s="653" t="s">
        <v>122</v>
      </c>
      <c r="X5" s="653" t="s">
        <v>205</v>
      </c>
      <c r="Y5" s="653" t="s">
        <v>123</v>
      </c>
      <c r="Z5" s="653" t="s">
        <v>166</v>
      </c>
      <c r="AA5" s="653" t="s">
        <v>206</v>
      </c>
      <c r="AB5" s="653" t="s">
        <v>124</v>
      </c>
      <c r="AC5" s="653" t="s">
        <v>167</v>
      </c>
      <c r="AD5" s="653" t="s">
        <v>125</v>
      </c>
      <c r="AE5" s="653" t="s">
        <v>163</v>
      </c>
      <c r="AF5" s="653" t="s">
        <v>216</v>
      </c>
      <c r="AG5" s="653" t="s">
        <v>232</v>
      </c>
      <c r="AH5" s="653" t="s">
        <v>217</v>
      </c>
      <c r="AI5" s="653" t="s">
        <v>134</v>
      </c>
      <c r="AJ5" s="653" t="s">
        <v>135</v>
      </c>
      <c r="AK5" s="653" t="s">
        <v>37</v>
      </c>
      <c r="AL5" s="653" t="s">
        <v>39</v>
      </c>
      <c r="AM5" s="653" t="s">
        <v>136</v>
      </c>
      <c r="AN5" s="653" t="s">
        <v>156</v>
      </c>
      <c r="AO5" s="653" t="s">
        <v>43</v>
      </c>
      <c r="AP5" s="653" t="s">
        <v>207</v>
      </c>
      <c r="AQ5" s="653" t="s">
        <v>233</v>
      </c>
      <c r="AR5" s="653" t="s">
        <v>47</v>
      </c>
      <c r="AS5" s="653" t="s">
        <v>157</v>
      </c>
      <c r="AT5" s="653" t="s">
        <v>234</v>
      </c>
      <c r="AU5" s="653" t="s">
        <v>235</v>
      </c>
      <c r="AV5" s="653" t="s">
        <v>158</v>
      </c>
      <c r="AW5" s="653" t="s">
        <v>145</v>
      </c>
      <c r="AX5" s="653" t="s">
        <v>236</v>
      </c>
      <c r="AY5" s="653" t="s">
        <v>159</v>
      </c>
      <c r="AZ5" s="653" t="s">
        <v>160</v>
      </c>
      <c r="BA5" s="653" t="s">
        <v>161</v>
      </c>
      <c r="BB5" s="653" t="s">
        <v>237</v>
      </c>
      <c r="BC5" s="653" t="s">
        <v>59</v>
      </c>
      <c r="BD5" s="653" t="s">
        <v>168</v>
      </c>
      <c r="BE5" s="653" t="s">
        <v>69</v>
      </c>
      <c r="BF5" s="653" t="s">
        <v>148</v>
      </c>
      <c r="BG5" s="653" t="s">
        <v>238</v>
      </c>
      <c r="BH5" s="653" t="s">
        <v>162</v>
      </c>
      <c r="BI5" s="653" t="s">
        <v>164</v>
      </c>
      <c r="BJ5" s="653" t="s">
        <v>239</v>
      </c>
      <c r="BK5" s="653" t="s">
        <v>240</v>
      </c>
      <c r="BL5" s="649" t="s">
        <v>126</v>
      </c>
      <c r="BM5" s="14" t="s">
        <v>89</v>
      </c>
      <c r="BN5" s="16" t="s">
        <v>87</v>
      </c>
      <c r="BO5" s="17" t="s">
        <v>88</v>
      </c>
      <c r="BZ5" s="642"/>
    </row>
    <row r="6" spans="1:78" ht="15" customHeight="1">
      <c r="A6" s="654"/>
      <c r="B6" s="655"/>
      <c r="C6" s="656"/>
      <c r="D6" s="655"/>
      <c r="E6" s="655"/>
      <c r="F6" s="655"/>
      <c r="G6" s="655"/>
      <c r="H6" s="655"/>
      <c r="I6" s="655"/>
      <c r="J6" s="655"/>
      <c r="K6" s="655"/>
      <c r="L6" s="657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6"/>
      <c r="Y6" s="656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656"/>
      <c r="AN6" s="656"/>
      <c r="AO6" s="656"/>
      <c r="AP6" s="656"/>
      <c r="AQ6" s="656"/>
      <c r="AR6" s="656"/>
      <c r="AS6" s="656"/>
      <c r="AT6" s="656"/>
      <c r="AU6" s="656"/>
      <c r="AV6" s="656"/>
      <c r="AW6" s="656"/>
      <c r="AX6" s="656"/>
      <c r="AY6" s="656"/>
      <c r="AZ6" s="656"/>
      <c r="BA6" s="656"/>
      <c r="BB6" s="656"/>
      <c r="BC6" s="656"/>
      <c r="BD6" s="656"/>
      <c r="BE6" s="656"/>
      <c r="BF6" s="656"/>
      <c r="BG6" s="656"/>
      <c r="BH6" s="656"/>
      <c r="BI6" s="656"/>
      <c r="BJ6" s="656"/>
      <c r="BK6" s="656"/>
      <c r="BL6" s="656"/>
      <c r="BM6" s="658"/>
      <c r="BN6" s="659"/>
      <c r="BO6" s="660"/>
      <c r="BZ6" s="642"/>
    </row>
    <row r="7" spans="1:78" ht="15" customHeight="1" thickBot="1">
      <c r="A7" s="661"/>
      <c r="B7" s="662"/>
      <c r="C7" s="663"/>
      <c r="D7" s="662"/>
      <c r="E7" s="662"/>
      <c r="F7" s="662"/>
      <c r="G7" s="662"/>
      <c r="H7" s="662"/>
      <c r="I7" s="662"/>
      <c r="J7" s="662"/>
      <c r="K7" s="662"/>
      <c r="L7" s="664" t="s">
        <v>11</v>
      </c>
      <c r="M7" s="663" t="s">
        <v>12</v>
      </c>
      <c r="N7" s="663" t="s">
        <v>13</v>
      </c>
      <c r="O7" s="663" t="s">
        <v>14</v>
      </c>
      <c r="P7" s="663" t="s">
        <v>15</v>
      </c>
      <c r="Q7" s="663" t="s">
        <v>16</v>
      </c>
      <c r="R7" s="663" t="s">
        <v>17</v>
      </c>
      <c r="S7" s="663" t="s">
        <v>18</v>
      </c>
      <c r="T7" s="663" t="s">
        <v>19</v>
      </c>
      <c r="U7" s="663" t="s">
        <v>20</v>
      </c>
      <c r="V7" s="663" t="s">
        <v>21</v>
      </c>
      <c r="W7" s="663" t="s">
        <v>22</v>
      </c>
      <c r="X7" s="663" t="s">
        <v>23</v>
      </c>
      <c r="Y7" s="663" t="s">
        <v>24</v>
      </c>
      <c r="Z7" s="663" t="s">
        <v>25</v>
      </c>
      <c r="AA7" s="663" t="s">
        <v>26</v>
      </c>
      <c r="AB7" s="663" t="s">
        <v>27</v>
      </c>
      <c r="AC7" s="663" t="s">
        <v>28</v>
      </c>
      <c r="AD7" s="663" t="s">
        <v>29</v>
      </c>
      <c r="AE7" s="663" t="s">
        <v>30</v>
      </c>
      <c r="AF7" s="663" t="s">
        <v>31</v>
      </c>
      <c r="AG7" s="663" t="s">
        <v>32</v>
      </c>
      <c r="AH7" s="663" t="s">
        <v>33</v>
      </c>
      <c r="AI7" s="663" t="s">
        <v>34</v>
      </c>
      <c r="AJ7" s="663" t="s">
        <v>35</v>
      </c>
      <c r="AK7" s="663" t="s">
        <v>36</v>
      </c>
      <c r="AL7" s="663" t="s">
        <v>38</v>
      </c>
      <c r="AM7" s="663" t="s">
        <v>40</v>
      </c>
      <c r="AN7" s="663" t="s">
        <v>41</v>
      </c>
      <c r="AO7" s="663" t="s">
        <v>42</v>
      </c>
      <c r="AP7" s="663" t="s">
        <v>44</v>
      </c>
      <c r="AQ7" s="663" t="s">
        <v>45</v>
      </c>
      <c r="AR7" s="663" t="s">
        <v>46</v>
      </c>
      <c r="AS7" s="663" t="s">
        <v>48</v>
      </c>
      <c r="AT7" s="663" t="s">
        <v>49</v>
      </c>
      <c r="AU7" s="663" t="s">
        <v>50</v>
      </c>
      <c r="AV7" s="663" t="s">
        <v>51</v>
      </c>
      <c r="AW7" s="663" t="s">
        <v>52</v>
      </c>
      <c r="AX7" s="663" t="s">
        <v>53</v>
      </c>
      <c r="AY7" s="663" t="s">
        <v>54</v>
      </c>
      <c r="AZ7" s="663" t="s">
        <v>55</v>
      </c>
      <c r="BA7" s="663" t="s">
        <v>56</v>
      </c>
      <c r="BB7" s="663" t="s">
        <v>57</v>
      </c>
      <c r="BC7" s="663" t="s">
        <v>58</v>
      </c>
      <c r="BD7" s="663" t="s">
        <v>60</v>
      </c>
      <c r="BE7" s="663" t="s">
        <v>61</v>
      </c>
      <c r="BF7" s="663" t="s">
        <v>62</v>
      </c>
      <c r="BG7" s="663" t="s">
        <v>63</v>
      </c>
      <c r="BH7" s="663" t="s">
        <v>64</v>
      </c>
      <c r="BI7" s="663" t="s">
        <v>65</v>
      </c>
      <c r="BJ7" s="663" t="s">
        <v>66</v>
      </c>
      <c r="BK7" s="663" t="s">
        <v>70</v>
      </c>
      <c r="BL7" s="663" t="s">
        <v>71</v>
      </c>
      <c r="BM7" s="665"/>
      <c r="BN7" s="659"/>
      <c r="BO7" s="660"/>
      <c r="BZ7" s="642"/>
    </row>
    <row r="8" spans="1:78" ht="13.5" thickTop="1">
      <c r="A8" s="654" t="s">
        <v>11</v>
      </c>
      <c r="B8" s="666" t="s">
        <v>201</v>
      </c>
      <c r="C8" s="667">
        <f>D8+E8+F8+G8+H8+I8+J8+K8</f>
        <v>21786.616000000002</v>
      </c>
      <c r="D8" s="668">
        <v>3489.4409999999998</v>
      </c>
      <c r="E8" s="668">
        <v>0</v>
      </c>
      <c r="F8" s="668">
        <v>0</v>
      </c>
      <c r="G8" s="668">
        <v>0</v>
      </c>
      <c r="H8" s="668">
        <v>0</v>
      </c>
      <c r="I8" s="668">
        <v>0</v>
      </c>
      <c r="J8" s="668">
        <v>414.88099999999997</v>
      </c>
      <c r="K8" s="668">
        <f>BM8+BN8+BO8</f>
        <v>17882.294000000002</v>
      </c>
      <c r="L8" s="669">
        <v>11634.467000000001</v>
      </c>
      <c r="M8" s="667">
        <v>0</v>
      </c>
      <c r="N8" s="667">
        <v>0</v>
      </c>
      <c r="O8" s="667">
        <v>245.529</v>
      </c>
      <c r="P8" s="667">
        <v>0</v>
      </c>
      <c r="Q8" s="667">
        <v>0</v>
      </c>
      <c r="R8" s="667">
        <v>0</v>
      </c>
      <c r="S8" s="667">
        <v>23.248999999999999</v>
      </c>
      <c r="T8" s="667">
        <v>0</v>
      </c>
      <c r="U8" s="667">
        <v>0</v>
      </c>
      <c r="V8" s="667">
        <v>0</v>
      </c>
      <c r="W8" s="667">
        <v>0</v>
      </c>
      <c r="X8" s="667">
        <v>0</v>
      </c>
      <c r="Y8" s="667">
        <v>0</v>
      </c>
      <c r="Z8" s="667">
        <v>0</v>
      </c>
      <c r="AA8" s="667">
        <v>0.39700000000000002</v>
      </c>
      <c r="AB8" s="667">
        <v>0</v>
      </c>
      <c r="AC8" s="667">
        <v>0</v>
      </c>
      <c r="AD8" s="667">
        <v>0</v>
      </c>
      <c r="AE8" s="667">
        <v>0</v>
      </c>
      <c r="AF8" s="667">
        <v>0</v>
      </c>
      <c r="AG8" s="667">
        <v>0</v>
      </c>
      <c r="AH8" s="667">
        <v>0</v>
      </c>
      <c r="AI8" s="667">
        <v>0</v>
      </c>
      <c r="AJ8" s="667">
        <v>0</v>
      </c>
      <c r="AK8" s="667">
        <v>0</v>
      </c>
      <c r="AL8" s="667">
        <v>0</v>
      </c>
      <c r="AM8" s="667">
        <v>0</v>
      </c>
      <c r="AN8" s="667">
        <v>0</v>
      </c>
      <c r="AO8" s="667">
        <v>0</v>
      </c>
      <c r="AP8" s="667">
        <v>0</v>
      </c>
      <c r="AQ8" s="667">
        <v>0</v>
      </c>
      <c r="AR8" s="667">
        <v>0</v>
      </c>
      <c r="AS8" s="667">
        <v>0</v>
      </c>
      <c r="AT8" s="667">
        <v>0</v>
      </c>
      <c r="AU8" s="667">
        <v>0</v>
      </c>
      <c r="AV8" s="667">
        <v>0</v>
      </c>
      <c r="AW8" s="667">
        <v>0</v>
      </c>
      <c r="AX8" s="667">
        <v>0</v>
      </c>
      <c r="AY8" s="667">
        <v>0</v>
      </c>
      <c r="AZ8" s="667">
        <v>0</v>
      </c>
      <c r="BA8" s="667">
        <v>0</v>
      </c>
      <c r="BB8" s="667">
        <v>0</v>
      </c>
      <c r="BC8" s="667">
        <v>0.48</v>
      </c>
      <c r="BD8" s="667">
        <v>0</v>
      </c>
      <c r="BE8" s="667">
        <v>0</v>
      </c>
      <c r="BF8" s="667">
        <v>0</v>
      </c>
      <c r="BG8" s="667">
        <v>0</v>
      </c>
      <c r="BH8" s="667">
        <v>0</v>
      </c>
      <c r="BI8" s="667">
        <v>0</v>
      </c>
      <c r="BJ8" s="667">
        <v>0</v>
      </c>
      <c r="BK8" s="667">
        <v>0</v>
      </c>
      <c r="BL8" s="667">
        <v>0</v>
      </c>
      <c r="BM8" s="670">
        <f>SUM(L8:BL8)</f>
        <v>11904.122000000001</v>
      </c>
      <c r="BN8" s="671"/>
      <c r="BO8" s="672">
        <v>5978.1719999999996</v>
      </c>
      <c r="BZ8" s="642"/>
    </row>
    <row r="9" spans="1:78">
      <c r="A9" s="654" t="s">
        <v>12</v>
      </c>
      <c r="B9" s="666" t="s">
        <v>188</v>
      </c>
      <c r="C9" s="667">
        <f t="shared" ref="C9:C60" si="0">D9+E9+F9+G9+H9+I9+J9+K9</f>
        <v>8914.7040000000015</v>
      </c>
      <c r="D9" s="668">
        <v>2723.431</v>
      </c>
      <c r="E9" s="668">
        <v>0</v>
      </c>
      <c r="F9" s="668">
        <v>0</v>
      </c>
      <c r="G9" s="668">
        <v>0</v>
      </c>
      <c r="H9" s="668">
        <v>0</v>
      </c>
      <c r="I9" s="668">
        <v>0</v>
      </c>
      <c r="J9" s="668">
        <v>42.252000000000002</v>
      </c>
      <c r="K9" s="668">
        <f t="shared" ref="K9:K60" si="1">BM9+BN9+BO9</f>
        <v>6149.0210000000006</v>
      </c>
      <c r="L9" s="669">
        <v>0</v>
      </c>
      <c r="M9" s="667">
        <v>5943.8360000000002</v>
      </c>
      <c r="N9" s="667">
        <v>0</v>
      </c>
      <c r="O9" s="667">
        <v>25.692</v>
      </c>
      <c r="P9" s="667">
        <v>0</v>
      </c>
      <c r="Q9" s="667">
        <v>0</v>
      </c>
      <c r="R9" s="667">
        <v>0</v>
      </c>
      <c r="S9" s="667">
        <v>34.951999999999998</v>
      </c>
      <c r="T9" s="667">
        <v>0</v>
      </c>
      <c r="U9" s="667">
        <v>0</v>
      </c>
      <c r="V9" s="667">
        <v>0</v>
      </c>
      <c r="W9" s="667">
        <v>0</v>
      </c>
      <c r="X9" s="667">
        <v>0</v>
      </c>
      <c r="Y9" s="667">
        <v>0</v>
      </c>
      <c r="Z9" s="667">
        <v>0</v>
      </c>
      <c r="AA9" s="667">
        <v>0</v>
      </c>
      <c r="AB9" s="667">
        <v>0</v>
      </c>
      <c r="AC9" s="667">
        <v>0</v>
      </c>
      <c r="AD9" s="667">
        <v>0</v>
      </c>
      <c r="AE9" s="667">
        <v>0</v>
      </c>
      <c r="AF9" s="667">
        <v>0</v>
      </c>
      <c r="AG9" s="667">
        <v>0</v>
      </c>
      <c r="AH9" s="667">
        <v>0</v>
      </c>
      <c r="AI9" s="667">
        <v>0</v>
      </c>
      <c r="AJ9" s="667">
        <v>0</v>
      </c>
      <c r="AK9" s="667">
        <v>0</v>
      </c>
      <c r="AL9" s="667">
        <v>0</v>
      </c>
      <c r="AM9" s="667">
        <v>0</v>
      </c>
      <c r="AN9" s="667">
        <v>0</v>
      </c>
      <c r="AO9" s="667">
        <v>0</v>
      </c>
      <c r="AP9" s="667">
        <v>0</v>
      </c>
      <c r="AQ9" s="667">
        <v>0</v>
      </c>
      <c r="AR9" s="667">
        <v>0</v>
      </c>
      <c r="AS9" s="667">
        <v>0</v>
      </c>
      <c r="AT9" s="667">
        <v>0</v>
      </c>
      <c r="AU9" s="667">
        <v>0</v>
      </c>
      <c r="AV9" s="667">
        <v>0</v>
      </c>
      <c r="AW9" s="667">
        <v>0</v>
      </c>
      <c r="AX9" s="667">
        <v>0</v>
      </c>
      <c r="AY9" s="667">
        <v>0</v>
      </c>
      <c r="AZ9" s="667">
        <v>0</v>
      </c>
      <c r="BA9" s="667">
        <v>0</v>
      </c>
      <c r="BB9" s="667">
        <v>0</v>
      </c>
      <c r="BC9" s="667">
        <v>0</v>
      </c>
      <c r="BD9" s="667">
        <v>0</v>
      </c>
      <c r="BE9" s="667">
        <v>0</v>
      </c>
      <c r="BF9" s="667">
        <v>0</v>
      </c>
      <c r="BG9" s="667">
        <v>0</v>
      </c>
      <c r="BH9" s="667">
        <v>0</v>
      </c>
      <c r="BI9" s="667">
        <v>0</v>
      </c>
      <c r="BJ9" s="667">
        <v>0</v>
      </c>
      <c r="BK9" s="667">
        <v>0</v>
      </c>
      <c r="BL9" s="667">
        <v>0</v>
      </c>
      <c r="BM9" s="670">
        <f t="shared" ref="BM9:BM60" si="2">SUM(L9:BL9)</f>
        <v>6004.4800000000005</v>
      </c>
      <c r="BN9" s="673"/>
      <c r="BO9" s="674">
        <v>144.541</v>
      </c>
      <c r="BZ9" s="642"/>
    </row>
    <row r="10" spans="1:78">
      <c r="A10" s="654" t="s">
        <v>13</v>
      </c>
      <c r="B10" s="666" t="s">
        <v>193</v>
      </c>
      <c r="C10" s="667">
        <f t="shared" si="0"/>
        <v>1673.3389999999999</v>
      </c>
      <c r="D10" s="668">
        <v>649.07000000000005</v>
      </c>
      <c r="E10" s="668">
        <v>0</v>
      </c>
      <c r="F10" s="668">
        <v>7.8289999999999997</v>
      </c>
      <c r="G10" s="668">
        <v>0</v>
      </c>
      <c r="H10" s="668">
        <v>0</v>
      </c>
      <c r="I10" s="668">
        <v>0</v>
      </c>
      <c r="J10" s="668">
        <v>10.279</v>
      </c>
      <c r="K10" s="668">
        <f t="shared" si="1"/>
        <v>1006.1610000000001</v>
      </c>
      <c r="L10" s="669">
        <v>0</v>
      </c>
      <c r="M10" s="667">
        <v>0</v>
      </c>
      <c r="N10" s="667">
        <v>662.83699999999999</v>
      </c>
      <c r="O10" s="667">
        <v>0</v>
      </c>
      <c r="P10" s="667">
        <v>0</v>
      </c>
      <c r="Q10" s="667">
        <v>0</v>
      </c>
      <c r="R10" s="667">
        <v>0</v>
      </c>
      <c r="S10" s="667">
        <v>0</v>
      </c>
      <c r="T10" s="667">
        <v>0</v>
      </c>
      <c r="U10" s="667">
        <v>0</v>
      </c>
      <c r="V10" s="667">
        <v>0</v>
      </c>
      <c r="W10" s="667">
        <v>0</v>
      </c>
      <c r="X10" s="667">
        <v>0</v>
      </c>
      <c r="Y10" s="667">
        <v>0</v>
      </c>
      <c r="Z10" s="667">
        <v>0</v>
      </c>
      <c r="AA10" s="667">
        <v>0</v>
      </c>
      <c r="AB10" s="667">
        <v>0</v>
      </c>
      <c r="AC10" s="667">
        <v>0</v>
      </c>
      <c r="AD10" s="667">
        <v>0</v>
      </c>
      <c r="AE10" s="667">
        <v>39.161999999999999</v>
      </c>
      <c r="AF10" s="667">
        <v>0</v>
      </c>
      <c r="AG10" s="667">
        <v>0</v>
      </c>
      <c r="AH10" s="667">
        <v>79.33</v>
      </c>
      <c r="AI10" s="667">
        <v>0</v>
      </c>
      <c r="AJ10" s="667">
        <v>0</v>
      </c>
      <c r="AK10" s="667">
        <v>0</v>
      </c>
      <c r="AL10" s="667">
        <v>0</v>
      </c>
      <c r="AM10" s="667">
        <v>0</v>
      </c>
      <c r="AN10" s="667">
        <v>0</v>
      </c>
      <c r="AO10" s="667">
        <v>0</v>
      </c>
      <c r="AP10" s="667">
        <v>0</v>
      </c>
      <c r="AQ10" s="667">
        <v>0</v>
      </c>
      <c r="AR10" s="667">
        <v>0</v>
      </c>
      <c r="AS10" s="667">
        <v>0</v>
      </c>
      <c r="AT10" s="667">
        <v>0</v>
      </c>
      <c r="AU10" s="667">
        <v>0</v>
      </c>
      <c r="AV10" s="667">
        <v>0</v>
      </c>
      <c r="AW10" s="667">
        <v>10.196999999999999</v>
      </c>
      <c r="AX10" s="667">
        <v>0</v>
      </c>
      <c r="AY10" s="667">
        <v>0</v>
      </c>
      <c r="AZ10" s="667">
        <v>0</v>
      </c>
      <c r="BA10" s="667">
        <v>0</v>
      </c>
      <c r="BB10" s="667">
        <v>0</v>
      </c>
      <c r="BC10" s="667">
        <v>0</v>
      </c>
      <c r="BD10" s="667">
        <v>0</v>
      </c>
      <c r="BE10" s="667">
        <v>0</v>
      </c>
      <c r="BF10" s="667">
        <v>0</v>
      </c>
      <c r="BG10" s="667">
        <v>0</v>
      </c>
      <c r="BH10" s="667">
        <v>0</v>
      </c>
      <c r="BI10" s="667">
        <v>0</v>
      </c>
      <c r="BJ10" s="667">
        <v>0</v>
      </c>
      <c r="BK10" s="667">
        <v>0</v>
      </c>
      <c r="BL10" s="667">
        <v>0</v>
      </c>
      <c r="BM10" s="670">
        <f t="shared" si="2"/>
        <v>791.52600000000007</v>
      </c>
      <c r="BN10" s="673"/>
      <c r="BO10" s="674">
        <v>214.63499999999999</v>
      </c>
      <c r="BZ10" s="642"/>
    </row>
    <row r="11" spans="1:78">
      <c r="A11" s="654" t="s">
        <v>14</v>
      </c>
      <c r="B11" s="666" t="s">
        <v>132</v>
      </c>
      <c r="C11" s="667">
        <f t="shared" si="0"/>
        <v>52092.144</v>
      </c>
      <c r="D11" s="668">
        <v>5566.0709999999999</v>
      </c>
      <c r="E11" s="668">
        <v>0</v>
      </c>
      <c r="F11" s="668">
        <v>3884.19</v>
      </c>
      <c r="G11" s="668">
        <v>-59.826000000000001</v>
      </c>
      <c r="H11" s="668">
        <v>0</v>
      </c>
      <c r="I11" s="668">
        <v>0</v>
      </c>
      <c r="J11" s="668">
        <v>3772.806</v>
      </c>
      <c r="K11" s="668">
        <f t="shared" si="1"/>
        <v>38928.902999999998</v>
      </c>
      <c r="L11" s="669">
        <v>480.31200000000001</v>
      </c>
      <c r="M11" s="667">
        <v>13.973000000000001</v>
      </c>
      <c r="N11" s="667">
        <v>0</v>
      </c>
      <c r="O11" s="667">
        <v>14633.748</v>
      </c>
      <c r="P11" s="667">
        <v>10.638999999999999</v>
      </c>
      <c r="Q11" s="667">
        <v>0</v>
      </c>
      <c r="R11" s="667">
        <v>0</v>
      </c>
      <c r="S11" s="667">
        <v>34.503</v>
      </c>
      <c r="T11" s="667">
        <v>0</v>
      </c>
      <c r="U11" s="667">
        <v>0</v>
      </c>
      <c r="V11" s="667">
        <v>0</v>
      </c>
      <c r="W11" s="667">
        <v>0</v>
      </c>
      <c r="X11" s="667">
        <v>0</v>
      </c>
      <c r="Y11" s="667">
        <v>0</v>
      </c>
      <c r="Z11" s="667">
        <v>0</v>
      </c>
      <c r="AA11" s="667">
        <v>0.12</v>
      </c>
      <c r="AB11" s="667">
        <v>0</v>
      </c>
      <c r="AC11" s="667">
        <v>0</v>
      </c>
      <c r="AD11" s="667">
        <v>0</v>
      </c>
      <c r="AE11" s="667">
        <v>0</v>
      </c>
      <c r="AF11" s="667">
        <v>0</v>
      </c>
      <c r="AG11" s="667">
        <v>0</v>
      </c>
      <c r="AH11" s="667">
        <v>26.068999999999999</v>
      </c>
      <c r="AI11" s="667">
        <v>98.622</v>
      </c>
      <c r="AJ11" s="667">
        <v>0</v>
      </c>
      <c r="AK11" s="667">
        <v>0</v>
      </c>
      <c r="AL11" s="667">
        <v>0</v>
      </c>
      <c r="AM11" s="667">
        <v>0</v>
      </c>
      <c r="AN11" s="667">
        <v>0</v>
      </c>
      <c r="AO11" s="667">
        <v>0</v>
      </c>
      <c r="AP11" s="667">
        <v>0</v>
      </c>
      <c r="AQ11" s="667">
        <v>0</v>
      </c>
      <c r="AR11" s="667">
        <v>0</v>
      </c>
      <c r="AS11" s="667">
        <v>0</v>
      </c>
      <c r="AT11" s="667">
        <v>0</v>
      </c>
      <c r="AU11" s="667">
        <v>0</v>
      </c>
      <c r="AV11" s="667">
        <v>0</v>
      </c>
      <c r="AW11" s="667">
        <v>0</v>
      </c>
      <c r="AX11" s="667">
        <v>0</v>
      </c>
      <c r="AY11" s="667">
        <v>0</v>
      </c>
      <c r="AZ11" s="667">
        <v>0</v>
      </c>
      <c r="BA11" s="667">
        <v>0</v>
      </c>
      <c r="BB11" s="667">
        <v>0</v>
      </c>
      <c r="BC11" s="667">
        <v>0</v>
      </c>
      <c r="BD11" s="667">
        <v>0</v>
      </c>
      <c r="BE11" s="667">
        <v>0</v>
      </c>
      <c r="BF11" s="667">
        <v>0</v>
      </c>
      <c r="BG11" s="667">
        <v>0</v>
      </c>
      <c r="BH11" s="667">
        <v>0</v>
      </c>
      <c r="BI11" s="667">
        <v>0</v>
      </c>
      <c r="BJ11" s="667">
        <v>0</v>
      </c>
      <c r="BK11" s="667">
        <v>0</v>
      </c>
      <c r="BL11" s="667">
        <v>0</v>
      </c>
      <c r="BM11" s="670">
        <f t="shared" si="2"/>
        <v>15297.985999999999</v>
      </c>
      <c r="BN11" s="673"/>
      <c r="BO11" s="674">
        <v>23630.917000000001</v>
      </c>
      <c r="BZ11" s="642"/>
    </row>
    <row r="12" spans="1:78">
      <c r="A12" s="654" t="s">
        <v>15</v>
      </c>
      <c r="B12" s="666" t="s">
        <v>202</v>
      </c>
      <c r="C12" s="667">
        <f t="shared" si="0"/>
        <v>17662.004000000001</v>
      </c>
      <c r="D12" s="668">
        <v>1558.335</v>
      </c>
      <c r="E12" s="668">
        <v>0</v>
      </c>
      <c r="F12" s="668">
        <v>1469.789</v>
      </c>
      <c r="G12" s="668">
        <v>0</v>
      </c>
      <c r="H12" s="668">
        <v>0</v>
      </c>
      <c r="I12" s="668">
        <v>0</v>
      </c>
      <c r="J12" s="668">
        <v>3542.3040000000001</v>
      </c>
      <c r="K12" s="668">
        <f t="shared" si="1"/>
        <v>11091.576000000001</v>
      </c>
      <c r="L12" s="669">
        <v>1045.654</v>
      </c>
      <c r="M12" s="667">
        <v>0</v>
      </c>
      <c r="N12" s="667">
        <v>0</v>
      </c>
      <c r="O12" s="667">
        <v>212.92400000000001</v>
      </c>
      <c r="P12" s="667">
        <v>6373.598</v>
      </c>
      <c r="Q12" s="667">
        <v>0</v>
      </c>
      <c r="R12" s="667">
        <v>2.1709999999999998</v>
      </c>
      <c r="S12" s="667">
        <v>4.8209999999999997</v>
      </c>
      <c r="T12" s="667">
        <v>0</v>
      </c>
      <c r="U12" s="667">
        <v>0</v>
      </c>
      <c r="V12" s="667">
        <v>0</v>
      </c>
      <c r="W12" s="667">
        <v>0</v>
      </c>
      <c r="X12" s="667">
        <v>0</v>
      </c>
      <c r="Y12" s="667">
        <v>0</v>
      </c>
      <c r="Z12" s="667">
        <v>0</v>
      </c>
      <c r="AA12" s="667">
        <v>1.091</v>
      </c>
      <c r="AB12" s="667">
        <v>0</v>
      </c>
      <c r="AC12" s="667">
        <v>0</v>
      </c>
      <c r="AD12" s="667">
        <v>0</v>
      </c>
      <c r="AE12" s="667">
        <v>0</v>
      </c>
      <c r="AF12" s="667">
        <v>0</v>
      </c>
      <c r="AG12" s="667">
        <v>0</v>
      </c>
      <c r="AH12" s="667">
        <v>0</v>
      </c>
      <c r="AI12" s="667">
        <v>0</v>
      </c>
      <c r="AJ12" s="667">
        <v>0</v>
      </c>
      <c r="AK12" s="667">
        <v>0</v>
      </c>
      <c r="AL12" s="667">
        <v>0</v>
      </c>
      <c r="AM12" s="667">
        <v>0</v>
      </c>
      <c r="AN12" s="667">
        <v>0</v>
      </c>
      <c r="AO12" s="667">
        <v>0</v>
      </c>
      <c r="AP12" s="667">
        <v>0</v>
      </c>
      <c r="AQ12" s="667">
        <v>0</v>
      </c>
      <c r="AR12" s="667">
        <v>0</v>
      </c>
      <c r="AS12" s="667">
        <v>0</v>
      </c>
      <c r="AT12" s="667">
        <v>0</v>
      </c>
      <c r="AU12" s="667">
        <v>0</v>
      </c>
      <c r="AV12" s="667">
        <v>0</v>
      </c>
      <c r="AW12" s="667">
        <v>0</v>
      </c>
      <c r="AX12" s="667">
        <v>0</v>
      </c>
      <c r="AY12" s="667">
        <v>0</v>
      </c>
      <c r="AZ12" s="667">
        <v>0</v>
      </c>
      <c r="BA12" s="667">
        <v>0</v>
      </c>
      <c r="BB12" s="667">
        <v>0</v>
      </c>
      <c r="BC12" s="667">
        <v>0</v>
      </c>
      <c r="BD12" s="667">
        <v>0</v>
      </c>
      <c r="BE12" s="667">
        <v>0</v>
      </c>
      <c r="BF12" s="667">
        <v>0</v>
      </c>
      <c r="BG12" s="667">
        <v>0</v>
      </c>
      <c r="BH12" s="667">
        <v>0</v>
      </c>
      <c r="BI12" s="667">
        <v>0</v>
      </c>
      <c r="BJ12" s="667">
        <v>0</v>
      </c>
      <c r="BK12" s="667">
        <v>0</v>
      </c>
      <c r="BL12" s="667">
        <v>0</v>
      </c>
      <c r="BM12" s="670">
        <f t="shared" si="2"/>
        <v>7640.259</v>
      </c>
      <c r="BN12" s="673"/>
      <c r="BO12" s="674">
        <v>3451.317</v>
      </c>
      <c r="BZ12" s="642"/>
    </row>
    <row r="13" spans="1:78">
      <c r="A13" s="654" t="s">
        <v>16</v>
      </c>
      <c r="B13" s="666" t="s">
        <v>203</v>
      </c>
      <c r="C13" s="667">
        <f t="shared" si="0"/>
        <v>2443.7709999999997</v>
      </c>
      <c r="D13" s="668">
        <v>531.05499999999995</v>
      </c>
      <c r="E13" s="668">
        <v>0</v>
      </c>
      <c r="F13" s="668">
        <v>285.78699999999998</v>
      </c>
      <c r="G13" s="668">
        <v>0</v>
      </c>
      <c r="H13" s="668">
        <v>464.99</v>
      </c>
      <c r="I13" s="668">
        <v>0</v>
      </c>
      <c r="J13" s="668">
        <v>128.60499999999999</v>
      </c>
      <c r="K13" s="668">
        <f t="shared" si="1"/>
        <v>1033.3340000000001</v>
      </c>
      <c r="L13" s="669">
        <v>0</v>
      </c>
      <c r="M13" s="667">
        <v>0</v>
      </c>
      <c r="N13" s="667">
        <v>0</v>
      </c>
      <c r="O13" s="667">
        <v>0</v>
      </c>
      <c r="P13" s="667">
        <v>0</v>
      </c>
      <c r="Q13" s="667">
        <v>847.20799999999997</v>
      </c>
      <c r="R13" s="667">
        <v>0</v>
      </c>
      <c r="S13" s="667">
        <v>0</v>
      </c>
      <c r="T13" s="667">
        <v>0</v>
      </c>
      <c r="U13" s="667">
        <v>0</v>
      </c>
      <c r="V13" s="667">
        <v>0</v>
      </c>
      <c r="W13" s="667">
        <v>0</v>
      </c>
      <c r="X13" s="667">
        <v>0</v>
      </c>
      <c r="Y13" s="667">
        <v>0</v>
      </c>
      <c r="Z13" s="667">
        <v>0</v>
      </c>
      <c r="AA13" s="667">
        <v>0</v>
      </c>
      <c r="AB13" s="667">
        <v>0</v>
      </c>
      <c r="AC13" s="667">
        <v>0</v>
      </c>
      <c r="AD13" s="667">
        <v>0</v>
      </c>
      <c r="AE13" s="667">
        <v>0</v>
      </c>
      <c r="AF13" s="667">
        <v>0</v>
      </c>
      <c r="AG13" s="667">
        <v>0</v>
      </c>
      <c r="AH13" s="667">
        <v>0</v>
      </c>
      <c r="AI13" s="667">
        <v>0</v>
      </c>
      <c r="AJ13" s="667">
        <v>0</v>
      </c>
      <c r="AK13" s="667">
        <v>0</v>
      </c>
      <c r="AL13" s="667">
        <v>0</v>
      </c>
      <c r="AM13" s="667">
        <v>0</v>
      </c>
      <c r="AN13" s="667">
        <v>0</v>
      </c>
      <c r="AO13" s="667">
        <v>0</v>
      </c>
      <c r="AP13" s="667">
        <v>0</v>
      </c>
      <c r="AQ13" s="667">
        <v>0</v>
      </c>
      <c r="AR13" s="667">
        <v>0</v>
      </c>
      <c r="AS13" s="667">
        <v>0</v>
      </c>
      <c r="AT13" s="667">
        <v>0</v>
      </c>
      <c r="AU13" s="667">
        <v>0</v>
      </c>
      <c r="AV13" s="667">
        <v>0</v>
      </c>
      <c r="AW13" s="667">
        <v>0</v>
      </c>
      <c r="AX13" s="667">
        <v>0</v>
      </c>
      <c r="AY13" s="667">
        <v>0</v>
      </c>
      <c r="AZ13" s="667">
        <v>0</v>
      </c>
      <c r="BA13" s="667">
        <v>0</v>
      </c>
      <c r="BB13" s="667">
        <v>0</v>
      </c>
      <c r="BC13" s="667">
        <v>0</v>
      </c>
      <c r="BD13" s="667">
        <v>0</v>
      </c>
      <c r="BE13" s="667">
        <v>0</v>
      </c>
      <c r="BF13" s="667">
        <v>0</v>
      </c>
      <c r="BG13" s="667">
        <v>0</v>
      </c>
      <c r="BH13" s="667">
        <v>0</v>
      </c>
      <c r="BI13" s="667">
        <v>0</v>
      </c>
      <c r="BJ13" s="667">
        <v>0</v>
      </c>
      <c r="BK13" s="667">
        <v>0</v>
      </c>
      <c r="BL13" s="667">
        <v>0</v>
      </c>
      <c r="BM13" s="670">
        <f t="shared" si="2"/>
        <v>847.20799999999997</v>
      </c>
      <c r="BN13" s="673"/>
      <c r="BO13" s="674">
        <v>186.126</v>
      </c>
      <c r="BZ13" s="642"/>
    </row>
    <row r="14" spans="1:78">
      <c r="A14" s="654" t="s">
        <v>17</v>
      </c>
      <c r="B14" s="666" t="s">
        <v>165</v>
      </c>
      <c r="C14" s="667">
        <f t="shared" si="0"/>
        <v>5367.3539999999994</v>
      </c>
      <c r="D14" s="668">
        <v>836.58299999999997</v>
      </c>
      <c r="E14" s="668">
        <v>0</v>
      </c>
      <c r="F14" s="668">
        <v>440.32799999999997</v>
      </c>
      <c r="G14" s="668">
        <v>0</v>
      </c>
      <c r="H14" s="668">
        <v>0</v>
      </c>
      <c r="I14" s="668">
        <v>0</v>
      </c>
      <c r="J14" s="668">
        <v>465.28899999999999</v>
      </c>
      <c r="K14" s="668">
        <f t="shared" si="1"/>
        <v>3625.1539999999995</v>
      </c>
      <c r="L14" s="669">
        <v>0</v>
      </c>
      <c r="M14" s="667">
        <v>0</v>
      </c>
      <c r="N14" s="667">
        <v>0</v>
      </c>
      <c r="O14" s="667">
        <v>0</v>
      </c>
      <c r="P14" s="667">
        <v>0</v>
      </c>
      <c r="Q14" s="667">
        <v>0</v>
      </c>
      <c r="R14" s="667">
        <v>1227.9069999999999</v>
      </c>
      <c r="S14" s="667">
        <v>64.849000000000004</v>
      </c>
      <c r="T14" s="667">
        <v>0</v>
      </c>
      <c r="U14" s="667">
        <v>0</v>
      </c>
      <c r="V14" s="667">
        <v>0</v>
      </c>
      <c r="W14" s="667">
        <v>0</v>
      </c>
      <c r="X14" s="667">
        <v>0</v>
      </c>
      <c r="Y14" s="667">
        <v>0</v>
      </c>
      <c r="Z14" s="667">
        <v>1.32</v>
      </c>
      <c r="AA14" s="667">
        <v>2.915</v>
      </c>
      <c r="AB14" s="667">
        <v>0</v>
      </c>
      <c r="AC14" s="667">
        <v>0</v>
      </c>
      <c r="AD14" s="667">
        <v>0</v>
      </c>
      <c r="AE14" s="667">
        <v>0</v>
      </c>
      <c r="AF14" s="667">
        <v>0</v>
      </c>
      <c r="AG14" s="667">
        <v>0</v>
      </c>
      <c r="AH14" s="667">
        <v>0</v>
      </c>
      <c r="AI14" s="667">
        <v>0</v>
      </c>
      <c r="AJ14" s="667">
        <v>0</v>
      </c>
      <c r="AK14" s="667">
        <v>0</v>
      </c>
      <c r="AL14" s="667">
        <v>0</v>
      </c>
      <c r="AM14" s="667">
        <v>0</v>
      </c>
      <c r="AN14" s="667">
        <v>0</v>
      </c>
      <c r="AO14" s="667">
        <v>0</v>
      </c>
      <c r="AP14" s="667">
        <v>0</v>
      </c>
      <c r="AQ14" s="667">
        <v>0</v>
      </c>
      <c r="AR14" s="667">
        <v>0</v>
      </c>
      <c r="AS14" s="667">
        <v>0</v>
      </c>
      <c r="AT14" s="667">
        <v>0</v>
      </c>
      <c r="AU14" s="667">
        <v>0</v>
      </c>
      <c r="AV14" s="667">
        <v>0</v>
      </c>
      <c r="AW14" s="667">
        <v>0</v>
      </c>
      <c r="AX14" s="667">
        <v>0</v>
      </c>
      <c r="AY14" s="667">
        <v>0</v>
      </c>
      <c r="AZ14" s="667">
        <v>0</v>
      </c>
      <c r="BA14" s="667">
        <v>0</v>
      </c>
      <c r="BB14" s="667">
        <v>0</v>
      </c>
      <c r="BC14" s="667">
        <v>0</v>
      </c>
      <c r="BD14" s="667">
        <v>0</v>
      </c>
      <c r="BE14" s="667">
        <v>0</v>
      </c>
      <c r="BF14" s="667">
        <v>0</v>
      </c>
      <c r="BG14" s="667">
        <v>0</v>
      </c>
      <c r="BH14" s="667">
        <v>0</v>
      </c>
      <c r="BI14" s="667">
        <v>0</v>
      </c>
      <c r="BJ14" s="667">
        <v>0</v>
      </c>
      <c r="BK14" s="667">
        <v>0</v>
      </c>
      <c r="BL14" s="667">
        <v>0</v>
      </c>
      <c r="BM14" s="670">
        <f t="shared" si="2"/>
        <v>1296.9909999999998</v>
      </c>
      <c r="BN14" s="673"/>
      <c r="BO14" s="674">
        <v>2328.163</v>
      </c>
      <c r="BZ14" s="642"/>
    </row>
    <row r="15" spans="1:78">
      <c r="A15" s="654" t="s">
        <v>18</v>
      </c>
      <c r="B15" s="666" t="s">
        <v>231</v>
      </c>
      <c r="C15" s="667">
        <f t="shared" si="0"/>
        <v>3380.6310000000003</v>
      </c>
      <c r="D15" s="668">
        <v>608.98699999999997</v>
      </c>
      <c r="E15" s="668">
        <v>0</v>
      </c>
      <c r="F15" s="668">
        <v>166.82499999999999</v>
      </c>
      <c r="G15" s="668">
        <v>0</v>
      </c>
      <c r="H15" s="668">
        <v>0</v>
      </c>
      <c r="I15" s="668">
        <v>0</v>
      </c>
      <c r="J15" s="668">
        <v>149.22399999999999</v>
      </c>
      <c r="K15" s="668">
        <f t="shared" si="1"/>
        <v>2455.5950000000003</v>
      </c>
      <c r="L15" s="669">
        <v>0</v>
      </c>
      <c r="M15" s="667">
        <v>0</v>
      </c>
      <c r="N15" s="667">
        <v>0</v>
      </c>
      <c r="O15" s="667">
        <v>0</v>
      </c>
      <c r="P15" s="667">
        <v>0</v>
      </c>
      <c r="Q15" s="667">
        <v>0</v>
      </c>
      <c r="R15" s="667">
        <v>0</v>
      </c>
      <c r="S15" s="667">
        <v>560.15599999999995</v>
      </c>
      <c r="T15" s="667">
        <v>0</v>
      </c>
      <c r="U15" s="667">
        <v>0</v>
      </c>
      <c r="V15" s="667">
        <v>0</v>
      </c>
      <c r="W15" s="667">
        <v>0</v>
      </c>
      <c r="X15" s="667">
        <v>0</v>
      </c>
      <c r="Y15" s="667">
        <v>0</v>
      </c>
      <c r="Z15" s="667">
        <v>247.898</v>
      </c>
      <c r="AA15" s="667">
        <v>7.0389999999999997</v>
      </c>
      <c r="AB15" s="667">
        <v>0</v>
      </c>
      <c r="AC15" s="667">
        <v>0</v>
      </c>
      <c r="AD15" s="667">
        <v>0</v>
      </c>
      <c r="AE15" s="667">
        <v>3.0939999999999999</v>
      </c>
      <c r="AF15" s="667">
        <v>0</v>
      </c>
      <c r="AG15" s="667">
        <v>0</v>
      </c>
      <c r="AH15" s="667">
        <v>28.445</v>
      </c>
      <c r="AI15" s="667">
        <v>0</v>
      </c>
      <c r="AJ15" s="667">
        <v>0</v>
      </c>
      <c r="AK15" s="667">
        <v>0</v>
      </c>
      <c r="AL15" s="667">
        <v>0</v>
      </c>
      <c r="AM15" s="667">
        <v>0</v>
      </c>
      <c r="AN15" s="667">
        <v>0</v>
      </c>
      <c r="AO15" s="667">
        <v>0</v>
      </c>
      <c r="AP15" s="667">
        <v>0</v>
      </c>
      <c r="AQ15" s="667">
        <v>0</v>
      </c>
      <c r="AR15" s="667">
        <v>0</v>
      </c>
      <c r="AS15" s="667">
        <v>0</v>
      </c>
      <c r="AT15" s="667">
        <v>0</v>
      </c>
      <c r="AU15" s="667">
        <v>0</v>
      </c>
      <c r="AV15" s="667">
        <v>0</v>
      </c>
      <c r="AW15" s="667">
        <v>0</v>
      </c>
      <c r="AX15" s="667">
        <v>0</v>
      </c>
      <c r="AY15" s="667">
        <v>0</v>
      </c>
      <c r="AZ15" s="667">
        <v>0</v>
      </c>
      <c r="BA15" s="667">
        <v>0</v>
      </c>
      <c r="BB15" s="667">
        <v>0</v>
      </c>
      <c r="BC15" s="667">
        <v>0</v>
      </c>
      <c r="BD15" s="667">
        <v>0</v>
      </c>
      <c r="BE15" s="667">
        <v>0</v>
      </c>
      <c r="BF15" s="667">
        <v>0</v>
      </c>
      <c r="BG15" s="667">
        <v>0</v>
      </c>
      <c r="BH15" s="667">
        <v>0</v>
      </c>
      <c r="BI15" s="667">
        <v>0</v>
      </c>
      <c r="BJ15" s="667">
        <v>0</v>
      </c>
      <c r="BK15" s="667">
        <v>0</v>
      </c>
      <c r="BL15" s="667">
        <v>0</v>
      </c>
      <c r="BM15" s="670">
        <f t="shared" si="2"/>
        <v>846.63200000000006</v>
      </c>
      <c r="BN15" s="673"/>
      <c r="BO15" s="674">
        <v>1608.963</v>
      </c>
      <c r="BZ15" s="642"/>
    </row>
    <row r="16" spans="1:78">
      <c r="A16" s="654" t="s">
        <v>19</v>
      </c>
      <c r="B16" s="666" t="s">
        <v>204</v>
      </c>
      <c r="C16" s="667">
        <f t="shared" si="0"/>
        <v>41896.198000000004</v>
      </c>
      <c r="D16" s="668">
        <v>6124.3720000000003</v>
      </c>
      <c r="E16" s="668">
        <v>0</v>
      </c>
      <c r="F16" s="668">
        <v>1345.1489999999999</v>
      </c>
      <c r="G16" s="668">
        <v>0</v>
      </c>
      <c r="H16" s="668">
        <v>33.591999999999999</v>
      </c>
      <c r="I16" s="668">
        <v>0</v>
      </c>
      <c r="J16" s="668">
        <v>1201.319</v>
      </c>
      <c r="K16" s="668">
        <f t="shared" si="1"/>
        <v>33191.766000000003</v>
      </c>
      <c r="L16" s="669">
        <v>0</v>
      </c>
      <c r="M16" s="667">
        <v>0</v>
      </c>
      <c r="N16" s="667">
        <v>0</v>
      </c>
      <c r="O16" s="667">
        <v>0</v>
      </c>
      <c r="P16" s="667">
        <v>0</v>
      </c>
      <c r="Q16" s="667">
        <v>0</v>
      </c>
      <c r="R16" s="667">
        <v>0</v>
      </c>
      <c r="S16" s="667">
        <v>0</v>
      </c>
      <c r="T16" s="667">
        <v>0</v>
      </c>
      <c r="U16" s="667">
        <v>0</v>
      </c>
      <c r="V16" s="667">
        <v>0</v>
      </c>
      <c r="W16" s="667">
        <v>0</v>
      </c>
      <c r="X16" s="667">
        <v>0</v>
      </c>
      <c r="Y16" s="667">
        <v>0</v>
      </c>
      <c r="Z16" s="667">
        <v>0</v>
      </c>
      <c r="AA16" s="667">
        <v>0.12</v>
      </c>
      <c r="AB16" s="667">
        <v>0</v>
      </c>
      <c r="AC16" s="667">
        <v>0</v>
      </c>
      <c r="AD16" s="667">
        <v>0</v>
      </c>
      <c r="AE16" s="667">
        <v>0</v>
      </c>
      <c r="AF16" s="667">
        <v>0</v>
      </c>
      <c r="AG16" s="667">
        <v>0</v>
      </c>
      <c r="AH16" s="667">
        <v>0</v>
      </c>
      <c r="AI16" s="667">
        <v>0</v>
      </c>
      <c r="AJ16" s="667">
        <v>0</v>
      </c>
      <c r="AK16" s="667">
        <v>0</v>
      </c>
      <c r="AL16" s="667">
        <v>0</v>
      </c>
      <c r="AM16" s="667">
        <v>0</v>
      </c>
      <c r="AN16" s="667">
        <v>0</v>
      </c>
      <c r="AO16" s="667">
        <v>0</v>
      </c>
      <c r="AP16" s="667">
        <v>0</v>
      </c>
      <c r="AQ16" s="667">
        <v>0</v>
      </c>
      <c r="AR16" s="667">
        <v>0</v>
      </c>
      <c r="AS16" s="667">
        <v>0</v>
      </c>
      <c r="AT16" s="667">
        <v>0</v>
      </c>
      <c r="AU16" s="667">
        <v>0</v>
      </c>
      <c r="AV16" s="667">
        <v>0</v>
      </c>
      <c r="AW16" s="667">
        <v>0</v>
      </c>
      <c r="AX16" s="667">
        <v>0</v>
      </c>
      <c r="AY16" s="667">
        <v>0</v>
      </c>
      <c r="AZ16" s="667">
        <v>0</v>
      </c>
      <c r="BA16" s="667">
        <v>0</v>
      </c>
      <c r="BB16" s="667">
        <v>0</v>
      </c>
      <c r="BC16" s="667">
        <v>0</v>
      </c>
      <c r="BD16" s="667">
        <v>0</v>
      </c>
      <c r="BE16" s="667">
        <v>0</v>
      </c>
      <c r="BF16" s="667">
        <v>0</v>
      </c>
      <c r="BG16" s="667">
        <v>0</v>
      </c>
      <c r="BH16" s="667">
        <v>0</v>
      </c>
      <c r="BI16" s="667">
        <v>0</v>
      </c>
      <c r="BJ16" s="667">
        <v>0</v>
      </c>
      <c r="BK16" s="667">
        <v>0</v>
      </c>
      <c r="BL16" s="667">
        <v>0</v>
      </c>
      <c r="BM16" s="670">
        <f t="shared" si="2"/>
        <v>0.12</v>
      </c>
      <c r="BN16" s="673"/>
      <c r="BO16" s="674">
        <v>33191.646000000001</v>
      </c>
      <c r="BZ16" s="642"/>
    </row>
    <row r="17" spans="1:78">
      <c r="A17" s="654" t="s">
        <v>20</v>
      </c>
      <c r="B17" s="666" t="s">
        <v>133</v>
      </c>
      <c r="C17" s="667">
        <f t="shared" si="0"/>
        <v>8975.7619999999988</v>
      </c>
      <c r="D17" s="668">
        <v>1431.8389999999999</v>
      </c>
      <c r="E17" s="668">
        <v>0</v>
      </c>
      <c r="F17" s="668">
        <v>451.08600000000001</v>
      </c>
      <c r="G17" s="668">
        <v>0</v>
      </c>
      <c r="H17" s="668">
        <v>0</v>
      </c>
      <c r="I17" s="668">
        <v>0</v>
      </c>
      <c r="J17" s="668">
        <v>597.35599999999999</v>
      </c>
      <c r="K17" s="668">
        <f t="shared" si="1"/>
        <v>6495.4809999999998</v>
      </c>
      <c r="L17" s="669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4.5510000000000002</v>
      </c>
      <c r="S17" s="667">
        <v>0</v>
      </c>
      <c r="T17" s="667">
        <v>0</v>
      </c>
      <c r="U17" s="667">
        <v>1540.424</v>
      </c>
      <c r="V17" s="667">
        <v>0</v>
      </c>
      <c r="W17" s="667">
        <v>0</v>
      </c>
      <c r="X17" s="667">
        <v>0</v>
      </c>
      <c r="Y17" s="667">
        <v>0</v>
      </c>
      <c r="Z17" s="667">
        <v>0</v>
      </c>
      <c r="AA17" s="667">
        <v>33.387</v>
      </c>
      <c r="AB17" s="667">
        <v>0</v>
      </c>
      <c r="AC17" s="667">
        <v>0</v>
      </c>
      <c r="AD17" s="667">
        <v>0</v>
      </c>
      <c r="AE17" s="667">
        <v>32.81</v>
      </c>
      <c r="AF17" s="667">
        <v>0</v>
      </c>
      <c r="AG17" s="667">
        <v>18.224</v>
      </c>
      <c r="AH17" s="667">
        <v>169.541</v>
      </c>
      <c r="AI17" s="667">
        <v>35.408999999999999</v>
      </c>
      <c r="AJ17" s="667">
        <v>48.360999999999997</v>
      </c>
      <c r="AK17" s="667">
        <v>0</v>
      </c>
      <c r="AL17" s="667">
        <v>0</v>
      </c>
      <c r="AM17" s="667">
        <v>0</v>
      </c>
      <c r="AN17" s="667">
        <v>0</v>
      </c>
      <c r="AO17" s="667">
        <v>0</v>
      </c>
      <c r="AP17" s="667">
        <v>0</v>
      </c>
      <c r="AQ17" s="667">
        <v>0</v>
      </c>
      <c r="AR17" s="667">
        <v>0</v>
      </c>
      <c r="AS17" s="667">
        <v>0</v>
      </c>
      <c r="AT17" s="667">
        <v>0</v>
      </c>
      <c r="AU17" s="667">
        <v>0</v>
      </c>
      <c r="AV17" s="667">
        <v>0</v>
      </c>
      <c r="AW17" s="667">
        <v>0</v>
      </c>
      <c r="AX17" s="667">
        <v>0</v>
      </c>
      <c r="AY17" s="667">
        <v>0</v>
      </c>
      <c r="AZ17" s="667">
        <v>0</v>
      </c>
      <c r="BA17" s="667">
        <v>0</v>
      </c>
      <c r="BB17" s="667">
        <v>0</v>
      </c>
      <c r="BC17" s="667">
        <v>0</v>
      </c>
      <c r="BD17" s="667">
        <v>0</v>
      </c>
      <c r="BE17" s="667">
        <v>0</v>
      </c>
      <c r="BF17" s="667">
        <v>0</v>
      </c>
      <c r="BG17" s="667">
        <v>0</v>
      </c>
      <c r="BH17" s="667">
        <v>0</v>
      </c>
      <c r="BI17" s="667">
        <v>0</v>
      </c>
      <c r="BJ17" s="667">
        <v>0</v>
      </c>
      <c r="BK17" s="667">
        <v>0</v>
      </c>
      <c r="BL17" s="667">
        <v>0</v>
      </c>
      <c r="BM17" s="670">
        <f t="shared" si="2"/>
        <v>1882.7069999999999</v>
      </c>
      <c r="BN17" s="673"/>
      <c r="BO17" s="674">
        <v>4612.7740000000003</v>
      </c>
      <c r="BZ17" s="642"/>
    </row>
    <row r="18" spans="1:78">
      <c r="A18" s="654" t="s">
        <v>21</v>
      </c>
      <c r="B18" s="666" t="s">
        <v>121</v>
      </c>
      <c r="C18" s="667">
        <f t="shared" si="0"/>
        <v>3280.4929999999995</v>
      </c>
      <c r="D18" s="668">
        <v>1031.97</v>
      </c>
      <c r="E18" s="668">
        <v>0</v>
      </c>
      <c r="F18" s="668">
        <v>0</v>
      </c>
      <c r="G18" s="668">
        <v>0</v>
      </c>
      <c r="H18" s="668">
        <v>0</v>
      </c>
      <c r="I18" s="668">
        <v>0</v>
      </c>
      <c r="J18" s="668">
        <v>5.9550000000000001</v>
      </c>
      <c r="K18" s="668">
        <f t="shared" si="1"/>
        <v>2242.5679999999998</v>
      </c>
      <c r="L18" s="669">
        <v>0</v>
      </c>
      <c r="M18" s="667">
        <v>0</v>
      </c>
      <c r="N18" s="667">
        <v>0</v>
      </c>
      <c r="O18" s="667">
        <v>0</v>
      </c>
      <c r="P18" s="667">
        <v>0</v>
      </c>
      <c r="Q18" s="667">
        <v>0</v>
      </c>
      <c r="R18" s="667">
        <v>0</v>
      </c>
      <c r="S18" s="667">
        <v>0</v>
      </c>
      <c r="T18" s="667">
        <v>0</v>
      </c>
      <c r="U18" s="667">
        <v>0</v>
      </c>
      <c r="V18" s="667">
        <v>515.14099999999996</v>
      </c>
      <c r="W18" s="667">
        <v>0</v>
      </c>
      <c r="X18" s="667">
        <v>0</v>
      </c>
      <c r="Y18" s="667">
        <v>0</v>
      </c>
      <c r="Z18" s="667">
        <v>0</v>
      </c>
      <c r="AA18" s="667">
        <v>0</v>
      </c>
      <c r="AB18" s="667">
        <v>0</v>
      </c>
      <c r="AC18" s="667">
        <v>0</v>
      </c>
      <c r="AD18" s="667">
        <v>0</v>
      </c>
      <c r="AE18" s="667">
        <v>0</v>
      </c>
      <c r="AF18" s="667">
        <v>0</v>
      </c>
      <c r="AG18" s="667">
        <v>0</v>
      </c>
      <c r="AH18" s="667">
        <v>0</v>
      </c>
      <c r="AI18" s="667">
        <v>0</v>
      </c>
      <c r="AJ18" s="667">
        <v>0</v>
      </c>
      <c r="AK18" s="667">
        <v>0</v>
      </c>
      <c r="AL18" s="667">
        <v>0</v>
      </c>
      <c r="AM18" s="667">
        <v>0</v>
      </c>
      <c r="AN18" s="667">
        <v>0</v>
      </c>
      <c r="AO18" s="667">
        <v>0</v>
      </c>
      <c r="AP18" s="667">
        <v>0</v>
      </c>
      <c r="AQ18" s="667">
        <v>0</v>
      </c>
      <c r="AR18" s="667">
        <v>0</v>
      </c>
      <c r="AS18" s="667">
        <v>0</v>
      </c>
      <c r="AT18" s="667">
        <v>0</v>
      </c>
      <c r="AU18" s="667">
        <v>0</v>
      </c>
      <c r="AV18" s="667">
        <v>0</v>
      </c>
      <c r="AW18" s="667">
        <v>0</v>
      </c>
      <c r="AX18" s="667">
        <v>0</v>
      </c>
      <c r="AY18" s="667">
        <v>0</v>
      </c>
      <c r="AZ18" s="667">
        <v>0</v>
      </c>
      <c r="BA18" s="667">
        <v>0</v>
      </c>
      <c r="BB18" s="667">
        <v>0</v>
      </c>
      <c r="BC18" s="667">
        <v>0</v>
      </c>
      <c r="BD18" s="667">
        <v>0</v>
      </c>
      <c r="BE18" s="667">
        <v>0</v>
      </c>
      <c r="BF18" s="667">
        <v>0</v>
      </c>
      <c r="BG18" s="667">
        <v>0</v>
      </c>
      <c r="BH18" s="667">
        <v>0</v>
      </c>
      <c r="BI18" s="667">
        <v>0</v>
      </c>
      <c r="BJ18" s="667">
        <v>0</v>
      </c>
      <c r="BK18" s="667">
        <v>0</v>
      </c>
      <c r="BL18" s="667">
        <v>0</v>
      </c>
      <c r="BM18" s="670">
        <f t="shared" si="2"/>
        <v>515.14099999999996</v>
      </c>
      <c r="BN18" s="673"/>
      <c r="BO18" s="674">
        <v>1727.4269999999999</v>
      </c>
      <c r="BZ18" s="642"/>
    </row>
    <row r="19" spans="1:78">
      <c r="A19" s="654" t="s">
        <v>22</v>
      </c>
      <c r="B19" s="666" t="s">
        <v>122</v>
      </c>
      <c r="C19" s="667">
        <f t="shared" si="0"/>
        <v>4728.1449999999995</v>
      </c>
      <c r="D19" s="668">
        <v>447.27499999999998</v>
      </c>
      <c r="E19" s="668">
        <v>0</v>
      </c>
      <c r="F19" s="668">
        <v>55.271000000000001</v>
      </c>
      <c r="G19" s="668">
        <v>0</v>
      </c>
      <c r="H19" s="668">
        <v>0</v>
      </c>
      <c r="I19" s="668">
        <v>0</v>
      </c>
      <c r="J19" s="668">
        <v>343.66</v>
      </c>
      <c r="K19" s="668">
        <f t="shared" si="1"/>
        <v>3881.9389999999999</v>
      </c>
      <c r="L19" s="669">
        <v>0</v>
      </c>
      <c r="M19" s="667">
        <v>0</v>
      </c>
      <c r="N19" s="667">
        <v>0</v>
      </c>
      <c r="O19" s="667">
        <v>0</v>
      </c>
      <c r="P19" s="667">
        <v>0</v>
      </c>
      <c r="Q19" s="667">
        <v>0</v>
      </c>
      <c r="R19" s="667">
        <v>0</v>
      </c>
      <c r="S19" s="667">
        <v>0</v>
      </c>
      <c r="T19" s="667">
        <v>0</v>
      </c>
      <c r="U19" s="667">
        <v>0</v>
      </c>
      <c r="V19" s="667">
        <v>0</v>
      </c>
      <c r="W19" s="667">
        <v>514.43700000000001</v>
      </c>
      <c r="X19" s="667">
        <v>0</v>
      </c>
      <c r="Y19" s="667">
        <v>0</v>
      </c>
      <c r="Z19" s="667">
        <v>3.8039999999999998</v>
      </c>
      <c r="AA19" s="667">
        <v>0</v>
      </c>
      <c r="AB19" s="667">
        <v>0</v>
      </c>
      <c r="AC19" s="667">
        <v>0</v>
      </c>
      <c r="AD19" s="667">
        <v>0</v>
      </c>
      <c r="AE19" s="667">
        <v>0</v>
      </c>
      <c r="AF19" s="667">
        <v>0</v>
      </c>
      <c r="AG19" s="667">
        <v>0</v>
      </c>
      <c r="AH19" s="667">
        <v>0</v>
      </c>
      <c r="AI19" s="667">
        <v>0</v>
      </c>
      <c r="AJ19" s="667">
        <v>0</v>
      </c>
      <c r="AK19" s="667">
        <v>0</v>
      </c>
      <c r="AL19" s="667">
        <v>0</v>
      </c>
      <c r="AM19" s="667">
        <v>0</v>
      </c>
      <c r="AN19" s="667">
        <v>0</v>
      </c>
      <c r="AO19" s="667">
        <v>0</v>
      </c>
      <c r="AP19" s="667">
        <v>0</v>
      </c>
      <c r="AQ19" s="667">
        <v>0</v>
      </c>
      <c r="AR19" s="667">
        <v>0</v>
      </c>
      <c r="AS19" s="667">
        <v>0</v>
      </c>
      <c r="AT19" s="667">
        <v>0</v>
      </c>
      <c r="AU19" s="667">
        <v>0</v>
      </c>
      <c r="AV19" s="667">
        <v>0</v>
      </c>
      <c r="AW19" s="667">
        <v>0</v>
      </c>
      <c r="AX19" s="667">
        <v>0</v>
      </c>
      <c r="AY19" s="667">
        <v>0</v>
      </c>
      <c r="AZ19" s="667">
        <v>0</v>
      </c>
      <c r="BA19" s="667">
        <v>0</v>
      </c>
      <c r="BB19" s="667">
        <v>0</v>
      </c>
      <c r="BC19" s="667">
        <v>0</v>
      </c>
      <c r="BD19" s="667">
        <v>0</v>
      </c>
      <c r="BE19" s="667">
        <v>0</v>
      </c>
      <c r="BF19" s="667">
        <v>0</v>
      </c>
      <c r="BG19" s="667">
        <v>0</v>
      </c>
      <c r="BH19" s="667">
        <v>0</v>
      </c>
      <c r="BI19" s="667">
        <v>0</v>
      </c>
      <c r="BJ19" s="667">
        <v>0</v>
      </c>
      <c r="BK19" s="667">
        <v>0</v>
      </c>
      <c r="BL19" s="667">
        <v>0</v>
      </c>
      <c r="BM19" s="670">
        <f t="shared" si="2"/>
        <v>518.24099999999999</v>
      </c>
      <c r="BN19" s="673"/>
      <c r="BO19" s="674">
        <v>3363.6979999999999</v>
      </c>
      <c r="BZ19" s="642"/>
    </row>
    <row r="20" spans="1:78">
      <c r="A20" s="654" t="s">
        <v>23</v>
      </c>
      <c r="B20" s="666" t="s">
        <v>205</v>
      </c>
      <c r="C20" s="667">
        <f t="shared" si="0"/>
        <v>9866.1749999999993</v>
      </c>
      <c r="D20" s="668">
        <v>2227.2600000000002</v>
      </c>
      <c r="E20" s="668">
        <v>0</v>
      </c>
      <c r="F20" s="668">
        <v>43.075000000000003</v>
      </c>
      <c r="G20" s="668">
        <v>0</v>
      </c>
      <c r="H20" s="668">
        <v>0</v>
      </c>
      <c r="I20" s="668">
        <v>0</v>
      </c>
      <c r="J20" s="668">
        <v>558.98299999999995</v>
      </c>
      <c r="K20" s="668">
        <f t="shared" si="1"/>
        <v>7036.857</v>
      </c>
      <c r="L20" s="669">
        <v>0</v>
      </c>
      <c r="M20" s="667">
        <v>0</v>
      </c>
      <c r="N20" s="667">
        <v>4.2469999999999999</v>
      </c>
      <c r="O20" s="667">
        <v>0</v>
      </c>
      <c r="P20" s="667">
        <v>0</v>
      </c>
      <c r="Q20" s="667">
        <v>0</v>
      </c>
      <c r="R20" s="667">
        <v>0</v>
      </c>
      <c r="S20" s="667">
        <v>0</v>
      </c>
      <c r="T20" s="667">
        <v>0</v>
      </c>
      <c r="U20" s="667">
        <v>0</v>
      </c>
      <c r="V20" s="667">
        <v>0</v>
      </c>
      <c r="W20" s="667">
        <v>0</v>
      </c>
      <c r="X20" s="667">
        <v>808.53099999999995</v>
      </c>
      <c r="Y20" s="667">
        <v>0</v>
      </c>
      <c r="Z20" s="667">
        <v>0</v>
      </c>
      <c r="AA20" s="667">
        <v>1.369</v>
      </c>
      <c r="AB20" s="667">
        <v>0</v>
      </c>
      <c r="AC20" s="667">
        <v>0</v>
      </c>
      <c r="AD20" s="667">
        <v>0</v>
      </c>
      <c r="AE20" s="667">
        <v>48.218000000000004</v>
      </c>
      <c r="AF20" s="667">
        <v>0</v>
      </c>
      <c r="AG20" s="667">
        <v>0</v>
      </c>
      <c r="AH20" s="667">
        <v>222.32900000000001</v>
      </c>
      <c r="AI20" s="667">
        <v>1.929</v>
      </c>
      <c r="AJ20" s="667">
        <v>0</v>
      </c>
      <c r="AK20" s="667">
        <v>0</v>
      </c>
      <c r="AL20" s="667">
        <v>0</v>
      </c>
      <c r="AM20" s="667">
        <v>0</v>
      </c>
      <c r="AN20" s="667">
        <v>0</v>
      </c>
      <c r="AO20" s="667">
        <v>0</v>
      </c>
      <c r="AP20" s="667">
        <v>0</v>
      </c>
      <c r="AQ20" s="667">
        <v>0</v>
      </c>
      <c r="AR20" s="667">
        <v>0</v>
      </c>
      <c r="AS20" s="667">
        <v>0</v>
      </c>
      <c r="AT20" s="667">
        <v>0</v>
      </c>
      <c r="AU20" s="667">
        <v>0</v>
      </c>
      <c r="AV20" s="667">
        <v>0</v>
      </c>
      <c r="AW20" s="667">
        <v>0</v>
      </c>
      <c r="AX20" s="667">
        <v>0</v>
      </c>
      <c r="AY20" s="667">
        <v>0</v>
      </c>
      <c r="AZ20" s="667">
        <v>0</v>
      </c>
      <c r="BA20" s="667">
        <v>0</v>
      </c>
      <c r="BB20" s="667">
        <v>0</v>
      </c>
      <c r="BC20" s="667">
        <v>0</v>
      </c>
      <c r="BD20" s="667">
        <v>0</v>
      </c>
      <c r="BE20" s="667">
        <v>0</v>
      </c>
      <c r="BF20" s="667">
        <v>0</v>
      </c>
      <c r="BG20" s="667">
        <v>0</v>
      </c>
      <c r="BH20" s="667">
        <v>0</v>
      </c>
      <c r="BI20" s="667">
        <v>0</v>
      </c>
      <c r="BJ20" s="667">
        <v>0</v>
      </c>
      <c r="BK20" s="667">
        <v>0</v>
      </c>
      <c r="BL20" s="667">
        <v>0</v>
      </c>
      <c r="BM20" s="670">
        <f t="shared" si="2"/>
        <v>1086.623</v>
      </c>
      <c r="BN20" s="673"/>
      <c r="BO20" s="674">
        <v>5950.2340000000004</v>
      </c>
      <c r="BZ20" s="642"/>
    </row>
    <row r="21" spans="1:78">
      <c r="A21" s="654" t="s">
        <v>24</v>
      </c>
      <c r="B21" s="666" t="s">
        <v>123</v>
      </c>
      <c r="C21" s="667">
        <f t="shared" si="0"/>
        <v>11218.671999999999</v>
      </c>
      <c r="D21" s="668">
        <v>2916.9459999999999</v>
      </c>
      <c r="E21" s="668">
        <v>0</v>
      </c>
      <c r="F21" s="668">
        <v>80.989000000000004</v>
      </c>
      <c r="G21" s="668">
        <v>0</v>
      </c>
      <c r="H21" s="668">
        <v>0</v>
      </c>
      <c r="I21" s="668">
        <v>0</v>
      </c>
      <c r="J21" s="668">
        <v>362.79300000000001</v>
      </c>
      <c r="K21" s="668">
        <f t="shared" si="1"/>
        <v>7857.9439999999995</v>
      </c>
      <c r="L21" s="669">
        <v>0</v>
      </c>
      <c r="M21" s="667">
        <v>0</v>
      </c>
      <c r="N21" s="667">
        <v>3.4820000000000002</v>
      </c>
      <c r="O21" s="667">
        <v>0</v>
      </c>
      <c r="P21" s="667">
        <v>0</v>
      </c>
      <c r="Q21" s="667">
        <v>0</v>
      </c>
      <c r="R21" s="667">
        <v>0</v>
      </c>
      <c r="S21" s="667">
        <v>31.292999999999999</v>
      </c>
      <c r="T21" s="667">
        <v>0</v>
      </c>
      <c r="U21" s="667">
        <v>0</v>
      </c>
      <c r="V21" s="667">
        <v>0</v>
      </c>
      <c r="W21" s="667">
        <v>0</v>
      </c>
      <c r="X21" s="667">
        <v>0</v>
      </c>
      <c r="Y21" s="667">
        <v>1579.4949999999999</v>
      </c>
      <c r="Z21" s="667">
        <v>38.917000000000002</v>
      </c>
      <c r="AA21" s="667">
        <v>14.193</v>
      </c>
      <c r="AB21" s="667">
        <v>0</v>
      </c>
      <c r="AC21" s="667">
        <v>0</v>
      </c>
      <c r="AD21" s="667">
        <v>0</v>
      </c>
      <c r="AE21" s="667">
        <v>0</v>
      </c>
      <c r="AF21" s="667">
        <v>291.38</v>
      </c>
      <c r="AG21" s="667">
        <v>0.93500000000000005</v>
      </c>
      <c r="AH21" s="667">
        <v>0</v>
      </c>
      <c r="AI21" s="667">
        <v>0</v>
      </c>
      <c r="AJ21" s="667">
        <v>0</v>
      </c>
      <c r="AK21" s="667">
        <v>0</v>
      </c>
      <c r="AL21" s="667">
        <v>0</v>
      </c>
      <c r="AM21" s="667">
        <v>0</v>
      </c>
      <c r="AN21" s="667">
        <v>0</v>
      </c>
      <c r="AO21" s="667">
        <v>0</v>
      </c>
      <c r="AP21" s="667">
        <v>0</v>
      </c>
      <c r="AQ21" s="667">
        <v>0</v>
      </c>
      <c r="AR21" s="667">
        <v>0</v>
      </c>
      <c r="AS21" s="667">
        <v>0</v>
      </c>
      <c r="AT21" s="667">
        <v>0</v>
      </c>
      <c r="AU21" s="667">
        <v>0</v>
      </c>
      <c r="AV21" s="667">
        <v>0</v>
      </c>
      <c r="AW21" s="667">
        <v>0</v>
      </c>
      <c r="AX21" s="667">
        <v>0</v>
      </c>
      <c r="AY21" s="667">
        <v>0</v>
      </c>
      <c r="AZ21" s="667">
        <v>0</v>
      </c>
      <c r="BA21" s="667">
        <v>0</v>
      </c>
      <c r="BB21" s="667">
        <v>0</v>
      </c>
      <c r="BC21" s="667">
        <v>0</v>
      </c>
      <c r="BD21" s="667">
        <v>0</v>
      </c>
      <c r="BE21" s="667">
        <v>0</v>
      </c>
      <c r="BF21" s="667">
        <v>0</v>
      </c>
      <c r="BG21" s="667">
        <v>0</v>
      </c>
      <c r="BH21" s="667">
        <v>0</v>
      </c>
      <c r="BI21" s="667">
        <v>0</v>
      </c>
      <c r="BJ21" s="667">
        <v>0</v>
      </c>
      <c r="BK21" s="667">
        <v>0</v>
      </c>
      <c r="BL21" s="667">
        <v>0</v>
      </c>
      <c r="BM21" s="670">
        <f t="shared" si="2"/>
        <v>1959.6949999999997</v>
      </c>
      <c r="BN21" s="673"/>
      <c r="BO21" s="674">
        <v>5898.2489999999998</v>
      </c>
      <c r="BZ21" s="642"/>
    </row>
    <row r="22" spans="1:78">
      <c r="A22" s="654" t="s">
        <v>25</v>
      </c>
      <c r="B22" s="666" t="s">
        <v>166</v>
      </c>
      <c r="C22" s="667">
        <f t="shared" si="0"/>
        <v>2284.6990000000001</v>
      </c>
      <c r="D22" s="668">
        <v>315.93799999999999</v>
      </c>
      <c r="E22" s="668">
        <v>0</v>
      </c>
      <c r="F22" s="668">
        <v>128.52199999999999</v>
      </c>
      <c r="G22" s="668">
        <v>0</v>
      </c>
      <c r="H22" s="668">
        <v>0</v>
      </c>
      <c r="I22" s="668">
        <v>0</v>
      </c>
      <c r="J22" s="668">
        <v>329.66300000000001</v>
      </c>
      <c r="K22" s="668">
        <f t="shared" si="1"/>
        <v>1510.576</v>
      </c>
      <c r="L22" s="669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2.1709999999999998</v>
      </c>
      <c r="S22" s="667">
        <v>0</v>
      </c>
      <c r="T22" s="667">
        <v>0</v>
      </c>
      <c r="U22" s="667">
        <v>0</v>
      </c>
      <c r="V22" s="667">
        <v>0</v>
      </c>
      <c r="W22" s="667">
        <v>0</v>
      </c>
      <c r="X22" s="667">
        <v>0</v>
      </c>
      <c r="Y22" s="667">
        <v>0</v>
      </c>
      <c r="Z22" s="667">
        <v>427.92599999999999</v>
      </c>
      <c r="AA22" s="667">
        <v>0</v>
      </c>
      <c r="AB22" s="667">
        <v>0</v>
      </c>
      <c r="AC22" s="667">
        <v>0</v>
      </c>
      <c r="AD22" s="667">
        <v>0</v>
      </c>
      <c r="AE22" s="667">
        <v>0</v>
      </c>
      <c r="AF22" s="667">
        <v>0</v>
      </c>
      <c r="AG22" s="667">
        <v>0</v>
      </c>
      <c r="AH22" s="667">
        <v>0</v>
      </c>
      <c r="AI22" s="667">
        <v>1.8520000000000001</v>
      </c>
      <c r="AJ22" s="667">
        <v>0</v>
      </c>
      <c r="AK22" s="667">
        <v>0</v>
      </c>
      <c r="AL22" s="667">
        <v>0</v>
      </c>
      <c r="AM22" s="667">
        <v>0</v>
      </c>
      <c r="AN22" s="667">
        <v>0</v>
      </c>
      <c r="AO22" s="667">
        <v>0</v>
      </c>
      <c r="AP22" s="667">
        <v>0</v>
      </c>
      <c r="AQ22" s="667">
        <v>0</v>
      </c>
      <c r="AR22" s="667">
        <v>0</v>
      </c>
      <c r="AS22" s="667">
        <v>0</v>
      </c>
      <c r="AT22" s="667">
        <v>0</v>
      </c>
      <c r="AU22" s="667">
        <v>0</v>
      </c>
      <c r="AV22" s="667">
        <v>0</v>
      </c>
      <c r="AW22" s="667">
        <v>0</v>
      </c>
      <c r="AX22" s="667">
        <v>0</v>
      </c>
      <c r="AY22" s="667">
        <v>0</v>
      </c>
      <c r="AZ22" s="667">
        <v>0</v>
      </c>
      <c r="BA22" s="667">
        <v>0</v>
      </c>
      <c r="BB22" s="667">
        <v>0</v>
      </c>
      <c r="BC22" s="667">
        <v>0</v>
      </c>
      <c r="BD22" s="667">
        <v>0</v>
      </c>
      <c r="BE22" s="667">
        <v>0</v>
      </c>
      <c r="BF22" s="667">
        <v>0</v>
      </c>
      <c r="BG22" s="667">
        <v>0</v>
      </c>
      <c r="BH22" s="667">
        <v>0</v>
      </c>
      <c r="BI22" s="667">
        <v>0</v>
      </c>
      <c r="BJ22" s="667">
        <v>0</v>
      </c>
      <c r="BK22" s="667">
        <v>0</v>
      </c>
      <c r="BL22" s="667">
        <v>0</v>
      </c>
      <c r="BM22" s="670">
        <f t="shared" si="2"/>
        <v>431.94899999999996</v>
      </c>
      <c r="BN22" s="673"/>
      <c r="BO22" s="674">
        <v>1078.627</v>
      </c>
      <c r="BZ22" s="642"/>
    </row>
    <row r="23" spans="1:78">
      <c r="A23" s="654" t="s">
        <v>26</v>
      </c>
      <c r="B23" s="666" t="s">
        <v>206</v>
      </c>
      <c r="C23" s="667">
        <f t="shared" si="0"/>
        <v>38540.480000000003</v>
      </c>
      <c r="D23" s="668">
        <v>7679.652</v>
      </c>
      <c r="E23" s="668">
        <v>0</v>
      </c>
      <c r="F23" s="668">
        <v>2171.5680000000002</v>
      </c>
      <c r="G23" s="668">
        <v>0</v>
      </c>
      <c r="H23" s="668">
        <v>0</v>
      </c>
      <c r="I23" s="668">
        <v>0</v>
      </c>
      <c r="J23" s="668">
        <v>2054.384</v>
      </c>
      <c r="K23" s="668">
        <f t="shared" si="1"/>
        <v>26634.876</v>
      </c>
      <c r="L23" s="669">
        <v>0</v>
      </c>
      <c r="M23" s="667">
        <v>0</v>
      </c>
      <c r="N23" s="667">
        <v>0</v>
      </c>
      <c r="O23" s="667">
        <v>2.2589999999999999</v>
      </c>
      <c r="P23" s="667">
        <v>0</v>
      </c>
      <c r="Q23" s="667">
        <v>0</v>
      </c>
      <c r="R23" s="667">
        <v>0</v>
      </c>
      <c r="S23" s="667">
        <v>0</v>
      </c>
      <c r="T23" s="667">
        <v>0</v>
      </c>
      <c r="U23" s="667">
        <v>0</v>
      </c>
      <c r="V23" s="667">
        <v>0</v>
      </c>
      <c r="W23" s="667">
        <v>0</v>
      </c>
      <c r="X23" s="667">
        <v>0</v>
      </c>
      <c r="Y23" s="667">
        <v>0</v>
      </c>
      <c r="Z23" s="667">
        <v>18.623000000000001</v>
      </c>
      <c r="AA23" s="667">
        <v>1063.8710000000001</v>
      </c>
      <c r="AB23" s="667">
        <v>0</v>
      </c>
      <c r="AC23" s="667">
        <v>0</v>
      </c>
      <c r="AD23" s="667">
        <v>0</v>
      </c>
      <c r="AE23" s="667">
        <v>0</v>
      </c>
      <c r="AF23" s="667">
        <v>43.085000000000001</v>
      </c>
      <c r="AG23" s="667">
        <v>0</v>
      </c>
      <c r="AH23" s="667">
        <v>0</v>
      </c>
      <c r="AI23" s="667">
        <v>15.250999999999999</v>
      </c>
      <c r="AJ23" s="667">
        <v>0</v>
      </c>
      <c r="AK23" s="667">
        <v>0</v>
      </c>
      <c r="AL23" s="667">
        <v>0</v>
      </c>
      <c r="AM23" s="667">
        <v>0</v>
      </c>
      <c r="AN23" s="667">
        <v>0</v>
      </c>
      <c r="AO23" s="667">
        <v>0</v>
      </c>
      <c r="AP23" s="667">
        <v>0</v>
      </c>
      <c r="AQ23" s="667">
        <v>0</v>
      </c>
      <c r="AR23" s="667">
        <v>0</v>
      </c>
      <c r="AS23" s="667">
        <v>0</v>
      </c>
      <c r="AT23" s="667">
        <v>0</v>
      </c>
      <c r="AU23" s="667">
        <v>0</v>
      </c>
      <c r="AV23" s="667">
        <v>0</v>
      </c>
      <c r="AW23" s="667">
        <v>0</v>
      </c>
      <c r="AX23" s="667">
        <v>0</v>
      </c>
      <c r="AY23" s="667">
        <v>0</v>
      </c>
      <c r="AZ23" s="667">
        <v>0</v>
      </c>
      <c r="BA23" s="667">
        <v>0</v>
      </c>
      <c r="BB23" s="667">
        <v>0</v>
      </c>
      <c r="BC23" s="667">
        <v>0</v>
      </c>
      <c r="BD23" s="667">
        <v>0</v>
      </c>
      <c r="BE23" s="667">
        <v>0</v>
      </c>
      <c r="BF23" s="667">
        <v>0</v>
      </c>
      <c r="BG23" s="667">
        <v>0</v>
      </c>
      <c r="BH23" s="667">
        <v>0</v>
      </c>
      <c r="BI23" s="667">
        <v>0</v>
      </c>
      <c r="BJ23" s="667">
        <v>0</v>
      </c>
      <c r="BK23" s="667">
        <v>0</v>
      </c>
      <c r="BL23" s="667">
        <v>0</v>
      </c>
      <c r="BM23" s="670">
        <f t="shared" si="2"/>
        <v>1143.0890000000002</v>
      </c>
      <c r="BN23" s="673"/>
      <c r="BO23" s="674">
        <v>25491.787</v>
      </c>
      <c r="BZ23" s="642"/>
    </row>
    <row r="24" spans="1:78">
      <c r="A24" s="654" t="s">
        <v>27</v>
      </c>
      <c r="B24" s="666" t="s">
        <v>124</v>
      </c>
      <c r="C24" s="667">
        <f t="shared" si="0"/>
        <v>2020.5360000000001</v>
      </c>
      <c r="D24" s="668">
        <v>0</v>
      </c>
      <c r="E24" s="668">
        <v>0</v>
      </c>
      <c r="F24" s="668">
        <v>7.1109999999999998</v>
      </c>
      <c r="G24" s="668">
        <v>0</v>
      </c>
      <c r="H24" s="668">
        <v>0</v>
      </c>
      <c r="I24" s="668">
        <v>0</v>
      </c>
      <c r="J24" s="668">
        <v>0</v>
      </c>
      <c r="K24" s="668">
        <f t="shared" si="1"/>
        <v>2013.425</v>
      </c>
      <c r="L24" s="669">
        <v>0</v>
      </c>
      <c r="M24" s="667">
        <v>0</v>
      </c>
      <c r="N24" s="667">
        <v>0</v>
      </c>
      <c r="O24" s="667">
        <v>0</v>
      </c>
      <c r="P24" s="667">
        <v>0</v>
      </c>
      <c r="Q24" s="667">
        <v>0</v>
      </c>
      <c r="R24" s="667">
        <v>0</v>
      </c>
      <c r="S24" s="667">
        <v>0</v>
      </c>
      <c r="T24" s="667">
        <v>0</v>
      </c>
      <c r="U24" s="667">
        <v>0</v>
      </c>
      <c r="V24" s="667">
        <v>0</v>
      </c>
      <c r="W24" s="667">
        <v>0</v>
      </c>
      <c r="X24" s="667">
        <v>0</v>
      </c>
      <c r="Y24" s="667">
        <v>0</v>
      </c>
      <c r="Z24" s="667">
        <v>0</v>
      </c>
      <c r="AA24" s="667">
        <v>0</v>
      </c>
      <c r="AB24" s="667">
        <v>952.55</v>
      </c>
      <c r="AC24" s="667">
        <v>0</v>
      </c>
      <c r="AD24" s="667">
        <v>0</v>
      </c>
      <c r="AE24" s="667">
        <v>0</v>
      </c>
      <c r="AF24" s="667">
        <v>131.79499999999999</v>
      </c>
      <c r="AG24" s="667">
        <v>0</v>
      </c>
      <c r="AH24" s="667">
        <v>0</v>
      </c>
      <c r="AI24" s="667">
        <v>9.0180000000000007</v>
      </c>
      <c r="AJ24" s="667">
        <v>0</v>
      </c>
      <c r="AK24" s="667">
        <v>0</v>
      </c>
      <c r="AL24" s="667">
        <v>0</v>
      </c>
      <c r="AM24" s="667">
        <v>0</v>
      </c>
      <c r="AN24" s="667">
        <v>0</v>
      </c>
      <c r="AO24" s="667">
        <v>0</v>
      </c>
      <c r="AP24" s="667">
        <v>0</v>
      </c>
      <c r="AQ24" s="667">
        <v>0</v>
      </c>
      <c r="AR24" s="667">
        <v>0</v>
      </c>
      <c r="AS24" s="667">
        <v>0</v>
      </c>
      <c r="AT24" s="667">
        <v>0</v>
      </c>
      <c r="AU24" s="667">
        <v>0</v>
      </c>
      <c r="AV24" s="667">
        <v>0</v>
      </c>
      <c r="AW24" s="667">
        <v>0</v>
      </c>
      <c r="AX24" s="667">
        <v>0</v>
      </c>
      <c r="AY24" s="667">
        <v>0</v>
      </c>
      <c r="AZ24" s="667">
        <v>0</v>
      </c>
      <c r="BA24" s="667">
        <v>0</v>
      </c>
      <c r="BB24" s="667">
        <v>0</v>
      </c>
      <c r="BC24" s="667">
        <v>2.7919999999999998</v>
      </c>
      <c r="BD24" s="667">
        <v>0</v>
      </c>
      <c r="BE24" s="667">
        <v>0</v>
      </c>
      <c r="BF24" s="667">
        <v>0</v>
      </c>
      <c r="BG24" s="667">
        <v>0</v>
      </c>
      <c r="BH24" s="667">
        <v>0</v>
      </c>
      <c r="BI24" s="667">
        <v>1.345</v>
      </c>
      <c r="BJ24" s="667">
        <v>0</v>
      </c>
      <c r="BK24" s="667">
        <v>0</v>
      </c>
      <c r="BL24" s="667">
        <v>0</v>
      </c>
      <c r="BM24" s="670">
        <f t="shared" si="2"/>
        <v>1097.5</v>
      </c>
      <c r="BN24" s="673"/>
      <c r="BO24" s="674">
        <v>915.92499999999995</v>
      </c>
      <c r="BZ24" s="642"/>
    </row>
    <row r="25" spans="1:78">
      <c r="A25" s="654" t="s">
        <v>28</v>
      </c>
      <c r="B25" s="666" t="s">
        <v>167</v>
      </c>
      <c r="C25" s="667">
        <f t="shared" si="0"/>
        <v>15367.395999999999</v>
      </c>
      <c r="D25" s="668">
        <v>0</v>
      </c>
      <c r="E25" s="668">
        <v>0</v>
      </c>
      <c r="F25" s="668">
        <v>940.05600000000004</v>
      </c>
      <c r="G25" s="668">
        <v>0</v>
      </c>
      <c r="H25" s="668">
        <v>0</v>
      </c>
      <c r="I25" s="668">
        <v>0</v>
      </c>
      <c r="J25" s="668">
        <v>0</v>
      </c>
      <c r="K25" s="668">
        <f t="shared" si="1"/>
        <v>14427.339999999998</v>
      </c>
      <c r="L25" s="669">
        <v>0</v>
      </c>
      <c r="M25" s="667">
        <v>0</v>
      </c>
      <c r="N25" s="667">
        <v>0</v>
      </c>
      <c r="O25" s="667">
        <v>0</v>
      </c>
      <c r="P25" s="667">
        <v>0</v>
      </c>
      <c r="Q25" s="667">
        <v>0</v>
      </c>
      <c r="R25" s="667">
        <v>0</v>
      </c>
      <c r="S25" s="667">
        <v>0</v>
      </c>
      <c r="T25" s="667">
        <v>0</v>
      </c>
      <c r="U25" s="667">
        <v>0</v>
      </c>
      <c r="V25" s="667">
        <v>0</v>
      </c>
      <c r="W25" s="667">
        <v>0</v>
      </c>
      <c r="X25" s="667">
        <v>0</v>
      </c>
      <c r="Y25" s="667">
        <v>0</v>
      </c>
      <c r="Z25" s="667">
        <v>0</v>
      </c>
      <c r="AA25" s="667">
        <v>0</v>
      </c>
      <c r="AB25" s="667">
        <v>0</v>
      </c>
      <c r="AC25" s="667">
        <v>12333.751</v>
      </c>
      <c r="AD25" s="667">
        <v>2000.0319999999999</v>
      </c>
      <c r="AE25" s="667">
        <v>0</v>
      </c>
      <c r="AF25" s="667">
        <v>0</v>
      </c>
      <c r="AG25" s="667">
        <v>0</v>
      </c>
      <c r="AH25" s="667">
        <v>0</v>
      </c>
      <c r="AI25" s="667">
        <v>0</v>
      </c>
      <c r="AJ25" s="667">
        <v>0</v>
      </c>
      <c r="AK25" s="667">
        <v>0</v>
      </c>
      <c r="AL25" s="667">
        <v>0</v>
      </c>
      <c r="AM25" s="667">
        <v>83.388999999999996</v>
      </c>
      <c r="AN25" s="667">
        <v>0</v>
      </c>
      <c r="AO25" s="667">
        <v>0</v>
      </c>
      <c r="AP25" s="667">
        <v>0</v>
      </c>
      <c r="AQ25" s="667">
        <v>0</v>
      </c>
      <c r="AR25" s="667">
        <v>0</v>
      </c>
      <c r="AS25" s="667">
        <v>0</v>
      </c>
      <c r="AT25" s="667">
        <v>0</v>
      </c>
      <c r="AU25" s="667">
        <v>0</v>
      </c>
      <c r="AV25" s="667">
        <v>0</v>
      </c>
      <c r="AW25" s="667">
        <v>0</v>
      </c>
      <c r="AX25" s="667">
        <v>10</v>
      </c>
      <c r="AY25" s="667">
        <v>0</v>
      </c>
      <c r="AZ25" s="667">
        <v>0</v>
      </c>
      <c r="BA25" s="667">
        <v>0</v>
      </c>
      <c r="BB25" s="667">
        <v>0</v>
      </c>
      <c r="BC25" s="667">
        <v>0.122</v>
      </c>
      <c r="BD25" s="667">
        <v>0</v>
      </c>
      <c r="BE25" s="667">
        <v>0</v>
      </c>
      <c r="BF25" s="667">
        <v>0</v>
      </c>
      <c r="BG25" s="667">
        <v>0</v>
      </c>
      <c r="BH25" s="667">
        <v>0</v>
      </c>
      <c r="BI25" s="667">
        <v>4.5999999999999999E-2</v>
      </c>
      <c r="BJ25" s="667">
        <v>0</v>
      </c>
      <c r="BK25" s="667">
        <v>0</v>
      </c>
      <c r="BL25" s="667">
        <v>0</v>
      </c>
      <c r="BM25" s="670">
        <f t="shared" si="2"/>
        <v>14427.339999999998</v>
      </c>
      <c r="BN25" s="673"/>
      <c r="BO25" s="674">
        <v>0</v>
      </c>
      <c r="BZ25" s="642"/>
    </row>
    <row r="26" spans="1:78">
      <c r="A26" s="654" t="s">
        <v>29</v>
      </c>
      <c r="B26" s="666" t="s">
        <v>125</v>
      </c>
      <c r="C26" s="667">
        <f t="shared" si="0"/>
        <v>3656.7630000000004</v>
      </c>
      <c r="D26" s="668">
        <v>0</v>
      </c>
      <c r="E26" s="668">
        <v>0</v>
      </c>
      <c r="F26" s="668">
        <v>225.07400000000001</v>
      </c>
      <c r="G26" s="668">
        <v>0</v>
      </c>
      <c r="H26" s="668">
        <v>0</v>
      </c>
      <c r="I26" s="668">
        <v>0</v>
      </c>
      <c r="J26" s="668">
        <v>0</v>
      </c>
      <c r="K26" s="668">
        <f t="shared" si="1"/>
        <v>3431.6890000000003</v>
      </c>
      <c r="L26" s="669">
        <v>0</v>
      </c>
      <c r="M26" s="667">
        <v>0</v>
      </c>
      <c r="N26" s="667">
        <v>0</v>
      </c>
      <c r="O26" s="667">
        <v>0</v>
      </c>
      <c r="P26" s="667">
        <v>0</v>
      </c>
      <c r="Q26" s="667">
        <v>0</v>
      </c>
      <c r="R26" s="667">
        <v>0</v>
      </c>
      <c r="S26" s="667">
        <v>0</v>
      </c>
      <c r="T26" s="667">
        <v>0</v>
      </c>
      <c r="U26" s="667">
        <v>0</v>
      </c>
      <c r="V26" s="667">
        <v>0</v>
      </c>
      <c r="W26" s="667">
        <v>0</v>
      </c>
      <c r="X26" s="667">
        <v>0</v>
      </c>
      <c r="Y26" s="667">
        <v>0</v>
      </c>
      <c r="Z26" s="667">
        <v>0</v>
      </c>
      <c r="AA26" s="667">
        <v>0</v>
      </c>
      <c r="AB26" s="667">
        <v>0</v>
      </c>
      <c r="AC26" s="667">
        <v>1697.684</v>
      </c>
      <c r="AD26" s="667">
        <v>1628.9690000000001</v>
      </c>
      <c r="AE26" s="667">
        <v>0</v>
      </c>
      <c r="AF26" s="667">
        <v>0</v>
      </c>
      <c r="AG26" s="667">
        <v>0</v>
      </c>
      <c r="AH26" s="667">
        <v>0</v>
      </c>
      <c r="AI26" s="667">
        <v>0</v>
      </c>
      <c r="AJ26" s="667">
        <v>0</v>
      </c>
      <c r="AK26" s="667">
        <v>0</v>
      </c>
      <c r="AL26" s="667">
        <v>0</v>
      </c>
      <c r="AM26" s="667">
        <v>12.702999999999999</v>
      </c>
      <c r="AN26" s="667">
        <v>0</v>
      </c>
      <c r="AO26" s="667">
        <v>11.771000000000001</v>
      </c>
      <c r="AP26" s="667">
        <v>0</v>
      </c>
      <c r="AQ26" s="667">
        <v>0</v>
      </c>
      <c r="AR26" s="667">
        <v>0</v>
      </c>
      <c r="AS26" s="667">
        <v>0</v>
      </c>
      <c r="AT26" s="667">
        <v>0</v>
      </c>
      <c r="AU26" s="667">
        <v>0</v>
      </c>
      <c r="AV26" s="667">
        <v>0</v>
      </c>
      <c r="AW26" s="667">
        <v>0</v>
      </c>
      <c r="AX26" s="667">
        <v>0</v>
      </c>
      <c r="AY26" s="667">
        <v>0</v>
      </c>
      <c r="AZ26" s="667">
        <v>0</v>
      </c>
      <c r="BA26" s="667">
        <v>0</v>
      </c>
      <c r="BB26" s="667">
        <v>0</v>
      </c>
      <c r="BC26" s="667">
        <v>79.58</v>
      </c>
      <c r="BD26" s="667">
        <v>0</v>
      </c>
      <c r="BE26" s="667">
        <v>0</v>
      </c>
      <c r="BF26" s="667">
        <v>0</v>
      </c>
      <c r="BG26" s="667">
        <v>0</v>
      </c>
      <c r="BH26" s="667">
        <v>0</v>
      </c>
      <c r="BI26" s="667">
        <v>0.98199999999999998</v>
      </c>
      <c r="BJ26" s="667">
        <v>0</v>
      </c>
      <c r="BK26" s="667">
        <v>0</v>
      </c>
      <c r="BL26" s="667">
        <v>0</v>
      </c>
      <c r="BM26" s="670">
        <f t="shared" si="2"/>
        <v>3431.6890000000003</v>
      </c>
      <c r="BN26" s="673"/>
      <c r="BO26" s="674">
        <v>0</v>
      </c>
      <c r="BZ26" s="642"/>
    </row>
    <row r="27" spans="1:78">
      <c r="A27" s="654" t="s">
        <v>30</v>
      </c>
      <c r="B27" s="666" t="s">
        <v>163</v>
      </c>
      <c r="C27" s="667">
        <f t="shared" si="0"/>
        <v>26537.565000000002</v>
      </c>
      <c r="D27" s="668">
        <v>0</v>
      </c>
      <c r="E27" s="668">
        <v>0</v>
      </c>
      <c r="F27" s="668">
        <v>311.47399999999999</v>
      </c>
      <c r="G27" s="668">
        <v>0</v>
      </c>
      <c r="H27" s="668">
        <v>0</v>
      </c>
      <c r="I27" s="668">
        <v>0</v>
      </c>
      <c r="J27" s="668">
        <v>0</v>
      </c>
      <c r="K27" s="668">
        <f t="shared" si="1"/>
        <v>26226.091000000004</v>
      </c>
      <c r="L27" s="669">
        <v>0</v>
      </c>
      <c r="M27" s="667">
        <v>0</v>
      </c>
      <c r="N27" s="667">
        <v>0.23400000000000001</v>
      </c>
      <c r="O27" s="667">
        <v>0</v>
      </c>
      <c r="P27" s="667">
        <v>0</v>
      </c>
      <c r="Q27" s="667">
        <v>0</v>
      </c>
      <c r="R27" s="667">
        <v>0</v>
      </c>
      <c r="S27" s="667">
        <v>0</v>
      </c>
      <c r="T27" s="667">
        <v>0</v>
      </c>
      <c r="U27" s="667">
        <v>0</v>
      </c>
      <c r="V27" s="667">
        <v>0</v>
      </c>
      <c r="W27" s="667">
        <v>0</v>
      </c>
      <c r="X27" s="667">
        <v>0</v>
      </c>
      <c r="Y27" s="667">
        <v>0</v>
      </c>
      <c r="Z27" s="667">
        <v>0</v>
      </c>
      <c r="AA27" s="667">
        <v>7.1139999999999999</v>
      </c>
      <c r="AB27" s="667">
        <v>0</v>
      </c>
      <c r="AC27" s="667">
        <v>0</v>
      </c>
      <c r="AD27" s="667">
        <v>0</v>
      </c>
      <c r="AE27" s="667">
        <v>25502.254000000001</v>
      </c>
      <c r="AF27" s="667">
        <v>0</v>
      </c>
      <c r="AG27" s="667">
        <v>96.741</v>
      </c>
      <c r="AH27" s="667">
        <v>27.428999999999998</v>
      </c>
      <c r="AI27" s="667">
        <v>47.052999999999997</v>
      </c>
      <c r="AJ27" s="667">
        <v>0</v>
      </c>
      <c r="AK27" s="667">
        <v>0</v>
      </c>
      <c r="AL27" s="667">
        <v>0</v>
      </c>
      <c r="AM27" s="667">
        <v>0</v>
      </c>
      <c r="AN27" s="667">
        <v>0</v>
      </c>
      <c r="AO27" s="667">
        <v>0</v>
      </c>
      <c r="AP27" s="667">
        <v>0</v>
      </c>
      <c r="AQ27" s="667">
        <v>0</v>
      </c>
      <c r="AR27" s="667">
        <v>0</v>
      </c>
      <c r="AS27" s="667">
        <v>0</v>
      </c>
      <c r="AT27" s="667">
        <v>0</v>
      </c>
      <c r="AU27" s="667">
        <v>0</v>
      </c>
      <c r="AV27" s="667">
        <v>0</v>
      </c>
      <c r="AW27" s="667">
        <v>0</v>
      </c>
      <c r="AX27" s="667">
        <v>0</v>
      </c>
      <c r="AY27" s="667">
        <v>0</v>
      </c>
      <c r="AZ27" s="667">
        <v>0</v>
      </c>
      <c r="BA27" s="667">
        <v>0</v>
      </c>
      <c r="BB27" s="667">
        <v>0</v>
      </c>
      <c r="BC27" s="667">
        <v>0</v>
      </c>
      <c r="BD27" s="667">
        <v>0</v>
      </c>
      <c r="BE27" s="667">
        <v>0</v>
      </c>
      <c r="BF27" s="667">
        <v>0</v>
      </c>
      <c r="BG27" s="667">
        <v>0</v>
      </c>
      <c r="BH27" s="667">
        <v>0</v>
      </c>
      <c r="BI27" s="667">
        <v>0</v>
      </c>
      <c r="BJ27" s="667">
        <v>0</v>
      </c>
      <c r="BK27" s="667">
        <v>0</v>
      </c>
      <c r="BL27" s="667">
        <v>0</v>
      </c>
      <c r="BM27" s="670">
        <f t="shared" si="2"/>
        <v>25680.825000000004</v>
      </c>
      <c r="BN27" s="673"/>
      <c r="BO27" s="674">
        <v>545.26599999999996</v>
      </c>
      <c r="BZ27" s="642"/>
    </row>
    <row r="28" spans="1:78">
      <c r="A28" s="654" t="s">
        <v>31</v>
      </c>
      <c r="B28" s="666" t="s">
        <v>216</v>
      </c>
      <c r="C28" s="667">
        <f t="shared" si="0"/>
        <v>2424.7439999999997</v>
      </c>
      <c r="D28" s="668">
        <v>-1529.4670000000001</v>
      </c>
      <c r="E28" s="668">
        <v>0</v>
      </c>
      <c r="F28" s="668">
        <v>82.727000000000004</v>
      </c>
      <c r="G28" s="668">
        <v>0</v>
      </c>
      <c r="H28" s="668">
        <v>0</v>
      </c>
      <c r="I28" s="668">
        <v>0</v>
      </c>
      <c r="J28" s="668">
        <v>0</v>
      </c>
      <c r="K28" s="668">
        <f t="shared" si="1"/>
        <v>3871.4839999999999</v>
      </c>
      <c r="L28" s="669">
        <v>0</v>
      </c>
      <c r="M28" s="667">
        <v>0</v>
      </c>
      <c r="N28" s="667">
        <v>0</v>
      </c>
      <c r="O28" s="667">
        <v>0</v>
      </c>
      <c r="P28" s="667">
        <v>0</v>
      </c>
      <c r="Q28" s="667">
        <v>0</v>
      </c>
      <c r="R28" s="667">
        <v>0</v>
      </c>
      <c r="S28" s="667">
        <v>0</v>
      </c>
      <c r="T28" s="667">
        <v>0</v>
      </c>
      <c r="U28" s="667">
        <v>0</v>
      </c>
      <c r="V28" s="667">
        <v>0</v>
      </c>
      <c r="W28" s="667">
        <v>0</v>
      </c>
      <c r="X28" s="667">
        <v>0</v>
      </c>
      <c r="Y28" s="667">
        <v>0</v>
      </c>
      <c r="Z28" s="667">
        <v>0</v>
      </c>
      <c r="AA28" s="667">
        <v>0</v>
      </c>
      <c r="AB28" s="667">
        <v>0</v>
      </c>
      <c r="AC28" s="667">
        <v>0</v>
      </c>
      <c r="AD28" s="667">
        <v>0</v>
      </c>
      <c r="AE28" s="667">
        <v>0</v>
      </c>
      <c r="AF28" s="667">
        <v>3808.7240000000002</v>
      </c>
      <c r="AG28" s="667">
        <v>0</v>
      </c>
      <c r="AH28" s="667">
        <v>49.517000000000003</v>
      </c>
      <c r="AI28" s="667">
        <v>0</v>
      </c>
      <c r="AJ28" s="667">
        <v>0</v>
      </c>
      <c r="AK28" s="667">
        <v>0</v>
      </c>
      <c r="AL28" s="667">
        <v>0</v>
      </c>
      <c r="AM28" s="667">
        <v>0</v>
      </c>
      <c r="AN28" s="667">
        <v>0</v>
      </c>
      <c r="AO28" s="667">
        <v>0</v>
      </c>
      <c r="AP28" s="667">
        <v>0</v>
      </c>
      <c r="AQ28" s="667">
        <v>0</v>
      </c>
      <c r="AR28" s="667">
        <v>0</v>
      </c>
      <c r="AS28" s="667">
        <v>0</v>
      </c>
      <c r="AT28" s="667">
        <v>0</v>
      </c>
      <c r="AU28" s="667">
        <v>0</v>
      </c>
      <c r="AV28" s="667">
        <v>0</v>
      </c>
      <c r="AW28" s="667">
        <v>0</v>
      </c>
      <c r="AX28" s="667">
        <v>0</v>
      </c>
      <c r="AY28" s="667">
        <v>0</v>
      </c>
      <c r="AZ28" s="667">
        <v>13.243</v>
      </c>
      <c r="BA28" s="667">
        <v>0</v>
      </c>
      <c r="BB28" s="667">
        <v>0</v>
      </c>
      <c r="BC28" s="667">
        <v>0</v>
      </c>
      <c r="BD28" s="667">
        <v>0</v>
      </c>
      <c r="BE28" s="667">
        <v>0</v>
      </c>
      <c r="BF28" s="667">
        <v>0</v>
      </c>
      <c r="BG28" s="667">
        <v>0</v>
      </c>
      <c r="BH28" s="667">
        <v>0</v>
      </c>
      <c r="BI28" s="667">
        <v>0</v>
      </c>
      <c r="BJ28" s="667">
        <v>0</v>
      </c>
      <c r="BK28" s="667">
        <v>0</v>
      </c>
      <c r="BL28" s="667">
        <v>0</v>
      </c>
      <c r="BM28" s="670">
        <f t="shared" si="2"/>
        <v>3871.4839999999999</v>
      </c>
      <c r="BN28" s="673"/>
      <c r="BO28" s="674">
        <v>0</v>
      </c>
      <c r="BZ28" s="642"/>
    </row>
    <row r="29" spans="1:78">
      <c r="A29" s="654" t="s">
        <v>32</v>
      </c>
      <c r="B29" s="666" t="s">
        <v>232</v>
      </c>
      <c r="C29" s="667">
        <f t="shared" si="0"/>
        <v>0</v>
      </c>
      <c r="D29" s="668">
        <v>-3446.9670000000001</v>
      </c>
      <c r="E29" s="668">
        <v>0</v>
      </c>
      <c r="F29" s="668">
        <v>0</v>
      </c>
      <c r="G29" s="668">
        <v>0</v>
      </c>
      <c r="H29" s="668">
        <v>0</v>
      </c>
      <c r="I29" s="668">
        <v>0</v>
      </c>
      <c r="J29" s="668">
        <v>0</v>
      </c>
      <c r="K29" s="668">
        <f t="shared" si="1"/>
        <v>3446.9670000000001</v>
      </c>
      <c r="L29" s="669">
        <v>0</v>
      </c>
      <c r="M29" s="667">
        <v>0</v>
      </c>
      <c r="N29" s="667">
        <v>0</v>
      </c>
      <c r="O29" s="667">
        <v>0</v>
      </c>
      <c r="P29" s="667">
        <v>0</v>
      </c>
      <c r="Q29" s="667">
        <v>0</v>
      </c>
      <c r="R29" s="667">
        <v>0</v>
      </c>
      <c r="S29" s="667">
        <v>0</v>
      </c>
      <c r="T29" s="667">
        <v>0</v>
      </c>
      <c r="U29" s="667">
        <v>0</v>
      </c>
      <c r="V29" s="667">
        <v>0</v>
      </c>
      <c r="W29" s="667">
        <v>0</v>
      </c>
      <c r="X29" s="667">
        <v>0</v>
      </c>
      <c r="Y29" s="667">
        <v>0</v>
      </c>
      <c r="Z29" s="667">
        <v>0</v>
      </c>
      <c r="AA29" s="667">
        <v>0</v>
      </c>
      <c r="AB29" s="667">
        <v>15.954000000000001</v>
      </c>
      <c r="AC29" s="667">
        <v>0</v>
      </c>
      <c r="AD29" s="667">
        <v>0</v>
      </c>
      <c r="AE29" s="667">
        <v>0</v>
      </c>
      <c r="AF29" s="667">
        <v>0</v>
      </c>
      <c r="AG29" s="667">
        <v>3332.913</v>
      </c>
      <c r="AH29" s="667">
        <v>0</v>
      </c>
      <c r="AI29" s="667">
        <v>2.153</v>
      </c>
      <c r="AJ29" s="667">
        <v>0</v>
      </c>
      <c r="AK29" s="667">
        <v>0</v>
      </c>
      <c r="AL29" s="667">
        <v>0</v>
      </c>
      <c r="AM29" s="667">
        <v>0</v>
      </c>
      <c r="AN29" s="667">
        <v>0</v>
      </c>
      <c r="AO29" s="667">
        <v>0</v>
      </c>
      <c r="AP29" s="667">
        <v>0</v>
      </c>
      <c r="AQ29" s="667">
        <v>0</v>
      </c>
      <c r="AR29" s="667">
        <v>82.783000000000001</v>
      </c>
      <c r="AS29" s="667">
        <v>0</v>
      </c>
      <c r="AT29" s="667">
        <v>0</v>
      </c>
      <c r="AU29" s="667">
        <v>0</v>
      </c>
      <c r="AV29" s="667">
        <v>0</v>
      </c>
      <c r="AW29" s="667">
        <v>0</v>
      </c>
      <c r="AX29" s="667">
        <v>0</v>
      </c>
      <c r="AY29" s="667">
        <v>0</v>
      </c>
      <c r="AZ29" s="667">
        <v>0</v>
      </c>
      <c r="BA29" s="667">
        <v>0</v>
      </c>
      <c r="BB29" s="667">
        <v>13.164</v>
      </c>
      <c r="BC29" s="667">
        <v>0</v>
      </c>
      <c r="BD29" s="667">
        <v>0</v>
      </c>
      <c r="BE29" s="667">
        <v>0</v>
      </c>
      <c r="BF29" s="667">
        <v>0</v>
      </c>
      <c r="BG29" s="667">
        <v>0</v>
      </c>
      <c r="BH29" s="667">
        <v>0</v>
      </c>
      <c r="BI29" s="667">
        <v>0</v>
      </c>
      <c r="BJ29" s="667">
        <v>0</v>
      </c>
      <c r="BK29" s="667">
        <v>0</v>
      </c>
      <c r="BL29" s="667">
        <v>0</v>
      </c>
      <c r="BM29" s="670">
        <f t="shared" si="2"/>
        <v>3446.9670000000001</v>
      </c>
      <c r="BN29" s="673"/>
      <c r="BO29" s="674">
        <v>0</v>
      </c>
      <c r="BZ29" s="642"/>
    </row>
    <row r="30" spans="1:78">
      <c r="A30" s="654" t="s">
        <v>33</v>
      </c>
      <c r="B30" s="666" t="s">
        <v>217</v>
      </c>
      <c r="C30" s="667">
        <f t="shared" si="0"/>
        <v>0</v>
      </c>
      <c r="D30" s="668">
        <v>-8008.0969999999998</v>
      </c>
      <c r="E30" s="668">
        <v>0</v>
      </c>
      <c r="F30" s="668">
        <v>0</v>
      </c>
      <c r="G30" s="668">
        <v>0</v>
      </c>
      <c r="H30" s="668">
        <v>0</v>
      </c>
      <c r="I30" s="668">
        <v>0</v>
      </c>
      <c r="J30" s="668">
        <v>0</v>
      </c>
      <c r="K30" s="668">
        <f t="shared" si="1"/>
        <v>8008.0969999999998</v>
      </c>
      <c r="L30" s="669">
        <v>0</v>
      </c>
      <c r="M30" s="667">
        <v>0</v>
      </c>
      <c r="N30" s="667">
        <v>0</v>
      </c>
      <c r="O30" s="667">
        <v>0</v>
      </c>
      <c r="P30" s="667">
        <v>0</v>
      </c>
      <c r="Q30" s="667">
        <v>0</v>
      </c>
      <c r="R30" s="667">
        <v>0</v>
      </c>
      <c r="S30" s="667">
        <v>12.266</v>
      </c>
      <c r="T30" s="667">
        <v>0</v>
      </c>
      <c r="U30" s="667">
        <v>109.35299999999999</v>
      </c>
      <c r="V30" s="667">
        <v>0</v>
      </c>
      <c r="W30" s="667">
        <v>0</v>
      </c>
      <c r="X30" s="667">
        <v>0</v>
      </c>
      <c r="Y30" s="667">
        <v>0</v>
      </c>
      <c r="Z30" s="667">
        <v>0</v>
      </c>
      <c r="AA30" s="667">
        <v>4.0629999999999997</v>
      </c>
      <c r="AB30" s="667">
        <v>5.5759999999999996</v>
      </c>
      <c r="AC30" s="667">
        <v>0.78700000000000003</v>
      </c>
      <c r="AD30" s="667">
        <v>0</v>
      </c>
      <c r="AE30" s="667">
        <v>65.48</v>
      </c>
      <c r="AF30" s="667">
        <v>7.6369999999999996</v>
      </c>
      <c r="AG30" s="667">
        <v>4.83</v>
      </c>
      <c r="AH30" s="667">
        <v>7783.61</v>
      </c>
      <c r="AI30" s="667">
        <v>14.494999999999999</v>
      </c>
      <c r="AJ30" s="667">
        <v>0</v>
      </c>
      <c r="AK30" s="667">
        <v>0</v>
      </c>
      <c r="AL30" s="667">
        <v>0</v>
      </c>
      <c r="AM30" s="667">
        <v>0</v>
      </c>
      <c r="AN30" s="667">
        <v>0</v>
      </c>
      <c r="AO30" s="667">
        <v>0</v>
      </c>
      <c r="AP30" s="667">
        <v>0</v>
      </c>
      <c r="AQ30" s="667">
        <v>0</v>
      </c>
      <c r="AR30" s="667">
        <v>0</v>
      </c>
      <c r="AS30" s="667">
        <v>0</v>
      </c>
      <c r="AT30" s="667">
        <v>0</v>
      </c>
      <c r="AU30" s="667">
        <v>0</v>
      </c>
      <c r="AV30" s="667">
        <v>0</v>
      </c>
      <c r="AW30" s="667">
        <v>0</v>
      </c>
      <c r="AX30" s="667">
        <v>0</v>
      </c>
      <c r="AY30" s="667">
        <v>0</v>
      </c>
      <c r="AZ30" s="667">
        <v>0</v>
      </c>
      <c r="BA30" s="667">
        <v>0</v>
      </c>
      <c r="BB30" s="667">
        <v>0</v>
      </c>
      <c r="BC30" s="667">
        <v>0</v>
      </c>
      <c r="BD30" s="667">
        <v>0</v>
      </c>
      <c r="BE30" s="667">
        <v>0</v>
      </c>
      <c r="BF30" s="667">
        <v>0</v>
      </c>
      <c r="BG30" s="667">
        <v>0</v>
      </c>
      <c r="BH30" s="667">
        <v>0</v>
      </c>
      <c r="BI30" s="667">
        <v>0</v>
      </c>
      <c r="BJ30" s="667">
        <v>0</v>
      </c>
      <c r="BK30" s="667">
        <v>0</v>
      </c>
      <c r="BL30" s="667">
        <v>0</v>
      </c>
      <c r="BM30" s="670">
        <f t="shared" si="2"/>
        <v>8008.0969999999998</v>
      </c>
      <c r="BN30" s="673"/>
      <c r="BO30" s="674">
        <v>0</v>
      </c>
      <c r="BZ30" s="642"/>
    </row>
    <row r="31" spans="1:78">
      <c r="A31" s="654" t="s">
        <v>34</v>
      </c>
      <c r="B31" s="666" t="s">
        <v>134</v>
      </c>
      <c r="C31" s="667">
        <f t="shared" si="0"/>
        <v>0</v>
      </c>
      <c r="D31" s="668">
        <v>-25153.694</v>
      </c>
      <c r="E31" s="668">
        <v>0</v>
      </c>
      <c r="F31" s="668">
        <v>0</v>
      </c>
      <c r="G31" s="668">
        <v>0</v>
      </c>
      <c r="H31" s="668">
        <v>0</v>
      </c>
      <c r="I31" s="668">
        <v>0</v>
      </c>
      <c r="J31" s="668">
        <v>0</v>
      </c>
      <c r="K31" s="668">
        <f t="shared" si="1"/>
        <v>25153.693999999996</v>
      </c>
      <c r="L31" s="669">
        <v>0</v>
      </c>
      <c r="M31" s="667">
        <v>0</v>
      </c>
      <c r="N31" s="667">
        <v>0</v>
      </c>
      <c r="O31" s="667">
        <v>264.60199999999998</v>
      </c>
      <c r="P31" s="667">
        <v>634.94399999999996</v>
      </c>
      <c r="Q31" s="667">
        <v>84.867999999999995</v>
      </c>
      <c r="R31" s="667">
        <v>47.067999999999998</v>
      </c>
      <c r="S31" s="667">
        <v>0</v>
      </c>
      <c r="T31" s="667">
        <v>0</v>
      </c>
      <c r="U31" s="667">
        <v>0</v>
      </c>
      <c r="V31" s="667">
        <v>5.8869999999999996</v>
      </c>
      <c r="W31" s="667">
        <v>0</v>
      </c>
      <c r="X31" s="667">
        <v>41.789000000000001</v>
      </c>
      <c r="Y31" s="667">
        <v>22.274999999999999</v>
      </c>
      <c r="Z31" s="667">
        <v>48.935000000000002</v>
      </c>
      <c r="AA31" s="667">
        <v>34.719000000000001</v>
      </c>
      <c r="AB31" s="667">
        <v>0</v>
      </c>
      <c r="AC31" s="667">
        <v>0</v>
      </c>
      <c r="AD31" s="667">
        <v>365.63099999999997</v>
      </c>
      <c r="AE31" s="667">
        <v>1.4239999999999999</v>
      </c>
      <c r="AF31" s="667">
        <v>0</v>
      </c>
      <c r="AG31" s="667">
        <v>12.509</v>
      </c>
      <c r="AH31" s="667">
        <v>0.71799999999999997</v>
      </c>
      <c r="AI31" s="667">
        <v>22678.027999999998</v>
      </c>
      <c r="AJ31" s="667">
        <v>0</v>
      </c>
      <c r="AK31" s="667">
        <v>0</v>
      </c>
      <c r="AL31" s="667">
        <v>0</v>
      </c>
      <c r="AM31" s="667">
        <v>17.73</v>
      </c>
      <c r="AN31" s="667">
        <v>11.819000000000001</v>
      </c>
      <c r="AO31" s="667">
        <v>17.937000000000001</v>
      </c>
      <c r="AP31" s="667">
        <v>628.67499999999995</v>
      </c>
      <c r="AQ31" s="667">
        <v>0</v>
      </c>
      <c r="AR31" s="667">
        <v>0</v>
      </c>
      <c r="AS31" s="667">
        <v>10.19</v>
      </c>
      <c r="AT31" s="667">
        <v>0</v>
      </c>
      <c r="AU31" s="667">
        <v>0</v>
      </c>
      <c r="AV31" s="667">
        <v>0</v>
      </c>
      <c r="AW31" s="667">
        <v>0</v>
      </c>
      <c r="AX31" s="667">
        <v>85.506</v>
      </c>
      <c r="AY31" s="667">
        <v>0</v>
      </c>
      <c r="AZ31" s="667">
        <v>0</v>
      </c>
      <c r="BA31" s="667">
        <v>0</v>
      </c>
      <c r="BB31" s="667">
        <v>0</v>
      </c>
      <c r="BC31" s="667">
        <v>0</v>
      </c>
      <c r="BD31" s="667">
        <v>0</v>
      </c>
      <c r="BE31" s="667">
        <v>3.9E-2</v>
      </c>
      <c r="BF31" s="667">
        <v>15.571999999999999</v>
      </c>
      <c r="BG31" s="667">
        <v>113.105</v>
      </c>
      <c r="BH31" s="667">
        <v>0</v>
      </c>
      <c r="BI31" s="667">
        <v>9.7240000000000002</v>
      </c>
      <c r="BJ31" s="667">
        <v>0</v>
      </c>
      <c r="BK31" s="667">
        <v>0</v>
      </c>
      <c r="BL31" s="667">
        <v>0</v>
      </c>
      <c r="BM31" s="670">
        <f t="shared" si="2"/>
        <v>25153.693999999996</v>
      </c>
      <c r="BN31" s="673"/>
      <c r="BO31" s="674">
        <v>0</v>
      </c>
      <c r="BZ31" s="642"/>
    </row>
    <row r="32" spans="1:78">
      <c r="A32" s="654" t="s">
        <v>35</v>
      </c>
      <c r="B32" s="666" t="s">
        <v>135</v>
      </c>
      <c r="C32" s="667">
        <f t="shared" si="0"/>
        <v>19418.049000000003</v>
      </c>
      <c r="D32" s="668">
        <v>0</v>
      </c>
      <c r="E32" s="668">
        <v>0</v>
      </c>
      <c r="F32" s="668">
        <v>212.73699999999999</v>
      </c>
      <c r="G32" s="668">
        <v>0</v>
      </c>
      <c r="H32" s="668">
        <v>0</v>
      </c>
      <c r="I32" s="668">
        <v>0</v>
      </c>
      <c r="J32" s="668">
        <v>0</v>
      </c>
      <c r="K32" s="668">
        <f t="shared" si="1"/>
        <v>19205.312000000002</v>
      </c>
      <c r="L32" s="669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7">
        <v>0</v>
      </c>
      <c r="T32" s="667">
        <v>0</v>
      </c>
      <c r="U32" s="667">
        <v>0</v>
      </c>
      <c r="V32" s="667">
        <v>0</v>
      </c>
      <c r="W32" s="667">
        <v>0</v>
      </c>
      <c r="X32" s="667">
        <v>0</v>
      </c>
      <c r="Y32" s="667">
        <v>0</v>
      </c>
      <c r="Z32" s="667">
        <v>0</v>
      </c>
      <c r="AA32" s="667">
        <v>0</v>
      </c>
      <c r="AB32" s="667">
        <v>0</v>
      </c>
      <c r="AC32" s="667">
        <v>0</v>
      </c>
      <c r="AD32" s="667">
        <v>0</v>
      </c>
      <c r="AE32" s="667">
        <v>0</v>
      </c>
      <c r="AF32" s="667">
        <v>1.79</v>
      </c>
      <c r="AG32" s="667">
        <v>21.257000000000001</v>
      </c>
      <c r="AH32" s="667">
        <v>122.069</v>
      </c>
      <c r="AI32" s="667">
        <v>25.73</v>
      </c>
      <c r="AJ32" s="667">
        <v>19023.845000000001</v>
      </c>
      <c r="AK32" s="667">
        <v>0</v>
      </c>
      <c r="AL32" s="667">
        <v>0</v>
      </c>
      <c r="AM32" s="667">
        <v>0</v>
      </c>
      <c r="AN32" s="667">
        <v>0</v>
      </c>
      <c r="AO32" s="667">
        <v>9.1349999999999998</v>
      </c>
      <c r="AP32" s="667">
        <v>0</v>
      </c>
      <c r="AQ32" s="667">
        <v>0</v>
      </c>
      <c r="AR32" s="667">
        <v>0</v>
      </c>
      <c r="AS32" s="667">
        <v>0</v>
      </c>
      <c r="AT32" s="667">
        <v>0</v>
      </c>
      <c r="AU32" s="667">
        <v>0</v>
      </c>
      <c r="AV32" s="667">
        <v>0</v>
      </c>
      <c r="AW32" s="667">
        <v>0</v>
      </c>
      <c r="AX32" s="667">
        <v>0.28199999999999997</v>
      </c>
      <c r="AY32" s="667">
        <v>0</v>
      </c>
      <c r="AZ32" s="667">
        <v>0</v>
      </c>
      <c r="BA32" s="667">
        <v>0</v>
      </c>
      <c r="BB32" s="667">
        <v>0</v>
      </c>
      <c r="BC32" s="667">
        <v>1.204</v>
      </c>
      <c r="BD32" s="667">
        <v>0</v>
      </c>
      <c r="BE32" s="667">
        <v>0</v>
      </c>
      <c r="BF32" s="667">
        <v>0</v>
      </c>
      <c r="BG32" s="667">
        <v>0</v>
      </c>
      <c r="BH32" s="667">
        <v>0</v>
      </c>
      <c r="BI32" s="667">
        <v>0</v>
      </c>
      <c r="BJ32" s="667">
        <v>0</v>
      </c>
      <c r="BK32" s="667">
        <v>0</v>
      </c>
      <c r="BL32" s="667">
        <v>0</v>
      </c>
      <c r="BM32" s="670">
        <f t="shared" si="2"/>
        <v>19205.312000000002</v>
      </c>
      <c r="BN32" s="673"/>
      <c r="BO32" s="674">
        <v>0</v>
      </c>
      <c r="BZ32" s="642"/>
    </row>
    <row r="33" spans="1:78">
      <c r="A33" s="654" t="s">
        <v>36</v>
      </c>
      <c r="B33" s="666" t="s">
        <v>37</v>
      </c>
      <c r="C33" s="667">
        <f t="shared" si="0"/>
        <v>5902.0129999999999</v>
      </c>
      <c r="D33" s="668">
        <v>0</v>
      </c>
      <c r="E33" s="668">
        <v>0</v>
      </c>
      <c r="F33" s="668">
        <v>224.90700000000001</v>
      </c>
      <c r="G33" s="668">
        <v>0</v>
      </c>
      <c r="H33" s="668">
        <v>288.18200000000002</v>
      </c>
      <c r="I33" s="668">
        <v>0</v>
      </c>
      <c r="J33" s="668">
        <v>0</v>
      </c>
      <c r="K33" s="668">
        <f t="shared" si="1"/>
        <v>5388.924</v>
      </c>
      <c r="L33" s="669">
        <v>0</v>
      </c>
      <c r="M33" s="667">
        <v>0</v>
      </c>
      <c r="N33" s="667">
        <v>0</v>
      </c>
      <c r="O33" s="667">
        <v>0</v>
      </c>
      <c r="P33" s="667">
        <v>0</v>
      </c>
      <c r="Q33" s="667">
        <v>0</v>
      </c>
      <c r="R33" s="667">
        <v>0</v>
      </c>
      <c r="S33" s="667">
        <v>0</v>
      </c>
      <c r="T33" s="667">
        <v>0</v>
      </c>
      <c r="U33" s="667">
        <v>0</v>
      </c>
      <c r="V33" s="667">
        <v>0</v>
      </c>
      <c r="W33" s="667">
        <v>0</v>
      </c>
      <c r="X33" s="667">
        <v>0</v>
      </c>
      <c r="Y33" s="667">
        <v>0</v>
      </c>
      <c r="Z33" s="667">
        <v>0</v>
      </c>
      <c r="AA33" s="667">
        <v>0</v>
      </c>
      <c r="AB33" s="667">
        <v>0</v>
      </c>
      <c r="AC33" s="667">
        <v>0</v>
      </c>
      <c r="AD33" s="667">
        <v>0</v>
      </c>
      <c r="AE33" s="667">
        <v>0</v>
      </c>
      <c r="AF33" s="667">
        <v>0</v>
      </c>
      <c r="AG33" s="667">
        <v>0</v>
      </c>
      <c r="AH33" s="667">
        <v>138.67699999999999</v>
      </c>
      <c r="AI33" s="667">
        <v>0</v>
      </c>
      <c r="AJ33" s="667">
        <v>0</v>
      </c>
      <c r="AK33" s="667">
        <v>5250.2470000000003</v>
      </c>
      <c r="AL33" s="667">
        <v>0</v>
      </c>
      <c r="AM33" s="667">
        <v>0</v>
      </c>
      <c r="AN33" s="667">
        <v>0</v>
      </c>
      <c r="AO33" s="667">
        <v>0</v>
      </c>
      <c r="AP33" s="667">
        <v>0</v>
      </c>
      <c r="AQ33" s="667">
        <v>0</v>
      </c>
      <c r="AR33" s="667">
        <v>0</v>
      </c>
      <c r="AS33" s="667">
        <v>0</v>
      </c>
      <c r="AT33" s="667">
        <v>0</v>
      </c>
      <c r="AU33" s="667">
        <v>0</v>
      </c>
      <c r="AV33" s="667">
        <v>0</v>
      </c>
      <c r="AW33" s="667">
        <v>0</v>
      </c>
      <c r="AX33" s="667">
        <v>0</v>
      </c>
      <c r="AY33" s="667">
        <v>0</v>
      </c>
      <c r="AZ33" s="667">
        <v>0</v>
      </c>
      <c r="BA33" s="667">
        <v>0</v>
      </c>
      <c r="BB33" s="667">
        <v>0</v>
      </c>
      <c r="BC33" s="667">
        <v>0</v>
      </c>
      <c r="BD33" s="667">
        <v>0</v>
      </c>
      <c r="BE33" s="667">
        <v>0</v>
      </c>
      <c r="BF33" s="667">
        <v>0</v>
      </c>
      <c r="BG33" s="667">
        <v>0</v>
      </c>
      <c r="BH33" s="667">
        <v>0</v>
      </c>
      <c r="BI33" s="667">
        <v>0</v>
      </c>
      <c r="BJ33" s="667">
        <v>0</v>
      </c>
      <c r="BK33" s="667">
        <v>0</v>
      </c>
      <c r="BL33" s="667">
        <v>0</v>
      </c>
      <c r="BM33" s="670">
        <f t="shared" si="2"/>
        <v>5388.924</v>
      </c>
      <c r="BN33" s="673"/>
      <c r="BO33" s="674">
        <v>0</v>
      </c>
      <c r="BZ33" s="642"/>
    </row>
    <row r="34" spans="1:78">
      <c r="A34" s="654" t="s">
        <v>38</v>
      </c>
      <c r="B34" s="666" t="s">
        <v>39</v>
      </c>
      <c r="C34" s="667">
        <f t="shared" si="0"/>
        <v>8743.6530000000002</v>
      </c>
      <c r="D34" s="668">
        <v>0</v>
      </c>
      <c r="E34" s="668">
        <v>0</v>
      </c>
      <c r="F34" s="668">
        <v>579.09100000000001</v>
      </c>
      <c r="G34" s="668">
        <v>0</v>
      </c>
      <c r="H34" s="668">
        <v>2226.3670000000002</v>
      </c>
      <c r="I34" s="668">
        <v>0</v>
      </c>
      <c r="J34" s="668">
        <v>0</v>
      </c>
      <c r="K34" s="668">
        <f t="shared" si="1"/>
        <v>5938.1949999999997</v>
      </c>
      <c r="L34" s="669">
        <v>0</v>
      </c>
      <c r="M34" s="667">
        <v>0</v>
      </c>
      <c r="N34" s="667">
        <v>0</v>
      </c>
      <c r="O34" s="667">
        <v>0</v>
      </c>
      <c r="P34" s="667">
        <v>0</v>
      </c>
      <c r="Q34" s="667">
        <v>0</v>
      </c>
      <c r="R34" s="667">
        <v>0</v>
      </c>
      <c r="S34" s="667">
        <v>0</v>
      </c>
      <c r="T34" s="667">
        <v>0</v>
      </c>
      <c r="U34" s="667">
        <v>0</v>
      </c>
      <c r="V34" s="667">
        <v>0</v>
      </c>
      <c r="W34" s="667">
        <v>0</v>
      </c>
      <c r="X34" s="667">
        <v>0</v>
      </c>
      <c r="Y34" s="667">
        <v>0</v>
      </c>
      <c r="Z34" s="667">
        <v>0</v>
      </c>
      <c r="AA34" s="667">
        <v>0</v>
      </c>
      <c r="AB34" s="667">
        <v>0</v>
      </c>
      <c r="AC34" s="667">
        <v>0</v>
      </c>
      <c r="AD34" s="667">
        <v>0</v>
      </c>
      <c r="AE34" s="667">
        <v>0</v>
      </c>
      <c r="AF34" s="667">
        <v>0</v>
      </c>
      <c r="AG34" s="667">
        <v>0</v>
      </c>
      <c r="AH34" s="667">
        <v>0</v>
      </c>
      <c r="AI34" s="667">
        <v>0</v>
      </c>
      <c r="AJ34" s="667">
        <v>0</v>
      </c>
      <c r="AK34" s="667">
        <v>0</v>
      </c>
      <c r="AL34" s="667">
        <v>4282.2910000000002</v>
      </c>
      <c r="AM34" s="667">
        <v>0</v>
      </c>
      <c r="AN34" s="667">
        <v>0</v>
      </c>
      <c r="AO34" s="667">
        <v>0</v>
      </c>
      <c r="AP34" s="667">
        <v>0</v>
      </c>
      <c r="AQ34" s="667">
        <v>0</v>
      </c>
      <c r="AR34" s="667">
        <v>0</v>
      </c>
      <c r="AS34" s="667">
        <v>0</v>
      </c>
      <c r="AT34" s="667">
        <v>0</v>
      </c>
      <c r="AU34" s="667">
        <v>0</v>
      </c>
      <c r="AV34" s="667">
        <v>0</v>
      </c>
      <c r="AW34" s="667">
        <v>0</v>
      </c>
      <c r="AX34" s="667">
        <v>0</v>
      </c>
      <c r="AY34" s="667">
        <v>0</v>
      </c>
      <c r="AZ34" s="667">
        <v>0</v>
      </c>
      <c r="BA34" s="667">
        <v>0</v>
      </c>
      <c r="BB34" s="667">
        <v>0</v>
      </c>
      <c r="BC34" s="667">
        <v>0</v>
      </c>
      <c r="BD34" s="667">
        <v>0</v>
      </c>
      <c r="BE34" s="667">
        <v>0</v>
      </c>
      <c r="BF34" s="667">
        <v>0</v>
      </c>
      <c r="BG34" s="667">
        <v>0</v>
      </c>
      <c r="BH34" s="667">
        <v>0</v>
      </c>
      <c r="BI34" s="667">
        <v>0</v>
      </c>
      <c r="BJ34" s="667">
        <v>0</v>
      </c>
      <c r="BK34" s="667">
        <v>0</v>
      </c>
      <c r="BL34" s="667">
        <v>0</v>
      </c>
      <c r="BM34" s="670">
        <f t="shared" si="2"/>
        <v>4282.2910000000002</v>
      </c>
      <c r="BN34" s="673"/>
      <c r="BO34" s="674">
        <v>1655.904</v>
      </c>
      <c r="BZ34" s="642"/>
    </row>
    <row r="35" spans="1:78">
      <c r="A35" s="654" t="s">
        <v>40</v>
      </c>
      <c r="B35" s="666" t="s">
        <v>136</v>
      </c>
      <c r="C35" s="667">
        <f t="shared" si="0"/>
        <v>17403.444</v>
      </c>
      <c r="D35" s="668">
        <v>0</v>
      </c>
      <c r="E35" s="668">
        <v>0</v>
      </c>
      <c r="F35" s="668">
        <v>7.2889999999999997</v>
      </c>
      <c r="G35" s="668">
        <v>0</v>
      </c>
      <c r="H35" s="668">
        <v>0</v>
      </c>
      <c r="I35" s="668">
        <v>0</v>
      </c>
      <c r="J35" s="668">
        <v>0</v>
      </c>
      <c r="K35" s="668">
        <f t="shared" si="1"/>
        <v>17396.154999999999</v>
      </c>
      <c r="L35" s="669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7">
        <v>0</v>
      </c>
      <c r="Y35" s="667">
        <v>0</v>
      </c>
      <c r="Z35" s="667">
        <v>0</v>
      </c>
      <c r="AA35" s="667">
        <v>0</v>
      </c>
      <c r="AB35" s="667">
        <v>0</v>
      </c>
      <c r="AC35" s="667">
        <v>0</v>
      </c>
      <c r="AD35" s="667">
        <v>0</v>
      </c>
      <c r="AE35" s="667">
        <v>0</v>
      </c>
      <c r="AF35" s="667">
        <v>0</v>
      </c>
      <c r="AG35" s="667">
        <v>0</v>
      </c>
      <c r="AH35" s="667">
        <v>123.047</v>
      </c>
      <c r="AI35" s="667">
        <v>28.37</v>
      </c>
      <c r="AJ35" s="667">
        <v>629.68899999999996</v>
      </c>
      <c r="AK35" s="667">
        <v>0</v>
      </c>
      <c r="AL35" s="667">
        <v>0</v>
      </c>
      <c r="AM35" s="667">
        <v>15871.717000000001</v>
      </c>
      <c r="AN35" s="667">
        <v>0</v>
      </c>
      <c r="AO35" s="667">
        <v>0</v>
      </c>
      <c r="AP35" s="667">
        <v>0</v>
      </c>
      <c r="AQ35" s="667">
        <v>0</v>
      </c>
      <c r="AR35" s="667">
        <v>0</v>
      </c>
      <c r="AS35" s="667">
        <v>0</v>
      </c>
      <c r="AT35" s="667">
        <v>0</v>
      </c>
      <c r="AU35" s="667">
        <v>0</v>
      </c>
      <c r="AV35" s="667">
        <v>0</v>
      </c>
      <c r="AW35" s="667">
        <v>0</v>
      </c>
      <c r="AX35" s="667">
        <v>0</v>
      </c>
      <c r="AY35" s="667">
        <v>0</v>
      </c>
      <c r="AZ35" s="667">
        <v>0</v>
      </c>
      <c r="BA35" s="667">
        <v>0</v>
      </c>
      <c r="BB35" s="667">
        <v>0</v>
      </c>
      <c r="BC35" s="667">
        <v>0</v>
      </c>
      <c r="BD35" s="667">
        <v>0</v>
      </c>
      <c r="BE35" s="667">
        <v>0</v>
      </c>
      <c r="BF35" s="667">
        <v>0</v>
      </c>
      <c r="BG35" s="667">
        <v>0</v>
      </c>
      <c r="BH35" s="667">
        <v>0</v>
      </c>
      <c r="BI35" s="667">
        <v>0</v>
      </c>
      <c r="BJ35" s="667">
        <v>0</v>
      </c>
      <c r="BK35" s="667">
        <v>0</v>
      </c>
      <c r="BL35" s="667">
        <v>0</v>
      </c>
      <c r="BM35" s="670">
        <f t="shared" si="2"/>
        <v>16652.823</v>
      </c>
      <c r="BN35" s="673"/>
      <c r="BO35" s="674">
        <v>743.33199999999999</v>
      </c>
      <c r="BZ35" s="642"/>
    </row>
    <row r="36" spans="1:78">
      <c r="A36" s="654" t="s">
        <v>41</v>
      </c>
      <c r="B36" s="666" t="s">
        <v>156</v>
      </c>
      <c r="C36" s="667">
        <f t="shared" si="0"/>
        <v>251.334</v>
      </c>
      <c r="D36" s="668">
        <v>0</v>
      </c>
      <c r="E36" s="668">
        <v>0</v>
      </c>
      <c r="F36" s="668">
        <v>27.16</v>
      </c>
      <c r="G36" s="668">
        <v>0</v>
      </c>
      <c r="H36" s="668">
        <v>0</v>
      </c>
      <c r="I36" s="668">
        <v>0</v>
      </c>
      <c r="J36" s="668">
        <v>0</v>
      </c>
      <c r="K36" s="668">
        <f t="shared" si="1"/>
        <v>224.17400000000001</v>
      </c>
      <c r="L36" s="669">
        <v>0</v>
      </c>
      <c r="M36" s="667">
        <v>0</v>
      </c>
      <c r="N36" s="667">
        <v>0</v>
      </c>
      <c r="O36" s="667">
        <v>0</v>
      </c>
      <c r="P36" s="667">
        <v>0</v>
      </c>
      <c r="Q36" s="667">
        <v>0</v>
      </c>
      <c r="R36" s="667">
        <v>0</v>
      </c>
      <c r="S36" s="667">
        <v>0</v>
      </c>
      <c r="T36" s="667">
        <v>0</v>
      </c>
      <c r="U36" s="667">
        <v>0</v>
      </c>
      <c r="V36" s="667">
        <v>0</v>
      </c>
      <c r="W36" s="667">
        <v>0</v>
      </c>
      <c r="X36" s="667">
        <v>0</v>
      </c>
      <c r="Y36" s="667">
        <v>0</v>
      </c>
      <c r="Z36" s="667">
        <v>0</v>
      </c>
      <c r="AA36" s="667">
        <v>0</v>
      </c>
      <c r="AB36" s="667">
        <v>0</v>
      </c>
      <c r="AC36" s="667">
        <v>0</v>
      </c>
      <c r="AD36" s="667">
        <v>0</v>
      </c>
      <c r="AE36" s="667">
        <v>0</v>
      </c>
      <c r="AF36" s="667">
        <v>0</v>
      </c>
      <c r="AG36" s="667">
        <v>0</v>
      </c>
      <c r="AH36" s="667">
        <v>0</v>
      </c>
      <c r="AI36" s="667">
        <v>0</v>
      </c>
      <c r="AJ36" s="667">
        <v>0</v>
      </c>
      <c r="AK36" s="667">
        <v>0</v>
      </c>
      <c r="AL36" s="667">
        <v>0</v>
      </c>
      <c r="AM36" s="667">
        <v>0</v>
      </c>
      <c r="AN36" s="667">
        <v>215.124</v>
      </c>
      <c r="AO36" s="667">
        <v>0</v>
      </c>
      <c r="AP36" s="667">
        <v>0</v>
      </c>
      <c r="AQ36" s="667">
        <v>0</v>
      </c>
      <c r="AR36" s="667">
        <v>0</v>
      </c>
      <c r="AS36" s="667">
        <v>0</v>
      </c>
      <c r="AT36" s="667">
        <v>0</v>
      </c>
      <c r="AU36" s="667">
        <v>0</v>
      </c>
      <c r="AV36" s="667">
        <v>0</v>
      </c>
      <c r="AW36" s="667">
        <v>0</v>
      </c>
      <c r="AX36" s="667">
        <v>0</v>
      </c>
      <c r="AY36" s="667">
        <v>0</v>
      </c>
      <c r="AZ36" s="667">
        <v>0</v>
      </c>
      <c r="BA36" s="667">
        <v>0</v>
      </c>
      <c r="BB36" s="667">
        <v>0</v>
      </c>
      <c r="BC36" s="667">
        <v>0</v>
      </c>
      <c r="BD36" s="667">
        <v>0</v>
      </c>
      <c r="BE36" s="667">
        <v>0</v>
      </c>
      <c r="BF36" s="667">
        <v>0</v>
      </c>
      <c r="BG36" s="667">
        <v>0</v>
      </c>
      <c r="BH36" s="667">
        <v>0</v>
      </c>
      <c r="BI36" s="667">
        <v>0</v>
      </c>
      <c r="BJ36" s="667">
        <v>0</v>
      </c>
      <c r="BK36" s="667">
        <v>0</v>
      </c>
      <c r="BL36" s="667">
        <v>0</v>
      </c>
      <c r="BM36" s="670">
        <f t="shared" si="2"/>
        <v>215.124</v>
      </c>
      <c r="BN36" s="673"/>
      <c r="BO36" s="674">
        <v>9.0500000000000007</v>
      </c>
      <c r="BZ36" s="642"/>
    </row>
    <row r="37" spans="1:78">
      <c r="A37" s="654" t="s">
        <v>42</v>
      </c>
      <c r="B37" s="666" t="s">
        <v>43</v>
      </c>
      <c r="C37" s="667">
        <f t="shared" si="0"/>
        <v>40288.385999999999</v>
      </c>
      <c r="D37" s="668">
        <v>0</v>
      </c>
      <c r="E37" s="668">
        <v>0</v>
      </c>
      <c r="F37" s="668">
        <v>3878.2179999999998</v>
      </c>
      <c r="G37" s="668">
        <v>0</v>
      </c>
      <c r="H37" s="668">
        <v>1288.221</v>
      </c>
      <c r="I37" s="668">
        <v>0</v>
      </c>
      <c r="J37" s="668">
        <v>0</v>
      </c>
      <c r="K37" s="668">
        <f t="shared" si="1"/>
        <v>35121.947</v>
      </c>
      <c r="L37" s="669">
        <v>0</v>
      </c>
      <c r="M37" s="667">
        <v>0</v>
      </c>
      <c r="N37" s="667">
        <v>0</v>
      </c>
      <c r="O37" s="667">
        <v>0</v>
      </c>
      <c r="P37" s="667">
        <v>0</v>
      </c>
      <c r="Q37" s="667">
        <v>0</v>
      </c>
      <c r="R37" s="667">
        <v>0</v>
      </c>
      <c r="S37" s="667">
        <v>0</v>
      </c>
      <c r="T37" s="667">
        <v>0</v>
      </c>
      <c r="U37" s="667">
        <v>0</v>
      </c>
      <c r="V37" s="667">
        <v>0</v>
      </c>
      <c r="W37" s="667">
        <v>0</v>
      </c>
      <c r="X37" s="667">
        <v>0</v>
      </c>
      <c r="Y37" s="667">
        <v>0</v>
      </c>
      <c r="Z37" s="667">
        <v>0</v>
      </c>
      <c r="AA37" s="667">
        <v>0</v>
      </c>
      <c r="AB37" s="667">
        <v>0</v>
      </c>
      <c r="AC37" s="667">
        <v>0</v>
      </c>
      <c r="AD37" s="667">
        <v>0</v>
      </c>
      <c r="AE37" s="667">
        <v>0</v>
      </c>
      <c r="AF37" s="667">
        <v>0</v>
      </c>
      <c r="AG37" s="667">
        <v>0</v>
      </c>
      <c r="AH37" s="667">
        <v>0</v>
      </c>
      <c r="AI37" s="667">
        <v>1.177</v>
      </c>
      <c r="AJ37" s="667">
        <v>0</v>
      </c>
      <c r="AK37" s="667">
        <v>0</v>
      </c>
      <c r="AL37" s="667">
        <v>0</v>
      </c>
      <c r="AM37" s="667">
        <v>0</v>
      </c>
      <c r="AN37" s="667">
        <v>0</v>
      </c>
      <c r="AO37" s="667">
        <v>32542.088</v>
      </c>
      <c r="AP37" s="667">
        <v>0</v>
      </c>
      <c r="AQ37" s="667">
        <v>0</v>
      </c>
      <c r="AR37" s="667">
        <v>0</v>
      </c>
      <c r="AS37" s="667">
        <v>0</v>
      </c>
      <c r="AT37" s="667">
        <v>0</v>
      </c>
      <c r="AU37" s="667">
        <v>0</v>
      </c>
      <c r="AV37" s="667">
        <v>0</v>
      </c>
      <c r="AW37" s="667">
        <v>2578.6819999999998</v>
      </c>
      <c r="AX37" s="667">
        <v>0</v>
      </c>
      <c r="AY37" s="667">
        <v>0</v>
      </c>
      <c r="AZ37" s="667">
        <v>0</v>
      </c>
      <c r="BA37" s="667">
        <v>0</v>
      </c>
      <c r="BB37" s="667">
        <v>0</v>
      </c>
      <c r="BC37" s="667">
        <v>0</v>
      </c>
      <c r="BD37" s="667">
        <v>0</v>
      </c>
      <c r="BE37" s="667">
        <v>0</v>
      </c>
      <c r="BF37" s="667">
        <v>0</v>
      </c>
      <c r="BG37" s="667">
        <v>0</v>
      </c>
      <c r="BH37" s="667">
        <v>0</v>
      </c>
      <c r="BI37" s="667">
        <v>0</v>
      </c>
      <c r="BJ37" s="667">
        <v>0</v>
      </c>
      <c r="BK37" s="667">
        <v>0</v>
      </c>
      <c r="BL37" s="667">
        <v>0</v>
      </c>
      <c r="BM37" s="670">
        <f t="shared" si="2"/>
        <v>35121.947</v>
      </c>
      <c r="BN37" s="673"/>
      <c r="BO37" s="674">
        <v>0</v>
      </c>
      <c r="BZ37" s="642"/>
    </row>
    <row r="38" spans="1:78">
      <c r="A38" s="654" t="s">
        <v>44</v>
      </c>
      <c r="B38" s="666" t="s">
        <v>207</v>
      </c>
      <c r="C38" s="667">
        <f t="shared" si="0"/>
        <v>11185.508000000002</v>
      </c>
      <c r="D38" s="668">
        <v>0</v>
      </c>
      <c r="E38" s="668">
        <v>0</v>
      </c>
      <c r="F38" s="668">
        <v>798.21900000000005</v>
      </c>
      <c r="G38" s="668">
        <v>0</v>
      </c>
      <c r="H38" s="668">
        <v>0</v>
      </c>
      <c r="I38" s="668">
        <v>0</v>
      </c>
      <c r="J38" s="668">
        <v>0</v>
      </c>
      <c r="K38" s="668">
        <f t="shared" si="1"/>
        <v>10387.289000000002</v>
      </c>
      <c r="L38" s="669">
        <v>4.3319999999999999</v>
      </c>
      <c r="M38" s="667">
        <v>0</v>
      </c>
      <c r="N38" s="667">
        <v>0</v>
      </c>
      <c r="O38" s="667">
        <v>12.459</v>
      </c>
      <c r="P38" s="667">
        <v>0</v>
      </c>
      <c r="Q38" s="667">
        <v>0</v>
      </c>
      <c r="R38" s="667">
        <v>0</v>
      </c>
      <c r="S38" s="667">
        <v>0</v>
      </c>
      <c r="T38" s="667">
        <v>0</v>
      </c>
      <c r="U38" s="667">
        <v>0</v>
      </c>
      <c r="V38" s="667">
        <v>0</v>
      </c>
      <c r="W38" s="667">
        <v>0</v>
      </c>
      <c r="X38" s="667">
        <v>0</v>
      </c>
      <c r="Y38" s="667">
        <v>0</v>
      </c>
      <c r="Z38" s="667">
        <v>0</v>
      </c>
      <c r="AA38" s="667">
        <v>0</v>
      </c>
      <c r="AB38" s="667">
        <v>0</v>
      </c>
      <c r="AC38" s="667">
        <v>0</v>
      </c>
      <c r="AD38" s="667">
        <v>0</v>
      </c>
      <c r="AE38" s="667">
        <v>0</v>
      </c>
      <c r="AF38" s="667">
        <v>0</v>
      </c>
      <c r="AG38" s="667">
        <v>0</v>
      </c>
      <c r="AH38" s="667">
        <v>0</v>
      </c>
      <c r="AI38" s="667">
        <v>46.442999999999998</v>
      </c>
      <c r="AJ38" s="667">
        <v>10.206</v>
      </c>
      <c r="AK38" s="667">
        <v>15.577999999999999</v>
      </c>
      <c r="AL38" s="667">
        <v>0</v>
      </c>
      <c r="AM38" s="667">
        <v>0</v>
      </c>
      <c r="AN38" s="667">
        <v>0</v>
      </c>
      <c r="AO38" s="667">
        <v>2893.6190000000001</v>
      </c>
      <c r="AP38" s="667">
        <v>6662.1620000000003</v>
      </c>
      <c r="AQ38" s="667">
        <v>0</v>
      </c>
      <c r="AR38" s="667">
        <v>0</v>
      </c>
      <c r="AS38" s="667">
        <v>0</v>
      </c>
      <c r="AT38" s="667">
        <v>0</v>
      </c>
      <c r="AU38" s="667">
        <v>0</v>
      </c>
      <c r="AV38" s="667">
        <v>0</v>
      </c>
      <c r="AW38" s="667">
        <v>669.46400000000006</v>
      </c>
      <c r="AX38" s="667">
        <v>0</v>
      </c>
      <c r="AY38" s="667">
        <v>0</v>
      </c>
      <c r="AZ38" s="667">
        <v>0</v>
      </c>
      <c r="BA38" s="667">
        <v>0</v>
      </c>
      <c r="BB38" s="667">
        <v>0</v>
      </c>
      <c r="BC38" s="667">
        <v>3.0209999999999999</v>
      </c>
      <c r="BD38" s="667">
        <v>0</v>
      </c>
      <c r="BE38" s="667">
        <v>0</v>
      </c>
      <c r="BF38" s="667">
        <v>0</v>
      </c>
      <c r="BG38" s="667">
        <v>60.558</v>
      </c>
      <c r="BH38" s="667">
        <v>0</v>
      </c>
      <c r="BI38" s="667">
        <v>9.4469999999999992</v>
      </c>
      <c r="BJ38" s="667">
        <v>0</v>
      </c>
      <c r="BK38" s="667">
        <v>0</v>
      </c>
      <c r="BL38" s="667">
        <v>0</v>
      </c>
      <c r="BM38" s="670">
        <f t="shared" si="2"/>
        <v>10387.289000000002</v>
      </c>
      <c r="BN38" s="673"/>
      <c r="BO38" s="674">
        <v>0</v>
      </c>
      <c r="BZ38" s="642"/>
    </row>
    <row r="39" spans="1:78">
      <c r="A39" s="654" t="s">
        <v>45</v>
      </c>
      <c r="B39" s="666" t="s">
        <v>233</v>
      </c>
      <c r="C39" s="667">
        <f t="shared" si="0"/>
        <v>1701.8809999999999</v>
      </c>
      <c r="D39" s="668">
        <v>0</v>
      </c>
      <c r="E39" s="668">
        <v>0</v>
      </c>
      <c r="F39" s="668">
        <v>120.425</v>
      </c>
      <c r="G39" s="668">
        <v>0</v>
      </c>
      <c r="H39" s="668">
        <v>0</v>
      </c>
      <c r="I39" s="668">
        <v>0</v>
      </c>
      <c r="J39" s="668">
        <v>5.0979999999999999</v>
      </c>
      <c r="K39" s="668">
        <f t="shared" si="1"/>
        <v>1576.3579999999999</v>
      </c>
      <c r="L39" s="669">
        <v>0</v>
      </c>
      <c r="M39" s="667">
        <v>0</v>
      </c>
      <c r="N39" s="667">
        <v>0</v>
      </c>
      <c r="O39" s="667">
        <v>0</v>
      </c>
      <c r="P39" s="667">
        <v>0</v>
      </c>
      <c r="Q39" s="667">
        <v>0</v>
      </c>
      <c r="R39" s="667">
        <v>0</v>
      </c>
      <c r="S39" s="667">
        <v>0</v>
      </c>
      <c r="T39" s="667">
        <v>0</v>
      </c>
      <c r="U39" s="667">
        <v>0</v>
      </c>
      <c r="V39" s="667">
        <v>0</v>
      </c>
      <c r="W39" s="667">
        <v>0</v>
      </c>
      <c r="X39" s="667">
        <v>0</v>
      </c>
      <c r="Y39" s="667">
        <v>0</v>
      </c>
      <c r="Z39" s="667">
        <v>0</v>
      </c>
      <c r="AA39" s="667">
        <v>0</v>
      </c>
      <c r="AB39" s="667">
        <v>0</v>
      </c>
      <c r="AC39" s="667">
        <v>0</v>
      </c>
      <c r="AD39" s="667">
        <v>0</v>
      </c>
      <c r="AE39" s="667">
        <v>0</v>
      </c>
      <c r="AF39" s="667">
        <v>0</v>
      </c>
      <c r="AG39" s="667">
        <v>0</v>
      </c>
      <c r="AH39" s="667">
        <v>0</v>
      </c>
      <c r="AI39" s="667">
        <v>1.347</v>
      </c>
      <c r="AJ39" s="667">
        <v>0</v>
      </c>
      <c r="AK39" s="667">
        <v>0</v>
      </c>
      <c r="AL39" s="667">
        <v>0</v>
      </c>
      <c r="AM39" s="667">
        <v>0</v>
      </c>
      <c r="AN39" s="667">
        <v>0</v>
      </c>
      <c r="AO39" s="667">
        <v>0</v>
      </c>
      <c r="AP39" s="667">
        <v>0</v>
      </c>
      <c r="AQ39" s="667">
        <v>1178.085</v>
      </c>
      <c r="AR39" s="667">
        <v>0</v>
      </c>
      <c r="AS39" s="667">
        <v>0</v>
      </c>
      <c r="AT39" s="667">
        <v>0</v>
      </c>
      <c r="AU39" s="667">
        <v>0</v>
      </c>
      <c r="AV39" s="667">
        <v>0</v>
      </c>
      <c r="AW39" s="667">
        <v>0</v>
      </c>
      <c r="AX39" s="667">
        <v>10.803000000000001</v>
      </c>
      <c r="AY39" s="667">
        <v>0</v>
      </c>
      <c r="AZ39" s="667">
        <v>0</v>
      </c>
      <c r="BA39" s="667">
        <v>0</v>
      </c>
      <c r="BB39" s="667">
        <v>0</v>
      </c>
      <c r="BC39" s="667">
        <v>100.107</v>
      </c>
      <c r="BD39" s="667">
        <v>0</v>
      </c>
      <c r="BE39" s="667">
        <v>0</v>
      </c>
      <c r="BF39" s="667">
        <v>0</v>
      </c>
      <c r="BG39" s="667">
        <v>0</v>
      </c>
      <c r="BH39" s="667">
        <v>0</v>
      </c>
      <c r="BI39" s="667">
        <v>8.2629999999999999</v>
      </c>
      <c r="BJ39" s="667">
        <v>0</v>
      </c>
      <c r="BK39" s="667">
        <v>0</v>
      </c>
      <c r="BL39" s="667">
        <v>0</v>
      </c>
      <c r="BM39" s="670">
        <f t="shared" si="2"/>
        <v>1298.605</v>
      </c>
      <c r="BN39" s="673"/>
      <c r="BO39" s="674">
        <v>277.75299999999999</v>
      </c>
      <c r="BZ39" s="642"/>
    </row>
    <row r="40" spans="1:78">
      <c r="A40" s="654" t="s">
        <v>46</v>
      </c>
      <c r="B40" s="666" t="s">
        <v>47</v>
      </c>
      <c r="C40" s="667">
        <f t="shared" si="0"/>
        <v>10447.893000000002</v>
      </c>
      <c r="D40" s="668">
        <v>0</v>
      </c>
      <c r="E40" s="668">
        <v>0</v>
      </c>
      <c r="F40" s="668">
        <v>727.42100000000005</v>
      </c>
      <c r="G40" s="668">
        <v>0</v>
      </c>
      <c r="H40" s="668">
        <v>0</v>
      </c>
      <c r="I40" s="668">
        <v>0</v>
      </c>
      <c r="J40" s="668">
        <v>0</v>
      </c>
      <c r="K40" s="668">
        <f t="shared" si="1"/>
        <v>9720.4720000000016</v>
      </c>
      <c r="L40" s="669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7">
        <v>0</v>
      </c>
      <c r="T40" s="667">
        <v>0</v>
      </c>
      <c r="U40" s="667">
        <v>0</v>
      </c>
      <c r="V40" s="667">
        <v>0</v>
      </c>
      <c r="W40" s="667">
        <v>0</v>
      </c>
      <c r="X40" s="667">
        <v>0</v>
      </c>
      <c r="Y40" s="667">
        <v>0</v>
      </c>
      <c r="Z40" s="667">
        <v>0</v>
      </c>
      <c r="AA40" s="667">
        <v>0</v>
      </c>
      <c r="AB40" s="667">
        <v>0</v>
      </c>
      <c r="AC40" s="667">
        <v>0</v>
      </c>
      <c r="AD40" s="667">
        <v>0</v>
      </c>
      <c r="AE40" s="667">
        <v>0</v>
      </c>
      <c r="AF40" s="667">
        <v>0</v>
      </c>
      <c r="AG40" s="667">
        <v>17.326000000000001</v>
      </c>
      <c r="AH40" s="667">
        <v>0.45100000000000001</v>
      </c>
      <c r="AI40" s="667">
        <v>85.763999999999996</v>
      </c>
      <c r="AJ40" s="667">
        <v>0</v>
      </c>
      <c r="AK40" s="667">
        <v>0</v>
      </c>
      <c r="AL40" s="667">
        <v>0</v>
      </c>
      <c r="AM40" s="667">
        <v>0</v>
      </c>
      <c r="AN40" s="667">
        <v>0.23400000000000001</v>
      </c>
      <c r="AO40" s="667">
        <v>6.9550000000000001</v>
      </c>
      <c r="AP40" s="667">
        <v>11.058</v>
      </c>
      <c r="AQ40" s="667">
        <v>0</v>
      </c>
      <c r="AR40" s="667">
        <v>9166.9539999999997</v>
      </c>
      <c r="AS40" s="667">
        <v>0</v>
      </c>
      <c r="AT40" s="667">
        <v>0</v>
      </c>
      <c r="AU40" s="667">
        <v>0</v>
      </c>
      <c r="AV40" s="667">
        <v>0</v>
      </c>
      <c r="AW40" s="667">
        <v>0</v>
      </c>
      <c r="AX40" s="667">
        <v>0</v>
      </c>
      <c r="AY40" s="667">
        <v>0</v>
      </c>
      <c r="AZ40" s="667">
        <v>0</v>
      </c>
      <c r="BA40" s="667">
        <v>0</v>
      </c>
      <c r="BB40" s="667">
        <v>0</v>
      </c>
      <c r="BC40" s="667">
        <v>0</v>
      </c>
      <c r="BD40" s="667">
        <v>0</v>
      </c>
      <c r="BE40" s="667">
        <v>0</v>
      </c>
      <c r="BF40" s="667">
        <v>0</v>
      </c>
      <c r="BG40" s="667">
        <v>0</v>
      </c>
      <c r="BH40" s="667">
        <v>0</v>
      </c>
      <c r="BI40" s="667">
        <v>7.1550000000000002</v>
      </c>
      <c r="BJ40" s="667">
        <v>0</v>
      </c>
      <c r="BK40" s="667">
        <v>0</v>
      </c>
      <c r="BL40" s="667">
        <v>0</v>
      </c>
      <c r="BM40" s="670">
        <f t="shared" si="2"/>
        <v>9295.8970000000008</v>
      </c>
      <c r="BN40" s="673"/>
      <c r="BO40" s="674">
        <v>424.57499999999999</v>
      </c>
      <c r="BZ40" s="642"/>
    </row>
    <row r="41" spans="1:78">
      <c r="A41" s="654" t="s">
        <v>48</v>
      </c>
      <c r="B41" s="666" t="s">
        <v>157</v>
      </c>
      <c r="C41" s="667">
        <f t="shared" si="0"/>
        <v>4316.7699999999995</v>
      </c>
      <c r="D41" s="668">
        <v>0</v>
      </c>
      <c r="E41" s="668">
        <v>0</v>
      </c>
      <c r="F41" s="668">
        <v>15.532</v>
      </c>
      <c r="G41" s="668">
        <v>0</v>
      </c>
      <c r="H41" s="668">
        <v>0</v>
      </c>
      <c r="I41" s="668">
        <v>0</v>
      </c>
      <c r="J41" s="668">
        <v>0</v>
      </c>
      <c r="K41" s="668">
        <f t="shared" si="1"/>
        <v>4301.2379999999994</v>
      </c>
      <c r="L41" s="669">
        <v>0</v>
      </c>
      <c r="M41" s="667">
        <v>0</v>
      </c>
      <c r="N41" s="667">
        <v>0</v>
      </c>
      <c r="O41" s="667">
        <v>0</v>
      </c>
      <c r="P41" s="667">
        <v>0</v>
      </c>
      <c r="Q41" s="667">
        <v>0</v>
      </c>
      <c r="R41" s="667">
        <v>0</v>
      </c>
      <c r="S41" s="667">
        <v>0</v>
      </c>
      <c r="T41" s="667">
        <v>0</v>
      </c>
      <c r="U41" s="667">
        <v>0</v>
      </c>
      <c r="V41" s="667">
        <v>0</v>
      </c>
      <c r="W41" s="667">
        <v>0</v>
      </c>
      <c r="X41" s="667">
        <v>0</v>
      </c>
      <c r="Y41" s="667">
        <v>0</v>
      </c>
      <c r="Z41" s="667">
        <v>0</v>
      </c>
      <c r="AA41" s="667">
        <v>0</v>
      </c>
      <c r="AB41" s="667">
        <v>0</v>
      </c>
      <c r="AC41" s="667">
        <v>0</v>
      </c>
      <c r="AD41" s="667">
        <v>0</v>
      </c>
      <c r="AE41" s="667">
        <v>0</v>
      </c>
      <c r="AF41" s="667">
        <v>0</v>
      </c>
      <c r="AG41" s="667">
        <v>591.58399999999995</v>
      </c>
      <c r="AH41" s="667">
        <v>0</v>
      </c>
      <c r="AI41" s="667">
        <v>2.367</v>
      </c>
      <c r="AJ41" s="667">
        <v>0</v>
      </c>
      <c r="AK41" s="667">
        <v>0</v>
      </c>
      <c r="AL41" s="667">
        <v>0</v>
      </c>
      <c r="AM41" s="667">
        <v>0</v>
      </c>
      <c r="AN41" s="667">
        <v>0</v>
      </c>
      <c r="AO41" s="667">
        <v>0</v>
      </c>
      <c r="AP41" s="667">
        <v>0</v>
      </c>
      <c r="AQ41" s="667">
        <v>0</v>
      </c>
      <c r="AR41" s="667">
        <v>0</v>
      </c>
      <c r="AS41" s="667">
        <v>1946.251</v>
      </c>
      <c r="AT41" s="667">
        <v>0</v>
      </c>
      <c r="AU41" s="667">
        <v>0</v>
      </c>
      <c r="AV41" s="667">
        <v>0</v>
      </c>
      <c r="AW41" s="667">
        <v>0</v>
      </c>
      <c r="AX41" s="667">
        <v>0</v>
      </c>
      <c r="AY41" s="667">
        <v>0</v>
      </c>
      <c r="AZ41" s="667">
        <v>0</v>
      </c>
      <c r="BA41" s="667">
        <v>0</v>
      </c>
      <c r="BB41" s="667">
        <v>0</v>
      </c>
      <c r="BC41" s="667">
        <v>0</v>
      </c>
      <c r="BD41" s="667">
        <v>0</v>
      </c>
      <c r="BE41" s="667">
        <v>0</v>
      </c>
      <c r="BF41" s="667">
        <v>0</v>
      </c>
      <c r="BG41" s="667">
        <v>0</v>
      </c>
      <c r="BH41" s="667">
        <v>0</v>
      </c>
      <c r="BI41" s="667">
        <v>1.0860000000000001</v>
      </c>
      <c r="BJ41" s="667">
        <v>0</v>
      </c>
      <c r="BK41" s="667">
        <v>0</v>
      </c>
      <c r="BL41" s="667">
        <v>0</v>
      </c>
      <c r="BM41" s="670">
        <f t="shared" si="2"/>
        <v>2541.2879999999996</v>
      </c>
      <c r="BN41" s="673"/>
      <c r="BO41" s="674">
        <v>1759.95</v>
      </c>
      <c r="BZ41" s="642"/>
    </row>
    <row r="42" spans="1:78">
      <c r="A42" s="654" t="s">
        <v>49</v>
      </c>
      <c r="B42" s="666" t="s">
        <v>234</v>
      </c>
      <c r="C42" s="667">
        <f t="shared" si="0"/>
        <v>18706.957999999999</v>
      </c>
      <c r="D42" s="668">
        <v>0</v>
      </c>
      <c r="E42" s="668">
        <v>0</v>
      </c>
      <c r="F42" s="668">
        <v>0</v>
      </c>
      <c r="G42" s="668">
        <v>0</v>
      </c>
      <c r="H42" s="668">
        <v>382.28100000000001</v>
      </c>
      <c r="I42" s="668">
        <v>0</v>
      </c>
      <c r="J42" s="668">
        <v>0</v>
      </c>
      <c r="K42" s="668">
        <f t="shared" si="1"/>
        <v>18324.677</v>
      </c>
      <c r="L42" s="669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7">
        <v>0</v>
      </c>
      <c r="T42" s="667">
        <v>0</v>
      </c>
      <c r="U42" s="667">
        <v>0</v>
      </c>
      <c r="V42" s="667">
        <v>0</v>
      </c>
      <c r="W42" s="667">
        <v>0</v>
      </c>
      <c r="X42" s="667">
        <v>0</v>
      </c>
      <c r="Y42" s="667">
        <v>0</v>
      </c>
      <c r="Z42" s="667">
        <v>0</v>
      </c>
      <c r="AA42" s="667">
        <v>0</v>
      </c>
      <c r="AB42" s="667">
        <v>0</v>
      </c>
      <c r="AC42" s="667">
        <v>0</v>
      </c>
      <c r="AD42" s="667">
        <v>0</v>
      </c>
      <c r="AE42" s="667">
        <v>0</v>
      </c>
      <c r="AF42" s="667">
        <v>0</v>
      </c>
      <c r="AG42" s="667">
        <v>0</v>
      </c>
      <c r="AH42" s="667">
        <v>0</v>
      </c>
      <c r="AI42" s="667">
        <v>0</v>
      </c>
      <c r="AJ42" s="667">
        <v>0</v>
      </c>
      <c r="AK42" s="667">
        <v>0</v>
      </c>
      <c r="AL42" s="667">
        <v>0</v>
      </c>
      <c r="AM42" s="667">
        <v>0</v>
      </c>
      <c r="AN42" s="667">
        <v>0</v>
      </c>
      <c r="AO42" s="667">
        <v>0</v>
      </c>
      <c r="AP42" s="667">
        <v>0</v>
      </c>
      <c r="AQ42" s="667">
        <v>0</v>
      </c>
      <c r="AR42" s="667">
        <v>0</v>
      </c>
      <c r="AS42" s="667">
        <v>0</v>
      </c>
      <c r="AT42" s="667">
        <v>17617.539000000001</v>
      </c>
      <c r="AU42" s="667">
        <v>0</v>
      </c>
      <c r="AV42" s="667">
        <v>0</v>
      </c>
      <c r="AW42" s="667">
        <v>0</v>
      </c>
      <c r="AX42" s="667">
        <v>0</v>
      </c>
      <c r="AY42" s="667">
        <v>0</v>
      </c>
      <c r="AZ42" s="667">
        <v>0</v>
      </c>
      <c r="BA42" s="667">
        <v>0</v>
      </c>
      <c r="BB42" s="667">
        <v>0</v>
      </c>
      <c r="BC42" s="667">
        <v>0</v>
      </c>
      <c r="BD42" s="667">
        <v>0</v>
      </c>
      <c r="BE42" s="667">
        <v>0</v>
      </c>
      <c r="BF42" s="667">
        <v>0</v>
      </c>
      <c r="BG42" s="667">
        <v>0</v>
      </c>
      <c r="BH42" s="667">
        <v>0</v>
      </c>
      <c r="BI42" s="667">
        <v>0</v>
      </c>
      <c r="BJ42" s="667">
        <v>0</v>
      </c>
      <c r="BK42" s="667">
        <v>0</v>
      </c>
      <c r="BL42" s="667">
        <v>0</v>
      </c>
      <c r="BM42" s="670">
        <f t="shared" si="2"/>
        <v>17617.539000000001</v>
      </c>
      <c r="BN42" s="673"/>
      <c r="BO42" s="674">
        <v>707.13800000000003</v>
      </c>
      <c r="BZ42" s="642"/>
    </row>
    <row r="43" spans="1:78">
      <c r="A43" s="654" t="s">
        <v>50</v>
      </c>
      <c r="B43" s="666" t="s">
        <v>235</v>
      </c>
      <c r="C43" s="667">
        <f t="shared" si="0"/>
        <v>3693.3049999999998</v>
      </c>
      <c r="D43" s="668">
        <v>0</v>
      </c>
      <c r="E43" s="668">
        <v>0</v>
      </c>
      <c r="F43" s="668">
        <v>0</v>
      </c>
      <c r="G43" s="668">
        <v>0</v>
      </c>
      <c r="H43" s="668">
        <v>112.52</v>
      </c>
      <c r="I43" s="668">
        <v>0</v>
      </c>
      <c r="J43" s="668">
        <v>0</v>
      </c>
      <c r="K43" s="668">
        <f t="shared" si="1"/>
        <v>3580.7849999999999</v>
      </c>
      <c r="L43" s="669">
        <v>0</v>
      </c>
      <c r="M43" s="667">
        <v>0</v>
      </c>
      <c r="N43" s="667">
        <v>0</v>
      </c>
      <c r="O43" s="667">
        <v>0</v>
      </c>
      <c r="P43" s="667">
        <v>0</v>
      </c>
      <c r="Q43" s="667">
        <v>0</v>
      </c>
      <c r="R43" s="667">
        <v>0</v>
      </c>
      <c r="S43" s="667">
        <v>0</v>
      </c>
      <c r="T43" s="667">
        <v>0</v>
      </c>
      <c r="U43" s="667">
        <v>0</v>
      </c>
      <c r="V43" s="667">
        <v>0</v>
      </c>
      <c r="W43" s="667">
        <v>0</v>
      </c>
      <c r="X43" s="667">
        <v>0</v>
      </c>
      <c r="Y43" s="667">
        <v>0</v>
      </c>
      <c r="Z43" s="667">
        <v>0</v>
      </c>
      <c r="AA43" s="667">
        <v>0</v>
      </c>
      <c r="AB43" s="667">
        <v>0</v>
      </c>
      <c r="AC43" s="667">
        <v>0</v>
      </c>
      <c r="AD43" s="667">
        <v>0</v>
      </c>
      <c r="AE43" s="667">
        <v>0</v>
      </c>
      <c r="AF43" s="667">
        <v>0</v>
      </c>
      <c r="AG43" s="667">
        <v>0</v>
      </c>
      <c r="AH43" s="667">
        <v>0</v>
      </c>
      <c r="AI43" s="667">
        <v>0</v>
      </c>
      <c r="AJ43" s="667">
        <v>0</v>
      </c>
      <c r="AK43" s="667">
        <v>0</v>
      </c>
      <c r="AL43" s="667">
        <v>0</v>
      </c>
      <c r="AM43" s="667">
        <v>0</v>
      </c>
      <c r="AN43" s="667">
        <v>0</v>
      </c>
      <c r="AO43" s="667">
        <v>0</v>
      </c>
      <c r="AP43" s="667">
        <v>0</v>
      </c>
      <c r="AQ43" s="667">
        <v>0</v>
      </c>
      <c r="AR43" s="667">
        <v>0</v>
      </c>
      <c r="AS43" s="667">
        <v>0</v>
      </c>
      <c r="AT43" s="667">
        <v>0</v>
      </c>
      <c r="AU43" s="667">
        <v>2456.7420000000002</v>
      </c>
      <c r="AV43" s="667">
        <v>0</v>
      </c>
      <c r="AW43" s="667">
        <v>0</v>
      </c>
      <c r="AX43" s="667">
        <v>0</v>
      </c>
      <c r="AY43" s="667">
        <v>0</v>
      </c>
      <c r="AZ43" s="667">
        <v>0</v>
      </c>
      <c r="BA43" s="667">
        <v>0</v>
      </c>
      <c r="BB43" s="667">
        <v>0</v>
      </c>
      <c r="BC43" s="667">
        <v>0</v>
      </c>
      <c r="BD43" s="667">
        <v>0</v>
      </c>
      <c r="BE43" s="667">
        <v>0</v>
      </c>
      <c r="BF43" s="667">
        <v>0</v>
      </c>
      <c r="BG43" s="667">
        <v>0</v>
      </c>
      <c r="BH43" s="667">
        <v>0</v>
      </c>
      <c r="BI43" s="667">
        <v>0</v>
      </c>
      <c r="BJ43" s="667">
        <v>0</v>
      </c>
      <c r="BK43" s="667">
        <v>0</v>
      </c>
      <c r="BL43" s="667">
        <v>0</v>
      </c>
      <c r="BM43" s="670">
        <f t="shared" si="2"/>
        <v>2456.7420000000002</v>
      </c>
      <c r="BN43" s="673"/>
      <c r="BO43" s="674">
        <v>1124.0429999999999</v>
      </c>
      <c r="BZ43" s="642"/>
    </row>
    <row r="44" spans="1:78">
      <c r="A44" s="654" t="s">
        <v>51</v>
      </c>
      <c r="B44" s="666" t="s">
        <v>158</v>
      </c>
      <c r="C44" s="667">
        <f t="shared" si="0"/>
        <v>2376.6340000000005</v>
      </c>
      <c r="D44" s="668">
        <v>0</v>
      </c>
      <c r="E44" s="668">
        <v>0</v>
      </c>
      <c r="F44" s="668">
        <v>0</v>
      </c>
      <c r="G44" s="668">
        <v>0</v>
      </c>
      <c r="H44" s="668">
        <v>0</v>
      </c>
      <c r="I44" s="668">
        <v>0</v>
      </c>
      <c r="J44" s="668">
        <v>0</v>
      </c>
      <c r="K44" s="668">
        <f t="shared" si="1"/>
        <v>2376.6340000000005</v>
      </c>
      <c r="L44" s="669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7">
        <v>0</v>
      </c>
      <c r="T44" s="667">
        <v>0</v>
      </c>
      <c r="U44" s="667">
        <v>0</v>
      </c>
      <c r="V44" s="667">
        <v>0</v>
      </c>
      <c r="W44" s="667">
        <v>0</v>
      </c>
      <c r="X44" s="667">
        <v>0</v>
      </c>
      <c r="Y44" s="667">
        <v>0</v>
      </c>
      <c r="Z44" s="667">
        <v>0</v>
      </c>
      <c r="AA44" s="667">
        <v>0</v>
      </c>
      <c r="AB44" s="667">
        <v>0</v>
      </c>
      <c r="AC44" s="667">
        <v>0</v>
      </c>
      <c r="AD44" s="667">
        <v>0</v>
      </c>
      <c r="AE44" s="667">
        <v>0</v>
      </c>
      <c r="AF44" s="667">
        <v>0</v>
      </c>
      <c r="AG44" s="667">
        <v>0</v>
      </c>
      <c r="AH44" s="667">
        <v>0</v>
      </c>
      <c r="AI44" s="667">
        <v>0</v>
      </c>
      <c r="AJ44" s="667">
        <v>0</v>
      </c>
      <c r="AK44" s="667">
        <v>0</v>
      </c>
      <c r="AL44" s="667">
        <v>0</v>
      </c>
      <c r="AM44" s="667">
        <v>0</v>
      </c>
      <c r="AN44" s="667">
        <v>0</v>
      </c>
      <c r="AO44" s="667">
        <v>115.532</v>
      </c>
      <c r="AP44" s="667">
        <v>0</v>
      </c>
      <c r="AQ44" s="667">
        <v>0</v>
      </c>
      <c r="AR44" s="667">
        <v>0</v>
      </c>
      <c r="AS44" s="667">
        <v>0</v>
      </c>
      <c r="AT44" s="667">
        <v>0</v>
      </c>
      <c r="AU44" s="667">
        <v>0</v>
      </c>
      <c r="AV44" s="667">
        <v>2231.2890000000002</v>
      </c>
      <c r="AW44" s="667">
        <v>0</v>
      </c>
      <c r="AX44" s="667">
        <v>0</v>
      </c>
      <c r="AY44" s="667">
        <v>0</v>
      </c>
      <c r="AZ44" s="667">
        <v>0</v>
      </c>
      <c r="BA44" s="667">
        <v>0</v>
      </c>
      <c r="BB44" s="667">
        <v>0</v>
      </c>
      <c r="BC44" s="667">
        <v>0</v>
      </c>
      <c r="BD44" s="667">
        <v>0</v>
      </c>
      <c r="BE44" s="667">
        <v>0</v>
      </c>
      <c r="BF44" s="667">
        <v>0</v>
      </c>
      <c r="BG44" s="667">
        <v>0</v>
      </c>
      <c r="BH44" s="667">
        <v>0</v>
      </c>
      <c r="BI44" s="667">
        <v>29.812999999999999</v>
      </c>
      <c r="BJ44" s="667">
        <v>0</v>
      </c>
      <c r="BK44" s="667">
        <v>0</v>
      </c>
      <c r="BL44" s="667">
        <v>0</v>
      </c>
      <c r="BM44" s="670">
        <f t="shared" si="2"/>
        <v>2376.6340000000005</v>
      </c>
      <c r="BN44" s="673"/>
      <c r="BO44" s="674">
        <v>0</v>
      </c>
      <c r="BZ44" s="642"/>
    </row>
    <row r="45" spans="1:78">
      <c r="A45" s="654" t="s">
        <v>52</v>
      </c>
      <c r="B45" s="666" t="s">
        <v>145</v>
      </c>
      <c r="C45" s="667">
        <f t="shared" si="0"/>
        <v>23324.966000000004</v>
      </c>
      <c r="D45" s="668">
        <v>0</v>
      </c>
      <c r="E45" s="668">
        <v>0</v>
      </c>
      <c r="F45" s="668">
        <v>163.511</v>
      </c>
      <c r="G45" s="668">
        <v>0</v>
      </c>
      <c r="H45" s="668">
        <v>8.0000000000000002E-3</v>
      </c>
      <c r="I45" s="668">
        <v>0</v>
      </c>
      <c r="J45" s="668">
        <v>0</v>
      </c>
      <c r="K45" s="668">
        <f t="shared" si="1"/>
        <v>23161.447000000004</v>
      </c>
      <c r="L45" s="669">
        <v>0</v>
      </c>
      <c r="M45" s="667">
        <v>0</v>
      </c>
      <c r="N45" s="667">
        <v>0</v>
      </c>
      <c r="O45" s="667">
        <v>6.1189999999999998</v>
      </c>
      <c r="P45" s="667">
        <v>19.364999999999998</v>
      </c>
      <c r="Q45" s="667">
        <v>0</v>
      </c>
      <c r="R45" s="667">
        <v>2.488</v>
      </c>
      <c r="S45" s="667">
        <v>13.231999999999999</v>
      </c>
      <c r="T45" s="667">
        <v>0</v>
      </c>
      <c r="U45" s="667">
        <v>0</v>
      </c>
      <c r="V45" s="667">
        <v>0</v>
      </c>
      <c r="W45" s="667">
        <v>0</v>
      </c>
      <c r="X45" s="667">
        <v>0</v>
      </c>
      <c r="Y45" s="667">
        <v>0</v>
      </c>
      <c r="Z45" s="667">
        <v>6.17</v>
      </c>
      <c r="AA45" s="667">
        <v>15.609</v>
      </c>
      <c r="AB45" s="667">
        <v>0</v>
      </c>
      <c r="AC45" s="667">
        <v>0</v>
      </c>
      <c r="AD45" s="667">
        <v>0</v>
      </c>
      <c r="AE45" s="667">
        <v>58.637</v>
      </c>
      <c r="AF45" s="667">
        <v>23.814</v>
      </c>
      <c r="AG45" s="667">
        <v>134.755</v>
      </c>
      <c r="AH45" s="667">
        <v>114.121</v>
      </c>
      <c r="AI45" s="667">
        <v>123.783</v>
      </c>
      <c r="AJ45" s="667">
        <v>1.25</v>
      </c>
      <c r="AK45" s="667">
        <v>0.19500000000000001</v>
      </c>
      <c r="AL45" s="667">
        <v>0</v>
      </c>
      <c r="AM45" s="667">
        <v>0</v>
      </c>
      <c r="AN45" s="667">
        <v>25.481999999999999</v>
      </c>
      <c r="AO45" s="667">
        <v>81.001000000000005</v>
      </c>
      <c r="AP45" s="667">
        <v>0</v>
      </c>
      <c r="AQ45" s="667">
        <v>0</v>
      </c>
      <c r="AR45" s="667">
        <v>9.5030000000000001</v>
      </c>
      <c r="AS45" s="667">
        <v>0</v>
      </c>
      <c r="AT45" s="667">
        <v>0</v>
      </c>
      <c r="AU45" s="667">
        <v>0</v>
      </c>
      <c r="AV45" s="667">
        <v>0</v>
      </c>
      <c r="AW45" s="667">
        <v>22277.511999999999</v>
      </c>
      <c r="AX45" s="667">
        <v>39.607999999999997</v>
      </c>
      <c r="AY45" s="667">
        <v>0</v>
      </c>
      <c r="AZ45" s="667">
        <v>1.7929999999999999</v>
      </c>
      <c r="BA45" s="667">
        <v>10.269</v>
      </c>
      <c r="BB45" s="667">
        <v>0</v>
      </c>
      <c r="BC45" s="667">
        <v>196.74100000000001</v>
      </c>
      <c r="BD45" s="667">
        <v>0</v>
      </c>
      <c r="BE45" s="667">
        <v>0</v>
      </c>
      <c r="BF45" s="667">
        <v>0</v>
      </c>
      <c r="BG45" s="667">
        <v>0</v>
      </c>
      <c r="BH45" s="667">
        <v>0</v>
      </c>
      <c r="BI45" s="667">
        <v>0</v>
      </c>
      <c r="BJ45" s="667">
        <v>0</v>
      </c>
      <c r="BK45" s="667">
        <v>0</v>
      </c>
      <c r="BL45" s="667">
        <v>0</v>
      </c>
      <c r="BM45" s="670">
        <f t="shared" si="2"/>
        <v>23161.447000000004</v>
      </c>
      <c r="BN45" s="673"/>
      <c r="BO45" s="674">
        <v>0</v>
      </c>
      <c r="BZ45" s="642"/>
    </row>
    <row r="46" spans="1:78">
      <c r="A46" s="654" t="s">
        <v>53</v>
      </c>
      <c r="B46" s="666" t="s">
        <v>236</v>
      </c>
      <c r="C46" s="667">
        <f t="shared" si="0"/>
        <v>11219.841</v>
      </c>
      <c r="D46" s="668">
        <v>0</v>
      </c>
      <c r="E46" s="668">
        <v>0</v>
      </c>
      <c r="F46" s="668">
        <v>161.50399999999999</v>
      </c>
      <c r="G46" s="668">
        <v>0</v>
      </c>
      <c r="H46" s="668">
        <v>0</v>
      </c>
      <c r="I46" s="668">
        <v>0</v>
      </c>
      <c r="J46" s="668">
        <v>0</v>
      </c>
      <c r="K46" s="668">
        <f t="shared" si="1"/>
        <v>11058.337</v>
      </c>
      <c r="L46" s="669">
        <v>0</v>
      </c>
      <c r="M46" s="667">
        <v>0</v>
      </c>
      <c r="N46" s="667">
        <v>0</v>
      </c>
      <c r="O46" s="667">
        <v>82.317999999999998</v>
      </c>
      <c r="P46" s="667">
        <v>0</v>
      </c>
      <c r="Q46" s="667">
        <v>0</v>
      </c>
      <c r="R46" s="667">
        <v>0</v>
      </c>
      <c r="S46" s="667">
        <v>0</v>
      </c>
      <c r="T46" s="667">
        <v>0</v>
      </c>
      <c r="U46" s="667">
        <v>5.4720000000000004</v>
      </c>
      <c r="V46" s="667">
        <v>0</v>
      </c>
      <c r="W46" s="667">
        <v>0</v>
      </c>
      <c r="X46" s="667">
        <v>0</v>
      </c>
      <c r="Y46" s="667">
        <v>0</v>
      </c>
      <c r="Z46" s="667">
        <v>0</v>
      </c>
      <c r="AA46" s="667">
        <v>0</v>
      </c>
      <c r="AB46" s="667">
        <v>0</v>
      </c>
      <c r="AC46" s="667">
        <v>42.353999999999999</v>
      </c>
      <c r="AD46" s="667">
        <v>0</v>
      </c>
      <c r="AE46" s="667">
        <v>0.29399999999999998</v>
      </c>
      <c r="AF46" s="667">
        <v>239.59</v>
      </c>
      <c r="AG46" s="667">
        <v>23.03</v>
      </c>
      <c r="AH46" s="667">
        <v>186.34</v>
      </c>
      <c r="AI46" s="667">
        <v>106.843</v>
      </c>
      <c r="AJ46" s="667">
        <v>0</v>
      </c>
      <c r="AK46" s="667">
        <v>0</v>
      </c>
      <c r="AL46" s="667">
        <v>0</v>
      </c>
      <c r="AM46" s="667">
        <v>420.66</v>
      </c>
      <c r="AN46" s="667">
        <v>227.58099999999999</v>
      </c>
      <c r="AO46" s="667">
        <v>406.32499999999999</v>
      </c>
      <c r="AP46" s="667">
        <v>0</v>
      </c>
      <c r="AQ46" s="667">
        <v>0</v>
      </c>
      <c r="AR46" s="667">
        <v>0</v>
      </c>
      <c r="AS46" s="667">
        <v>0</v>
      </c>
      <c r="AT46" s="667">
        <v>0</v>
      </c>
      <c r="AU46" s="667">
        <v>0</v>
      </c>
      <c r="AV46" s="667">
        <v>0</v>
      </c>
      <c r="AW46" s="667">
        <v>3.6619999999999999</v>
      </c>
      <c r="AX46" s="667">
        <v>4400.9009999999998</v>
      </c>
      <c r="AY46" s="667">
        <v>0</v>
      </c>
      <c r="AZ46" s="667">
        <v>1.29</v>
      </c>
      <c r="BA46" s="667">
        <v>9.6590000000000007</v>
      </c>
      <c r="BB46" s="667">
        <v>0</v>
      </c>
      <c r="BC46" s="667">
        <v>150.559</v>
      </c>
      <c r="BD46" s="667">
        <v>0</v>
      </c>
      <c r="BE46" s="667">
        <v>27.116</v>
      </c>
      <c r="BF46" s="667">
        <v>0</v>
      </c>
      <c r="BG46" s="667">
        <v>0</v>
      </c>
      <c r="BH46" s="667">
        <v>0</v>
      </c>
      <c r="BI46" s="667">
        <v>60.484000000000002</v>
      </c>
      <c r="BJ46" s="667">
        <v>0</v>
      </c>
      <c r="BK46" s="667">
        <v>0</v>
      </c>
      <c r="BL46" s="667">
        <v>0</v>
      </c>
      <c r="BM46" s="670">
        <f t="shared" si="2"/>
        <v>6394.4780000000001</v>
      </c>
      <c r="BN46" s="673"/>
      <c r="BO46" s="674">
        <v>4663.8590000000004</v>
      </c>
      <c r="BZ46" s="642"/>
    </row>
    <row r="47" spans="1:78">
      <c r="A47" s="654" t="s">
        <v>54</v>
      </c>
      <c r="B47" s="666" t="s">
        <v>159</v>
      </c>
      <c r="C47" s="667">
        <f t="shared" si="0"/>
        <v>39.646000000000001</v>
      </c>
      <c r="D47" s="668">
        <v>0</v>
      </c>
      <c r="E47" s="668">
        <v>0</v>
      </c>
      <c r="F47" s="668">
        <v>4.1369999999999996</v>
      </c>
      <c r="G47" s="668">
        <v>0</v>
      </c>
      <c r="H47" s="668">
        <v>0</v>
      </c>
      <c r="I47" s="668">
        <v>0</v>
      </c>
      <c r="J47" s="668">
        <v>0</v>
      </c>
      <c r="K47" s="668">
        <f t="shared" si="1"/>
        <v>35.509</v>
      </c>
      <c r="L47" s="669">
        <v>0</v>
      </c>
      <c r="M47" s="667">
        <v>0</v>
      </c>
      <c r="N47" s="667">
        <v>0</v>
      </c>
      <c r="O47" s="667">
        <v>0</v>
      </c>
      <c r="P47" s="667">
        <v>0</v>
      </c>
      <c r="Q47" s="667">
        <v>0</v>
      </c>
      <c r="R47" s="667">
        <v>0</v>
      </c>
      <c r="S47" s="667">
        <v>0</v>
      </c>
      <c r="T47" s="667">
        <v>0</v>
      </c>
      <c r="U47" s="667">
        <v>0</v>
      </c>
      <c r="V47" s="667">
        <v>0</v>
      </c>
      <c r="W47" s="667">
        <v>0</v>
      </c>
      <c r="X47" s="667">
        <v>0</v>
      </c>
      <c r="Y47" s="667">
        <v>0</v>
      </c>
      <c r="Z47" s="667">
        <v>0</v>
      </c>
      <c r="AA47" s="667">
        <v>0</v>
      </c>
      <c r="AB47" s="667">
        <v>0</v>
      </c>
      <c r="AC47" s="667">
        <v>0</v>
      </c>
      <c r="AD47" s="667">
        <v>0</v>
      </c>
      <c r="AE47" s="667">
        <v>0</v>
      </c>
      <c r="AF47" s="667">
        <v>0</v>
      </c>
      <c r="AG47" s="667">
        <v>0</v>
      </c>
      <c r="AH47" s="667">
        <v>0</v>
      </c>
      <c r="AI47" s="667">
        <v>0</v>
      </c>
      <c r="AJ47" s="667">
        <v>0</v>
      </c>
      <c r="AK47" s="667">
        <v>0</v>
      </c>
      <c r="AL47" s="667">
        <v>0</v>
      </c>
      <c r="AM47" s="667">
        <v>0</v>
      </c>
      <c r="AN47" s="667">
        <v>0</v>
      </c>
      <c r="AO47" s="667">
        <v>0</v>
      </c>
      <c r="AP47" s="667">
        <v>0</v>
      </c>
      <c r="AQ47" s="667">
        <v>0</v>
      </c>
      <c r="AR47" s="667">
        <v>0</v>
      </c>
      <c r="AS47" s="667">
        <v>0</v>
      </c>
      <c r="AT47" s="667">
        <v>0</v>
      </c>
      <c r="AU47" s="667">
        <v>0</v>
      </c>
      <c r="AV47" s="667">
        <v>0</v>
      </c>
      <c r="AW47" s="667">
        <v>0</v>
      </c>
      <c r="AX47" s="667">
        <v>0</v>
      </c>
      <c r="AY47" s="667">
        <v>35.509</v>
      </c>
      <c r="AZ47" s="667">
        <v>0</v>
      </c>
      <c r="BA47" s="667">
        <v>0</v>
      </c>
      <c r="BB47" s="667">
        <v>0</v>
      </c>
      <c r="BC47" s="667">
        <v>0</v>
      </c>
      <c r="BD47" s="667">
        <v>0</v>
      </c>
      <c r="BE47" s="667">
        <v>0</v>
      </c>
      <c r="BF47" s="667">
        <v>0</v>
      </c>
      <c r="BG47" s="667">
        <v>0</v>
      </c>
      <c r="BH47" s="667">
        <v>0</v>
      </c>
      <c r="BI47" s="667">
        <v>0</v>
      </c>
      <c r="BJ47" s="667">
        <v>0</v>
      </c>
      <c r="BK47" s="667">
        <v>0</v>
      </c>
      <c r="BL47" s="667">
        <v>0</v>
      </c>
      <c r="BM47" s="670">
        <f t="shared" si="2"/>
        <v>35.509</v>
      </c>
      <c r="BN47" s="673"/>
      <c r="BO47" s="674">
        <v>0</v>
      </c>
      <c r="BZ47" s="642"/>
    </row>
    <row r="48" spans="1:78">
      <c r="A48" s="654" t="s">
        <v>55</v>
      </c>
      <c r="B48" s="666" t="s">
        <v>160</v>
      </c>
      <c r="C48" s="667">
        <f t="shared" si="0"/>
        <v>3919.9830000000002</v>
      </c>
      <c r="D48" s="668">
        <v>0</v>
      </c>
      <c r="E48" s="668">
        <v>0</v>
      </c>
      <c r="F48" s="668">
        <v>191.34899999999999</v>
      </c>
      <c r="G48" s="668">
        <v>0</v>
      </c>
      <c r="H48" s="668">
        <v>0</v>
      </c>
      <c r="I48" s="668">
        <v>0</v>
      </c>
      <c r="J48" s="668">
        <v>0</v>
      </c>
      <c r="K48" s="668">
        <f t="shared" si="1"/>
        <v>3728.634</v>
      </c>
      <c r="L48" s="669">
        <v>0</v>
      </c>
      <c r="M48" s="667">
        <v>0</v>
      </c>
      <c r="N48" s="667">
        <v>0</v>
      </c>
      <c r="O48" s="667">
        <v>32.573999999999998</v>
      </c>
      <c r="P48" s="667">
        <v>0</v>
      </c>
      <c r="Q48" s="667">
        <v>0</v>
      </c>
      <c r="R48" s="667">
        <v>0</v>
      </c>
      <c r="S48" s="667">
        <v>0</v>
      </c>
      <c r="T48" s="667">
        <v>0</v>
      </c>
      <c r="U48" s="667">
        <v>0</v>
      </c>
      <c r="V48" s="667">
        <v>0</v>
      </c>
      <c r="W48" s="667">
        <v>0</v>
      </c>
      <c r="X48" s="667">
        <v>0</v>
      </c>
      <c r="Y48" s="667">
        <v>0</v>
      </c>
      <c r="Z48" s="667">
        <v>0</v>
      </c>
      <c r="AA48" s="667">
        <v>1.2</v>
      </c>
      <c r="AB48" s="667">
        <v>0</v>
      </c>
      <c r="AC48" s="667">
        <v>0</v>
      </c>
      <c r="AD48" s="667">
        <v>17.84</v>
      </c>
      <c r="AE48" s="667">
        <v>60.143000000000001</v>
      </c>
      <c r="AF48" s="667">
        <v>47.991</v>
      </c>
      <c r="AG48" s="667">
        <v>6.0830000000000002</v>
      </c>
      <c r="AH48" s="667">
        <v>68.551000000000002</v>
      </c>
      <c r="AI48" s="667">
        <v>169.809</v>
      </c>
      <c r="AJ48" s="667">
        <v>2.0369999999999999</v>
      </c>
      <c r="AK48" s="667">
        <v>73.936000000000007</v>
      </c>
      <c r="AL48" s="667">
        <v>0</v>
      </c>
      <c r="AM48" s="667">
        <v>499.94400000000002</v>
      </c>
      <c r="AN48" s="667">
        <v>0</v>
      </c>
      <c r="AO48" s="667">
        <v>26.975000000000001</v>
      </c>
      <c r="AP48" s="667">
        <v>0</v>
      </c>
      <c r="AQ48" s="667">
        <v>0</v>
      </c>
      <c r="AR48" s="667">
        <v>0</v>
      </c>
      <c r="AS48" s="667">
        <v>30.22</v>
      </c>
      <c r="AT48" s="667">
        <v>0</v>
      </c>
      <c r="AU48" s="667">
        <v>0</v>
      </c>
      <c r="AV48" s="667">
        <v>0</v>
      </c>
      <c r="AW48" s="667">
        <v>5.4109999999999996</v>
      </c>
      <c r="AX48" s="667">
        <v>0.24199999999999999</v>
      </c>
      <c r="AY48" s="667">
        <v>0</v>
      </c>
      <c r="AZ48" s="667">
        <v>1247.7940000000001</v>
      </c>
      <c r="BA48" s="667">
        <v>1.095</v>
      </c>
      <c r="BB48" s="667">
        <v>0</v>
      </c>
      <c r="BC48" s="667">
        <v>31.032</v>
      </c>
      <c r="BD48" s="667">
        <v>4.548</v>
      </c>
      <c r="BE48" s="667">
        <v>0</v>
      </c>
      <c r="BF48" s="667">
        <v>0</v>
      </c>
      <c r="BG48" s="667">
        <v>0</v>
      </c>
      <c r="BH48" s="667">
        <v>0</v>
      </c>
      <c r="BI48" s="667">
        <v>0</v>
      </c>
      <c r="BJ48" s="667">
        <v>0</v>
      </c>
      <c r="BK48" s="667">
        <v>0</v>
      </c>
      <c r="BL48" s="667">
        <v>0</v>
      </c>
      <c r="BM48" s="670">
        <f t="shared" si="2"/>
        <v>2327.4249999999997</v>
      </c>
      <c r="BN48" s="673"/>
      <c r="BO48" s="674">
        <v>1401.2090000000001</v>
      </c>
      <c r="BZ48" s="642"/>
    </row>
    <row r="49" spans="1:78">
      <c r="A49" s="654" t="s">
        <v>56</v>
      </c>
      <c r="B49" s="666" t="s">
        <v>161</v>
      </c>
      <c r="C49" s="667">
        <f t="shared" si="0"/>
        <v>12910.598</v>
      </c>
      <c r="D49" s="668">
        <v>0</v>
      </c>
      <c r="E49" s="668">
        <v>0</v>
      </c>
      <c r="F49" s="668">
        <v>769.56200000000001</v>
      </c>
      <c r="G49" s="668">
        <v>0</v>
      </c>
      <c r="H49" s="668">
        <v>0</v>
      </c>
      <c r="I49" s="668">
        <v>0</v>
      </c>
      <c r="J49" s="668">
        <v>0</v>
      </c>
      <c r="K49" s="668">
        <f t="shared" si="1"/>
        <v>12141.036</v>
      </c>
      <c r="L49" s="669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7">
        <v>0</v>
      </c>
      <c r="T49" s="667">
        <v>0</v>
      </c>
      <c r="U49" s="667">
        <v>0</v>
      </c>
      <c r="V49" s="667">
        <v>0</v>
      </c>
      <c r="W49" s="667">
        <v>0</v>
      </c>
      <c r="X49" s="667">
        <v>0</v>
      </c>
      <c r="Y49" s="667">
        <v>0</v>
      </c>
      <c r="Z49" s="667">
        <v>0</v>
      </c>
      <c r="AA49" s="667">
        <v>0</v>
      </c>
      <c r="AB49" s="667">
        <v>0</v>
      </c>
      <c r="AC49" s="667">
        <v>0</v>
      </c>
      <c r="AD49" s="667">
        <v>0</v>
      </c>
      <c r="AE49" s="667">
        <v>0</v>
      </c>
      <c r="AF49" s="667">
        <v>16.655999999999999</v>
      </c>
      <c r="AG49" s="667">
        <v>0</v>
      </c>
      <c r="AH49" s="667">
        <v>5.6470000000000002</v>
      </c>
      <c r="AI49" s="667">
        <v>0</v>
      </c>
      <c r="AJ49" s="667">
        <v>0</v>
      </c>
      <c r="AK49" s="667">
        <v>0</v>
      </c>
      <c r="AL49" s="667">
        <v>0</v>
      </c>
      <c r="AM49" s="667">
        <v>0</v>
      </c>
      <c r="AN49" s="667">
        <v>0</v>
      </c>
      <c r="AO49" s="667">
        <v>0</v>
      </c>
      <c r="AP49" s="667">
        <v>0</v>
      </c>
      <c r="AQ49" s="667">
        <v>0</v>
      </c>
      <c r="AR49" s="667">
        <v>0</v>
      </c>
      <c r="AS49" s="667">
        <v>0</v>
      </c>
      <c r="AT49" s="667">
        <v>0</v>
      </c>
      <c r="AU49" s="667">
        <v>0</v>
      </c>
      <c r="AV49" s="667">
        <v>0</v>
      </c>
      <c r="AW49" s="667">
        <v>0</v>
      </c>
      <c r="AX49" s="667">
        <v>1.0999999999999999E-2</v>
      </c>
      <c r="AY49" s="667">
        <v>0</v>
      </c>
      <c r="AZ49" s="667">
        <v>0</v>
      </c>
      <c r="BA49" s="667">
        <v>12118.722</v>
      </c>
      <c r="BB49" s="667">
        <v>0</v>
      </c>
      <c r="BC49" s="667">
        <v>0</v>
      </c>
      <c r="BD49" s="667">
        <v>0</v>
      </c>
      <c r="BE49" s="667">
        <v>0</v>
      </c>
      <c r="BF49" s="667">
        <v>0</v>
      </c>
      <c r="BG49" s="667">
        <v>0</v>
      </c>
      <c r="BH49" s="667">
        <v>0</v>
      </c>
      <c r="BI49" s="667">
        <v>0</v>
      </c>
      <c r="BJ49" s="667">
        <v>0</v>
      </c>
      <c r="BK49" s="667">
        <v>0</v>
      </c>
      <c r="BL49" s="667">
        <v>0</v>
      </c>
      <c r="BM49" s="670">
        <f t="shared" si="2"/>
        <v>12141.036</v>
      </c>
      <c r="BN49" s="673"/>
      <c r="BO49" s="674">
        <v>0</v>
      </c>
      <c r="BZ49" s="642"/>
    </row>
    <row r="50" spans="1:78">
      <c r="A50" s="654" t="s">
        <v>57</v>
      </c>
      <c r="B50" s="666" t="s">
        <v>237</v>
      </c>
      <c r="C50" s="667">
        <f t="shared" si="0"/>
        <v>4426.7699999999995</v>
      </c>
      <c r="D50" s="668">
        <v>0</v>
      </c>
      <c r="E50" s="668">
        <v>0</v>
      </c>
      <c r="F50" s="668">
        <v>105.199</v>
      </c>
      <c r="G50" s="668">
        <v>0</v>
      </c>
      <c r="H50" s="668">
        <v>0</v>
      </c>
      <c r="I50" s="668">
        <v>0</v>
      </c>
      <c r="J50" s="668">
        <v>0</v>
      </c>
      <c r="K50" s="668">
        <f t="shared" si="1"/>
        <v>4321.5709999999999</v>
      </c>
      <c r="L50" s="669">
        <v>0</v>
      </c>
      <c r="M50" s="667">
        <v>0</v>
      </c>
      <c r="N50" s="667">
        <v>0</v>
      </c>
      <c r="O50" s="667">
        <v>6.2030000000000003</v>
      </c>
      <c r="P50" s="667">
        <v>0</v>
      </c>
      <c r="Q50" s="667">
        <v>0</v>
      </c>
      <c r="R50" s="667">
        <v>0</v>
      </c>
      <c r="S50" s="667">
        <v>0</v>
      </c>
      <c r="T50" s="667">
        <v>0</v>
      </c>
      <c r="U50" s="667">
        <v>0</v>
      </c>
      <c r="V50" s="667">
        <v>0</v>
      </c>
      <c r="W50" s="667">
        <v>0</v>
      </c>
      <c r="X50" s="667">
        <v>0</v>
      </c>
      <c r="Y50" s="667">
        <v>0</v>
      </c>
      <c r="Z50" s="667">
        <v>0</v>
      </c>
      <c r="AA50" s="667">
        <v>0</v>
      </c>
      <c r="AB50" s="667">
        <v>0</v>
      </c>
      <c r="AC50" s="667">
        <v>0</v>
      </c>
      <c r="AD50" s="667">
        <v>0</v>
      </c>
      <c r="AE50" s="667">
        <v>32.81</v>
      </c>
      <c r="AF50" s="667">
        <v>23.404</v>
      </c>
      <c r="AG50" s="667">
        <v>15.459</v>
      </c>
      <c r="AH50" s="667">
        <v>0</v>
      </c>
      <c r="AI50" s="667">
        <v>24.18</v>
      </c>
      <c r="AJ50" s="667">
        <v>8.4190000000000005</v>
      </c>
      <c r="AK50" s="667">
        <v>0</v>
      </c>
      <c r="AL50" s="667">
        <v>0</v>
      </c>
      <c r="AM50" s="667">
        <v>0</v>
      </c>
      <c r="AN50" s="667">
        <v>64.686999999999998</v>
      </c>
      <c r="AO50" s="667">
        <v>34.015000000000001</v>
      </c>
      <c r="AP50" s="667">
        <v>0</v>
      </c>
      <c r="AQ50" s="667">
        <v>0</v>
      </c>
      <c r="AR50" s="667">
        <v>0</v>
      </c>
      <c r="AS50" s="667">
        <v>0</v>
      </c>
      <c r="AT50" s="667">
        <v>0</v>
      </c>
      <c r="AU50" s="667">
        <v>0</v>
      </c>
      <c r="AV50" s="667">
        <v>0</v>
      </c>
      <c r="AW50" s="667">
        <v>0</v>
      </c>
      <c r="AX50" s="667">
        <v>0</v>
      </c>
      <c r="AY50" s="667">
        <v>0</v>
      </c>
      <c r="AZ50" s="667">
        <v>0</v>
      </c>
      <c r="BA50" s="667">
        <v>0.56100000000000005</v>
      </c>
      <c r="BB50" s="667">
        <v>4106.7349999999997</v>
      </c>
      <c r="BC50" s="667">
        <v>0</v>
      </c>
      <c r="BD50" s="667">
        <v>0</v>
      </c>
      <c r="BE50" s="667">
        <v>0</v>
      </c>
      <c r="BF50" s="667">
        <v>0</v>
      </c>
      <c r="BG50" s="667">
        <v>0</v>
      </c>
      <c r="BH50" s="667">
        <v>0</v>
      </c>
      <c r="BI50" s="667">
        <v>5.0979999999999999</v>
      </c>
      <c r="BJ50" s="667">
        <v>0</v>
      </c>
      <c r="BK50" s="667">
        <v>0</v>
      </c>
      <c r="BL50" s="667">
        <v>0</v>
      </c>
      <c r="BM50" s="670">
        <f t="shared" si="2"/>
        <v>4321.5709999999999</v>
      </c>
      <c r="BN50" s="673"/>
      <c r="BO50" s="674">
        <v>0</v>
      </c>
      <c r="BZ50" s="642"/>
    </row>
    <row r="51" spans="1:78">
      <c r="A51" s="654" t="s">
        <v>58</v>
      </c>
      <c r="B51" s="666" t="s">
        <v>59</v>
      </c>
      <c r="C51" s="667">
        <f t="shared" si="0"/>
        <v>40677.339</v>
      </c>
      <c r="D51" s="668">
        <v>0</v>
      </c>
      <c r="E51" s="668">
        <v>0</v>
      </c>
      <c r="F51" s="668">
        <v>0</v>
      </c>
      <c r="G51" s="668">
        <v>0</v>
      </c>
      <c r="H51" s="668">
        <v>0</v>
      </c>
      <c r="I51" s="668">
        <v>0</v>
      </c>
      <c r="J51" s="668">
        <v>0</v>
      </c>
      <c r="K51" s="668">
        <f t="shared" si="1"/>
        <v>40677.339</v>
      </c>
      <c r="L51" s="669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7">
        <v>0</v>
      </c>
      <c r="T51" s="667">
        <v>0</v>
      </c>
      <c r="U51" s="667">
        <v>0</v>
      </c>
      <c r="V51" s="667">
        <v>0</v>
      </c>
      <c r="W51" s="667">
        <v>0</v>
      </c>
      <c r="X51" s="667">
        <v>0</v>
      </c>
      <c r="Y51" s="667">
        <v>0</v>
      </c>
      <c r="Z51" s="667">
        <v>0</v>
      </c>
      <c r="AA51" s="667">
        <v>0</v>
      </c>
      <c r="AB51" s="667">
        <v>0</v>
      </c>
      <c r="AC51" s="667">
        <v>0</v>
      </c>
      <c r="AD51" s="667">
        <v>0</v>
      </c>
      <c r="AE51" s="667">
        <v>0</v>
      </c>
      <c r="AF51" s="667">
        <v>0</v>
      </c>
      <c r="AG51" s="667">
        <v>0</v>
      </c>
      <c r="AH51" s="667">
        <v>0</v>
      </c>
      <c r="AI51" s="667">
        <v>0</v>
      </c>
      <c r="AJ51" s="667">
        <v>0</v>
      </c>
      <c r="AK51" s="667">
        <v>0</v>
      </c>
      <c r="AL51" s="667">
        <v>0</v>
      </c>
      <c r="AM51" s="667">
        <v>0</v>
      </c>
      <c r="AN51" s="667">
        <v>0</v>
      </c>
      <c r="AO51" s="667">
        <v>0</v>
      </c>
      <c r="AP51" s="667">
        <v>0</v>
      </c>
      <c r="AQ51" s="667">
        <v>0</v>
      </c>
      <c r="AR51" s="667">
        <v>0</v>
      </c>
      <c r="AS51" s="667">
        <v>0</v>
      </c>
      <c r="AT51" s="667">
        <v>0</v>
      </c>
      <c r="AU51" s="667">
        <v>0</v>
      </c>
      <c r="AV51" s="667">
        <v>0</v>
      </c>
      <c r="AW51" s="667">
        <v>0</v>
      </c>
      <c r="AX51" s="667">
        <v>0</v>
      </c>
      <c r="AY51" s="667">
        <v>0</v>
      </c>
      <c r="AZ51" s="667">
        <v>0</v>
      </c>
      <c r="BA51" s="667">
        <v>0</v>
      </c>
      <c r="BB51" s="667">
        <v>0</v>
      </c>
      <c r="BC51" s="667">
        <v>40677.339</v>
      </c>
      <c r="BD51" s="667">
        <v>0</v>
      </c>
      <c r="BE51" s="667">
        <v>0</v>
      </c>
      <c r="BF51" s="667">
        <v>0</v>
      </c>
      <c r="BG51" s="667">
        <v>0</v>
      </c>
      <c r="BH51" s="667">
        <v>0</v>
      </c>
      <c r="BI51" s="667">
        <v>0</v>
      </c>
      <c r="BJ51" s="667">
        <v>0</v>
      </c>
      <c r="BK51" s="667">
        <v>0</v>
      </c>
      <c r="BL51" s="667">
        <v>0</v>
      </c>
      <c r="BM51" s="670">
        <f t="shared" si="2"/>
        <v>40677.339</v>
      </c>
      <c r="BN51" s="673"/>
      <c r="BO51" s="674">
        <v>0</v>
      </c>
      <c r="BZ51" s="642"/>
    </row>
    <row r="52" spans="1:78">
      <c r="A52" s="654" t="s">
        <v>60</v>
      </c>
      <c r="B52" s="666" t="s">
        <v>168</v>
      </c>
      <c r="C52" s="667">
        <f t="shared" si="0"/>
        <v>872.59900000000005</v>
      </c>
      <c r="D52" s="668">
        <v>0</v>
      </c>
      <c r="E52" s="668">
        <v>0</v>
      </c>
      <c r="F52" s="668">
        <v>0</v>
      </c>
      <c r="G52" s="668">
        <v>0</v>
      </c>
      <c r="H52" s="668">
        <v>0</v>
      </c>
      <c r="I52" s="668">
        <v>0</v>
      </c>
      <c r="J52" s="668">
        <v>0</v>
      </c>
      <c r="K52" s="668">
        <f t="shared" si="1"/>
        <v>872.59900000000005</v>
      </c>
      <c r="L52" s="669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7">
        <v>0</v>
      </c>
      <c r="T52" s="667">
        <v>0</v>
      </c>
      <c r="U52" s="667">
        <v>0</v>
      </c>
      <c r="V52" s="667">
        <v>0</v>
      </c>
      <c r="W52" s="667">
        <v>0</v>
      </c>
      <c r="X52" s="667">
        <v>0</v>
      </c>
      <c r="Y52" s="667">
        <v>0</v>
      </c>
      <c r="Z52" s="667">
        <v>0</v>
      </c>
      <c r="AA52" s="667">
        <v>0</v>
      </c>
      <c r="AB52" s="667">
        <v>0</v>
      </c>
      <c r="AC52" s="667">
        <v>0</v>
      </c>
      <c r="AD52" s="667">
        <v>0</v>
      </c>
      <c r="AE52" s="667">
        <v>0</v>
      </c>
      <c r="AF52" s="667">
        <v>0</v>
      </c>
      <c r="AG52" s="667">
        <v>0</v>
      </c>
      <c r="AH52" s="667">
        <v>0</v>
      </c>
      <c r="AI52" s="667">
        <v>0</v>
      </c>
      <c r="AJ52" s="667">
        <v>0</v>
      </c>
      <c r="AK52" s="667">
        <v>0</v>
      </c>
      <c r="AL52" s="667">
        <v>0</v>
      </c>
      <c r="AM52" s="667">
        <v>0</v>
      </c>
      <c r="AN52" s="667">
        <v>0</v>
      </c>
      <c r="AO52" s="667">
        <v>0</v>
      </c>
      <c r="AP52" s="667">
        <v>0</v>
      </c>
      <c r="AQ52" s="667">
        <v>0</v>
      </c>
      <c r="AR52" s="667">
        <v>0</v>
      </c>
      <c r="AS52" s="667">
        <v>0</v>
      </c>
      <c r="AT52" s="667">
        <v>0</v>
      </c>
      <c r="AU52" s="667">
        <v>0</v>
      </c>
      <c r="AV52" s="667">
        <v>0</v>
      </c>
      <c r="AW52" s="667">
        <v>0</v>
      </c>
      <c r="AX52" s="667">
        <v>0</v>
      </c>
      <c r="AY52" s="667">
        <v>0</v>
      </c>
      <c r="AZ52" s="667">
        <v>0</v>
      </c>
      <c r="BA52" s="667">
        <v>0</v>
      </c>
      <c r="BB52" s="667">
        <v>0</v>
      </c>
      <c r="BC52" s="667">
        <v>0</v>
      </c>
      <c r="BD52" s="667">
        <v>872.59900000000005</v>
      </c>
      <c r="BE52" s="667">
        <v>0</v>
      </c>
      <c r="BF52" s="667">
        <v>0</v>
      </c>
      <c r="BG52" s="667">
        <v>0</v>
      </c>
      <c r="BH52" s="667">
        <v>0</v>
      </c>
      <c r="BI52" s="667">
        <v>0</v>
      </c>
      <c r="BJ52" s="667">
        <v>0</v>
      </c>
      <c r="BK52" s="667">
        <v>0</v>
      </c>
      <c r="BL52" s="667">
        <v>0</v>
      </c>
      <c r="BM52" s="670">
        <f t="shared" si="2"/>
        <v>872.59900000000005</v>
      </c>
      <c r="BN52" s="673"/>
      <c r="BO52" s="674">
        <v>0</v>
      </c>
      <c r="BZ52" s="642"/>
    </row>
    <row r="53" spans="1:78">
      <c r="A53" s="654" t="s">
        <v>61</v>
      </c>
      <c r="B53" s="666" t="s">
        <v>69</v>
      </c>
      <c r="C53" s="667">
        <f t="shared" si="0"/>
        <v>13021.626999999999</v>
      </c>
      <c r="D53" s="668">
        <v>0</v>
      </c>
      <c r="E53" s="668">
        <v>0</v>
      </c>
      <c r="F53" s="668">
        <v>0</v>
      </c>
      <c r="G53" s="668">
        <v>0</v>
      </c>
      <c r="H53" s="668">
        <v>0</v>
      </c>
      <c r="I53" s="668">
        <v>0</v>
      </c>
      <c r="J53" s="668">
        <v>0</v>
      </c>
      <c r="K53" s="668">
        <f t="shared" si="1"/>
        <v>13021.626999999999</v>
      </c>
      <c r="L53" s="669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7">
        <v>0</v>
      </c>
      <c r="T53" s="667">
        <v>0</v>
      </c>
      <c r="U53" s="667">
        <v>0</v>
      </c>
      <c r="V53" s="667">
        <v>0</v>
      </c>
      <c r="W53" s="667">
        <v>0</v>
      </c>
      <c r="X53" s="667">
        <v>0</v>
      </c>
      <c r="Y53" s="667">
        <v>0</v>
      </c>
      <c r="Z53" s="667">
        <v>0</v>
      </c>
      <c r="AA53" s="667">
        <v>0</v>
      </c>
      <c r="AB53" s="667">
        <v>0</v>
      </c>
      <c r="AC53" s="667">
        <v>0</v>
      </c>
      <c r="AD53" s="667">
        <v>0</v>
      </c>
      <c r="AE53" s="667">
        <v>0</v>
      </c>
      <c r="AF53" s="667">
        <v>0</v>
      </c>
      <c r="AG53" s="667">
        <v>0</v>
      </c>
      <c r="AH53" s="667">
        <v>0</v>
      </c>
      <c r="AI53" s="667">
        <v>0</v>
      </c>
      <c r="AJ53" s="667">
        <v>0</v>
      </c>
      <c r="AK53" s="667">
        <v>0</v>
      </c>
      <c r="AL53" s="667">
        <v>0</v>
      </c>
      <c r="AM53" s="667">
        <v>0</v>
      </c>
      <c r="AN53" s="667">
        <v>0</v>
      </c>
      <c r="AO53" s="667">
        <v>30.58</v>
      </c>
      <c r="AP53" s="667">
        <v>0</v>
      </c>
      <c r="AQ53" s="667">
        <v>0</v>
      </c>
      <c r="AR53" s="667">
        <v>0</v>
      </c>
      <c r="AS53" s="667">
        <v>0</v>
      </c>
      <c r="AT53" s="667">
        <v>0</v>
      </c>
      <c r="AU53" s="667">
        <v>0</v>
      </c>
      <c r="AV53" s="667">
        <v>0</v>
      </c>
      <c r="AW53" s="667">
        <v>0</v>
      </c>
      <c r="AX53" s="667">
        <v>0</v>
      </c>
      <c r="AY53" s="667">
        <v>0</v>
      </c>
      <c r="AZ53" s="667">
        <v>0</v>
      </c>
      <c r="BA53" s="667">
        <v>0</v>
      </c>
      <c r="BB53" s="667">
        <v>0</v>
      </c>
      <c r="BC53" s="667">
        <v>0</v>
      </c>
      <c r="BD53" s="667">
        <v>0</v>
      </c>
      <c r="BE53" s="667">
        <v>12937.156999999999</v>
      </c>
      <c r="BF53" s="667">
        <v>0</v>
      </c>
      <c r="BG53" s="667">
        <v>0</v>
      </c>
      <c r="BH53" s="667">
        <v>0</v>
      </c>
      <c r="BI53" s="667">
        <v>53.89</v>
      </c>
      <c r="BJ53" s="667">
        <v>0</v>
      </c>
      <c r="BK53" s="667">
        <v>0</v>
      </c>
      <c r="BL53" s="667">
        <v>0</v>
      </c>
      <c r="BM53" s="670">
        <f t="shared" si="2"/>
        <v>13021.626999999999</v>
      </c>
      <c r="BN53" s="673"/>
      <c r="BO53" s="674">
        <v>0</v>
      </c>
      <c r="BZ53" s="642"/>
    </row>
    <row r="54" spans="1:78">
      <c r="A54" s="654" t="s">
        <v>62</v>
      </c>
      <c r="B54" s="666" t="s">
        <v>148</v>
      </c>
      <c r="C54" s="667">
        <f t="shared" si="0"/>
        <v>10360.821</v>
      </c>
      <c r="D54" s="668">
        <v>0</v>
      </c>
      <c r="E54" s="668">
        <v>0</v>
      </c>
      <c r="F54" s="668">
        <v>0</v>
      </c>
      <c r="G54" s="668">
        <v>0</v>
      </c>
      <c r="H54" s="668">
        <v>0</v>
      </c>
      <c r="I54" s="668">
        <v>0</v>
      </c>
      <c r="J54" s="668">
        <v>0</v>
      </c>
      <c r="K54" s="668">
        <f t="shared" si="1"/>
        <v>10360.821</v>
      </c>
      <c r="L54" s="669">
        <v>0</v>
      </c>
      <c r="M54" s="667">
        <v>0</v>
      </c>
      <c r="N54" s="667">
        <v>0</v>
      </c>
      <c r="O54" s="667">
        <v>0</v>
      </c>
      <c r="P54" s="667">
        <v>0</v>
      </c>
      <c r="Q54" s="667">
        <v>0</v>
      </c>
      <c r="R54" s="667">
        <v>0</v>
      </c>
      <c r="S54" s="667">
        <v>0</v>
      </c>
      <c r="T54" s="667">
        <v>0</v>
      </c>
      <c r="U54" s="667">
        <v>0</v>
      </c>
      <c r="V54" s="667">
        <v>0</v>
      </c>
      <c r="W54" s="667">
        <v>0</v>
      </c>
      <c r="X54" s="667">
        <v>0</v>
      </c>
      <c r="Y54" s="667">
        <v>0</v>
      </c>
      <c r="Z54" s="667">
        <v>0</v>
      </c>
      <c r="AA54" s="667">
        <v>0</v>
      </c>
      <c r="AB54" s="667">
        <v>0</v>
      </c>
      <c r="AC54" s="667">
        <v>0</v>
      </c>
      <c r="AD54" s="667">
        <v>0</v>
      </c>
      <c r="AE54" s="667">
        <v>0</v>
      </c>
      <c r="AF54" s="667">
        <v>0</v>
      </c>
      <c r="AG54" s="667">
        <v>0</v>
      </c>
      <c r="AH54" s="667">
        <v>0</v>
      </c>
      <c r="AI54" s="667">
        <v>1.3839999999999999</v>
      </c>
      <c r="AJ54" s="667">
        <v>0</v>
      </c>
      <c r="AK54" s="667">
        <v>0</v>
      </c>
      <c r="AL54" s="667">
        <v>0</v>
      </c>
      <c r="AM54" s="667">
        <v>0</v>
      </c>
      <c r="AN54" s="667">
        <v>0</v>
      </c>
      <c r="AO54" s="667">
        <v>5.1459999999999999</v>
      </c>
      <c r="AP54" s="667">
        <v>0</v>
      </c>
      <c r="AQ54" s="667">
        <v>0</v>
      </c>
      <c r="AR54" s="667">
        <v>0</v>
      </c>
      <c r="AS54" s="667">
        <v>0</v>
      </c>
      <c r="AT54" s="667">
        <v>0</v>
      </c>
      <c r="AU54" s="667">
        <v>0</v>
      </c>
      <c r="AV54" s="667">
        <v>0</v>
      </c>
      <c r="AW54" s="667">
        <v>0</v>
      </c>
      <c r="AX54" s="667">
        <v>0</v>
      </c>
      <c r="AY54" s="667">
        <v>0</v>
      </c>
      <c r="AZ54" s="667">
        <v>0</v>
      </c>
      <c r="BA54" s="667">
        <v>0</v>
      </c>
      <c r="BB54" s="667">
        <v>0</v>
      </c>
      <c r="BC54" s="667">
        <v>0</v>
      </c>
      <c r="BD54" s="667">
        <v>0</v>
      </c>
      <c r="BE54" s="667">
        <v>0</v>
      </c>
      <c r="BF54" s="667">
        <v>10354.290999999999</v>
      </c>
      <c r="BG54" s="667">
        <v>0</v>
      </c>
      <c r="BH54" s="667">
        <v>0</v>
      </c>
      <c r="BI54" s="667">
        <v>0</v>
      </c>
      <c r="BJ54" s="667">
        <v>0</v>
      </c>
      <c r="BK54" s="667">
        <v>0</v>
      </c>
      <c r="BL54" s="667">
        <v>0</v>
      </c>
      <c r="BM54" s="670">
        <f t="shared" si="2"/>
        <v>10360.821</v>
      </c>
      <c r="BN54" s="673"/>
      <c r="BO54" s="674">
        <v>0</v>
      </c>
      <c r="BZ54" s="642"/>
    </row>
    <row r="55" spans="1:78">
      <c r="A55" s="654" t="s">
        <v>63</v>
      </c>
      <c r="B55" s="666" t="s">
        <v>238</v>
      </c>
      <c r="C55" s="667">
        <f t="shared" si="0"/>
        <v>3290.1909999999998</v>
      </c>
      <c r="D55" s="668">
        <v>0</v>
      </c>
      <c r="E55" s="668">
        <v>0</v>
      </c>
      <c r="F55" s="668">
        <v>0</v>
      </c>
      <c r="G55" s="668">
        <v>0</v>
      </c>
      <c r="H55" s="668">
        <v>0</v>
      </c>
      <c r="I55" s="668">
        <v>0</v>
      </c>
      <c r="J55" s="668">
        <v>0.55800000000000005</v>
      </c>
      <c r="K55" s="668">
        <f t="shared" si="1"/>
        <v>3289.6329999999998</v>
      </c>
      <c r="L55" s="669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7">
        <v>0</v>
      </c>
      <c r="T55" s="667">
        <v>0</v>
      </c>
      <c r="U55" s="667">
        <v>0</v>
      </c>
      <c r="V55" s="667">
        <v>0</v>
      </c>
      <c r="W55" s="667">
        <v>0</v>
      </c>
      <c r="X55" s="667">
        <v>0</v>
      </c>
      <c r="Y55" s="667">
        <v>0</v>
      </c>
      <c r="Z55" s="667">
        <v>0</v>
      </c>
      <c r="AA55" s="667">
        <v>0</v>
      </c>
      <c r="AB55" s="667">
        <v>0</v>
      </c>
      <c r="AC55" s="667">
        <v>0</v>
      </c>
      <c r="AD55" s="667">
        <v>0</v>
      </c>
      <c r="AE55" s="667">
        <v>0</v>
      </c>
      <c r="AF55" s="667">
        <v>0</v>
      </c>
      <c r="AG55" s="667">
        <v>0</v>
      </c>
      <c r="AH55" s="667">
        <v>0</v>
      </c>
      <c r="AI55" s="667">
        <v>0.79400000000000004</v>
      </c>
      <c r="AJ55" s="667">
        <v>0</v>
      </c>
      <c r="AK55" s="667">
        <v>0</v>
      </c>
      <c r="AL55" s="667">
        <v>0</v>
      </c>
      <c r="AM55" s="667">
        <v>0</v>
      </c>
      <c r="AN55" s="667">
        <v>0</v>
      </c>
      <c r="AO55" s="667">
        <v>17.391999999999999</v>
      </c>
      <c r="AP55" s="667">
        <v>0</v>
      </c>
      <c r="AQ55" s="667">
        <v>0</v>
      </c>
      <c r="AR55" s="667">
        <v>0</v>
      </c>
      <c r="AS55" s="667">
        <v>0</v>
      </c>
      <c r="AT55" s="667">
        <v>0</v>
      </c>
      <c r="AU55" s="667">
        <v>0</v>
      </c>
      <c r="AV55" s="667">
        <v>0</v>
      </c>
      <c r="AW55" s="667">
        <v>0</v>
      </c>
      <c r="AX55" s="667">
        <v>0</v>
      </c>
      <c r="AY55" s="667">
        <v>0</v>
      </c>
      <c r="AZ55" s="667">
        <v>0</v>
      </c>
      <c r="BA55" s="667">
        <v>0</v>
      </c>
      <c r="BB55" s="667">
        <v>0</v>
      </c>
      <c r="BC55" s="667">
        <v>44.293999999999997</v>
      </c>
      <c r="BD55" s="667">
        <v>0</v>
      </c>
      <c r="BE55" s="667">
        <v>0</v>
      </c>
      <c r="BF55" s="667">
        <v>0</v>
      </c>
      <c r="BG55" s="667">
        <v>3218.3389999999999</v>
      </c>
      <c r="BH55" s="667">
        <v>0</v>
      </c>
      <c r="BI55" s="667">
        <v>5.0510000000000002</v>
      </c>
      <c r="BJ55" s="667">
        <v>0</v>
      </c>
      <c r="BK55" s="667">
        <v>0</v>
      </c>
      <c r="BL55" s="667">
        <v>0</v>
      </c>
      <c r="BM55" s="670">
        <f t="shared" si="2"/>
        <v>3285.87</v>
      </c>
      <c r="BN55" s="673"/>
      <c r="BO55" s="674">
        <v>3.7629999999999999</v>
      </c>
      <c r="BZ55" s="642"/>
    </row>
    <row r="56" spans="1:78">
      <c r="A56" s="654" t="s">
        <v>64</v>
      </c>
      <c r="B56" s="666" t="s">
        <v>162</v>
      </c>
      <c r="C56" s="667">
        <f t="shared" si="0"/>
        <v>810.88199999999995</v>
      </c>
      <c r="D56" s="668">
        <v>0</v>
      </c>
      <c r="E56" s="668">
        <v>0</v>
      </c>
      <c r="F56" s="668">
        <v>0</v>
      </c>
      <c r="G56" s="668">
        <v>0</v>
      </c>
      <c r="H56" s="668">
        <v>0</v>
      </c>
      <c r="I56" s="668">
        <v>0</v>
      </c>
      <c r="J56" s="668">
        <v>0</v>
      </c>
      <c r="K56" s="668">
        <f t="shared" si="1"/>
        <v>810.88199999999995</v>
      </c>
      <c r="L56" s="669">
        <v>0</v>
      </c>
      <c r="M56" s="667">
        <v>0</v>
      </c>
      <c r="N56" s="667">
        <v>0</v>
      </c>
      <c r="O56" s="667">
        <v>0</v>
      </c>
      <c r="P56" s="667">
        <v>0</v>
      </c>
      <c r="Q56" s="667">
        <v>0</v>
      </c>
      <c r="R56" s="667">
        <v>0</v>
      </c>
      <c r="S56" s="667">
        <v>0</v>
      </c>
      <c r="T56" s="667">
        <v>0</v>
      </c>
      <c r="U56" s="667">
        <v>0</v>
      </c>
      <c r="V56" s="667">
        <v>0</v>
      </c>
      <c r="W56" s="667">
        <v>0</v>
      </c>
      <c r="X56" s="667">
        <v>0</v>
      </c>
      <c r="Y56" s="667">
        <v>0</v>
      </c>
      <c r="Z56" s="667">
        <v>0</v>
      </c>
      <c r="AA56" s="667">
        <v>0</v>
      </c>
      <c r="AB56" s="667">
        <v>0</v>
      </c>
      <c r="AC56" s="667">
        <v>0</v>
      </c>
      <c r="AD56" s="667">
        <v>0</v>
      </c>
      <c r="AE56" s="667">
        <v>0</v>
      </c>
      <c r="AF56" s="667">
        <v>0</v>
      </c>
      <c r="AG56" s="667">
        <v>0</v>
      </c>
      <c r="AH56" s="667">
        <v>0</v>
      </c>
      <c r="AI56" s="667">
        <v>0</v>
      </c>
      <c r="AJ56" s="667">
        <v>0</v>
      </c>
      <c r="AK56" s="667">
        <v>0</v>
      </c>
      <c r="AL56" s="667">
        <v>0</v>
      </c>
      <c r="AM56" s="667">
        <v>0</v>
      </c>
      <c r="AN56" s="667">
        <v>0</v>
      </c>
      <c r="AO56" s="667">
        <v>0</v>
      </c>
      <c r="AP56" s="667">
        <v>0</v>
      </c>
      <c r="AQ56" s="667">
        <v>0</v>
      </c>
      <c r="AR56" s="667">
        <v>0</v>
      </c>
      <c r="AS56" s="667">
        <v>0</v>
      </c>
      <c r="AT56" s="667">
        <v>0</v>
      </c>
      <c r="AU56" s="667">
        <v>0</v>
      </c>
      <c r="AV56" s="667">
        <v>0</v>
      </c>
      <c r="AW56" s="667">
        <v>0</v>
      </c>
      <c r="AX56" s="667">
        <v>0</v>
      </c>
      <c r="AY56" s="667">
        <v>0</v>
      </c>
      <c r="AZ56" s="667">
        <v>0</v>
      </c>
      <c r="BA56" s="667">
        <v>0</v>
      </c>
      <c r="BB56" s="667">
        <v>0</v>
      </c>
      <c r="BC56" s="667">
        <v>0</v>
      </c>
      <c r="BD56" s="667">
        <v>0</v>
      </c>
      <c r="BE56" s="667">
        <v>0</v>
      </c>
      <c r="BF56" s="667">
        <v>0</v>
      </c>
      <c r="BG56" s="667">
        <v>0</v>
      </c>
      <c r="BH56" s="667">
        <v>810.88199999999995</v>
      </c>
      <c r="BI56" s="667">
        <v>0</v>
      </c>
      <c r="BJ56" s="667">
        <v>0</v>
      </c>
      <c r="BK56" s="667">
        <v>0</v>
      </c>
      <c r="BL56" s="667">
        <v>0</v>
      </c>
      <c r="BM56" s="670">
        <f t="shared" si="2"/>
        <v>810.88199999999995</v>
      </c>
      <c r="BN56" s="673"/>
      <c r="BO56" s="674">
        <v>0</v>
      </c>
      <c r="BZ56" s="642"/>
    </row>
    <row r="57" spans="1:78">
      <c r="A57" s="654" t="s">
        <v>65</v>
      </c>
      <c r="B57" s="666" t="s">
        <v>164</v>
      </c>
      <c r="C57" s="667">
        <f t="shared" si="0"/>
        <v>2760.7139999999999</v>
      </c>
      <c r="D57" s="668">
        <v>0</v>
      </c>
      <c r="E57" s="668">
        <v>0</v>
      </c>
      <c r="F57" s="668">
        <v>156.185</v>
      </c>
      <c r="G57" s="668">
        <v>0</v>
      </c>
      <c r="H57" s="668">
        <v>0</v>
      </c>
      <c r="I57" s="668">
        <v>0</v>
      </c>
      <c r="J57" s="668">
        <v>0</v>
      </c>
      <c r="K57" s="668">
        <f t="shared" si="1"/>
        <v>2604.529</v>
      </c>
      <c r="L57" s="669">
        <v>0</v>
      </c>
      <c r="M57" s="667">
        <v>0</v>
      </c>
      <c r="N57" s="667">
        <v>1.2649999999999999</v>
      </c>
      <c r="O57" s="667">
        <v>0</v>
      </c>
      <c r="P57" s="667">
        <v>0</v>
      </c>
      <c r="Q57" s="667">
        <v>0</v>
      </c>
      <c r="R57" s="667">
        <v>10.125999999999999</v>
      </c>
      <c r="S57" s="667">
        <v>0</v>
      </c>
      <c r="T57" s="667">
        <v>0</v>
      </c>
      <c r="U57" s="667">
        <v>0</v>
      </c>
      <c r="V57" s="667">
        <v>0</v>
      </c>
      <c r="W57" s="667">
        <v>0</v>
      </c>
      <c r="X57" s="667">
        <v>0</v>
      </c>
      <c r="Y57" s="667">
        <v>0</v>
      </c>
      <c r="Z57" s="667">
        <v>153.39500000000001</v>
      </c>
      <c r="AA57" s="667">
        <v>3.0409999999999999</v>
      </c>
      <c r="AB57" s="667">
        <v>0</v>
      </c>
      <c r="AC57" s="667">
        <v>0</v>
      </c>
      <c r="AD57" s="667">
        <v>0</v>
      </c>
      <c r="AE57" s="667">
        <v>0</v>
      </c>
      <c r="AF57" s="667">
        <v>160.84800000000001</v>
      </c>
      <c r="AG57" s="667">
        <v>95.081999999999994</v>
      </c>
      <c r="AH57" s="667">
        <v>0</v>
      </c>
      <c r="AI57" s="667">
        <v>9.5519999999999996</v>
      </c>
      <c r="AJ57" s="667">
        <v>0</v>
      </c>
      <c r="AK57" s="667">
        <v>0</v>
      </c>
      <c r="AL57" s="667">
        <v>0</v>
      </c>
      <c r="AM57" s="667">
        <v>0</v>
      </c>
      <c r="AN57" s="667">
        <v>0</v>
      </c>
      <c r="AO57" s="667">
        <v>48.576000000000001</v>
      </c>
      <c r="AP57" s="667">
        <v>1.1080000000000001</v>
      </c>
      <c r="AQ57" s="667">
        <v>0</v>
      </c>
      <c r="AR57" s="667">
        <v>0</v>
      </c>
      <c r="AS57" s="667">
        <v>0</v>
      </c>
      <c r="AT57" s="667">
        <v>0</v>
      </c>
      <c r="AU57" s="667">
        <v>0</v>
      </c>
      <c r="AV57" s="667">
        <v>0</v>
      </c>
      <c r="AW57" s="667">
        <v>30.224</v>
      </c>
      <c r="AX57" s="667">
        <v>0</v>
      </c>
      <c r="AY57" s="667">
        <v>0</v>
      </c>
      <c r="AZ57" s="667">
        <v>0</v>
      </c>
      <c r="BA57" s="667">
        <v>0</v>
      </c>
      <c r="BB57" s="667">
        <v>0</v>
      </c>
      <c r="BC57" s="667">
        <v>27.542999999999999</v>
      </c>
      <c r="BD57" s="667">
        <v>0</v>
      </c>
      <c r="BE57" s="667">
        <v>0</v>
      </c>
      <c r="BF57" s="667">
        <v>0</v>
      </c>
      <c r="BG57" s="667">
        <v>0</v>
      </c>
      <c r="BH57" s="667">
        <v>0</v>
      </c>
      <c r="BI57" s="667">
        <v>2063.6509999999998</v>
      </c>
      <c r="BJ57" s="667">
        <v>0</v>
      </c>
      <c r="BK57" s="667">
        <v>0</v>
      </c>
      <c r="BL57" s="667">
        <v>0</v>
      </c>
      <c r="BM57" s="670">
        <f t="shared" si="2"/>
        <v>2604.4110000000001</v>
      </c>
      <c r="BN57" s="673"/>
      <c r="BO57" s="674">
        <v>0.11799999999999999</v>
      </c>
      <c r="BZ57" s="642"/>
    </row>
    <row r="58" spans="1:78">
      <c r="A58" s="654" t="s">
        <v>66</v>
      </c>
      <c r="B58" s="666" t="s">
        <v>239</v>
      </c>
      <c r="C58" s="667">
        <f t="shared" si="0"/>
        <v>1248.5150000000001</v>
      </c>
      <c r="D58" s="668">
        <v>0</v>
      </c>
      <c r="E58" s="668">
        <v>0</v>
      </c>
      <c r="F58" s="668">
        <v>0</v>
      </c>
      <c r="G58" s="668">
        <v>0</v>
      </c>
      <c r="H58" s="668">
        <v>0</v>
      </c>
      <c r="I58" s="668">
        <v>0</v>
      </c>
      <c r="J58" s="668">
        <v>0</v>
      </c>
      <c r="K58" s="668">
        <f t="shared" si="1"/>
        <v>1248.5150000000001</v>
      </c>
      <c r="L58" s="669">
        <v>0</v>
      </c>
      <c r="M58" s="667">
        <v>0</v>
      </c>
      <c r="N58" s="667">
        <v>0</v>
      </c>
      <c r="O58" s="667">
        <v>0</v>
      </c>
      <c r="P58" s="667">
        <v>0</v>
      </c>
      <c r="Q58" s="667">
        <v>0</v>
      </c>
      <c r="R58" s="667">
        <v>0</v>
      </c>
      <c r="S58" s="667">
        <v>0</v>
      </c>
      <c r="T58" s="667">
        <v>0</v>
      </c>
      <c r="U58" s="667">
        <v>0</v>
      </c>
      <c r="V58" s="667">
        <v>0</v>
      </c>
      <c r="W58" s="667">
        <v>0</v>
      </c>
      <c r="X58" s="667">
        <v>0</v>
      </c>
      <c r="Y58" s="667">
        <v>0</v>
      </c>
      <c r="Z58" s="667">
        <v>0</v>
      </c>
      <c r="AA58" s="667">
        <v>0</v>
      </c>
      <c r="AB58" s="667">
        <v>0</v>
      </c>
      <c r="AC58" s="667">
        <v>0</v>
      </c>
      <c r="AD58" s="667">
        <v>0</v>
      </c>
      <c r="AE58" s="667">
        <v>0</v>
      </c>
      <c r="AF58" s="667">
        <v>0</v>
      </c>
      <c r="AG58" s="667">
        <v>0</v>
      </c>
      <c r="AH58" s="667">
        <v>0</v>
      </c>
      <c r="AI58" s="667">
        <v>0</v>
      </c>
      <c r="AJ58" s="667">
        <v>0</v>
      </c>
      <c r="AK58" s="667">
        <v>0</v>
      </c>
      <c r="AL58" s="667">
        <v>0</v>
      </c>
      <c r="AM58" s="667">
        <v>0</v>
      </c>
      <c r="AN58" s="667">
        <v>0</v>
      </c>
      <c r="AO58" s="667">
        <v>0</v>
      </c>
      <c r="AP58" s="667">
        <v>0</v>
      </c>
      <c r="AQ58" s="667">
        <v>0</v>
      </c>
      <c r="AR58" s="667">
        <v>0</v>
      </c>
      <c r="AS58" s="667">
        <v>0</v>
      </c>
      <c r="AT58" s="667">
        <v>0</v>
      </c>
      <c r="AU58" s="667">
        <v>0</v>
      </c>
      <c r="AV58" s="667">
        <v>0</v>
      </c>
      <c r="AW58" s="667">
        <v>0</v>
      </c>
      <c r="AX58" s="667">
        <v>0</v>
      </c>
      <c r="AY58" s="667">
        <v>0</v>
      </c>
      <c r="AZ58" s="667">
        <v>0</v>
      </c>
      <c r="BA58" s="667">
        <v>0</v>
      </c>
      <c r="BB58" s="667">
        <v>0</v>
      </c>
      <c r="BC58" s="667">
        <v>0</v>
      </c>
      <c r="BD58" s="667">
        <v>0</v>
      </c>
      <c r="BE58" s="667">
        <v>0</v>
      </c>
      <c r="BF58" s="667">
        <v>0</v>
      </c>
      <c r="BG58" s="667">
        <v>0</v>
      </c>
      <c r="BH58" s="667">
        <v>0</v>
      </c>
      <c r="BI58" s="667">
        <v>0</v>
      </c>
      <c r="BJ58" s="667">
        <v>1248.5150000000001</v>
      </c>
      <c r="BK58" s="667">
        <v>0</v>
      </c>
      <c r="BL58" s="667">
        <v>0</v>
      </c>
      <c r="BM58" s="670">
        <f t="shared" si="2"/>
        <v>1248.5150000000001</v>
      </c>
      <c r="BN58" s="673"/>
      <c r="BO58" s="674">
        <v>0</v>
      </c>
      <c r="BZ58" s="642"/>
    </row>
    <row r="59" spans="1:78">
      <c r="A59" s="654" t="s">
        <v>70</v>
      </c>
      <c r="B59" s="666" t="s">
        <v>240</v>
      </c>
      <c r="C59" s="667">
        <f t="shared" si="0"/>
        <v>9063.2219999999998</v>
      </c>
      <c r="D59" s="668">
        <v>0</v>
      </c>
      <c r="E59" s="668">
        <v>0</v>
      </c>
      <c r="F59" s="668">
        <v>0</v>
      </c>
      <c r="G59" s="668">
        <v>0</v>
      </c>
      <c r="H59" s="668">
        <v>0</v>
      </c>
      <c r="I59" s="668">
        <v>0</v>
      </c>
      <c r="J59" s="668">
        <v>0</v>
      </c>
      <c r="K59" s="668">
        <f t="shared" si="1"/>
        <v>9063.2219999999998</v>
      </c>
      <c r="L59" s="669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7">
        <v>0</v>
      </c>
      <c r="T59" s="667">
        <v>0</v>
      </c>
      <c r="U59" s="667">
        <v>0</v>
      </c>
      <c r="V59" s="667">
        <v>0</v>
      </c>
      <c r="W59" s="667">
        <v>0</v>
      </c>
      <c r="X59" s="667">
        <v>0</v>
      </c>
      <c r="Y59" s="667">
        <v>0</v>
      </c>
      <c r="Z59" s="667">
        <v>0</v>
      </c>
      <c r="AA59" s="667">
        <v>0</v>
      </c>
      <c r="AB59" s="667">
        <v>0</v>
      </c>
      <c r="AC59" s="667">
        <v>0</v>
      </c>
      <c r="AD59" s="667">
        <v>0</v>
      </c>
      <c r="AE59" s="667">
        <v>0</v>
      </c>
      <c r="AF59" s="667">
        <v>0</v>
      </c>
      <c r="AG59" s="667">
        <v>0</v>
      </c>
      <c r="AH59" s="667">
        <v>0</v>
      </c>
      <c r="AI59" s="667">
        <v>0</v>
      </c>
      <c r="AJ59" s="667">
        <v>0</v>
      </c>
      <c r="AK59" s="667">
        <v>0</v>
      </c>
      <c r="AL59" s="667">
        <v>0</v>
      </c>
      <c r="AM59" s="667">
        <v>0</v>
      </c>
      <c r="AN59" s="667">
        <v>0</v>
      </c>
      <c r="AO59" s="667">
        <v>0</v>
      </c>
      <c r="AP59" s="667">
        <v>0</v>
      </c>
      <c r="AQ59" s="667">
        <v>0</v>
      </c>
      <c r="AR59" s="667">
        <v>0</v>
      </c>
      <c r="AS59" s="667">
        <v>0</v>
      </c>
      <c r="AT59" s="667">
        <v>0</v>
      </c>
      <c r="AU59" s="667">
        <v>0</v>
      </c>
      <c r="AV59" s="667">
        <v>0</v>
      </c>
      <c r="AW59" s="667">
        <v>0</v>
      </c>
      <c r="AX59" s="667">
        <v>0</v>
      </c>
      <c r="AY59" s="667">
        <v>0</v>
      </c>
      <c r="AZ59" s="667">
        <v>0</v>
      </c>
      <c r="BA59" s="667">
        <v>0</v>
      </c>
      <c r="BB59" s="667">
        <v>0</v>
      </c>
      <c r="BC59" s="667">
        <v>0</v>
      </c>
      <c r="BD59" s="667">
        <v>0</v>
      </c>
      <c r="BE59" s="667">
        <v>0</v>
      </c>
      <c r="BF59" s="667">
        <v>0</v>
      </c>
      <c r="BG59" s="667">
        <v>0</v>
      </c>
      <c r="BH59" s="667">
        <v>0</v>
      </c>
      <c r="BI59" s="667">
        <v>0</v>
      </c>
      <c r="BJ59" s="667">
        <v>0</v>
      </c>
      <c r="BK59" s="667">
        <v>0</v>
      </c>
      <c r="BL59" s="667">
        <v>0</v>
      </c>
      <c r="BM59" s="670">
        <f t="shared" si="2"/>
        <v>0</v>
      </c>
      <c r="BN59" s="673"/>
      <c r="BO59" s="674">
        <v>9063.2219999999998</v>
      </c>
      <c r="BZ59" s="642"/>
    </row>
    <row r="60" spans="1:78" ht="13.5" thickBot="1">
      <c r="A60" s="661" t="s">
        <v>71</v>
      </c>
      <c r="B60" s="666" t="s">
        <v>126</v>
      </c>
      <c r="C60" s="667">
        <f t="shared" si="0"/>
        <v>0</v>
      </c>
      <c r="D60" s="668">
        <v>0</v>
      </c>
      <c r="E60" s="668">
        <v>0</v>
      </c>
      <c r="F60" s="668">
        <v>0</v>
      </c>
      <c r="G60" s="668">
        <v>0</v>
      </c>
      <c r="H60" s="668">
        <v>0</v>
      </c>
      <c r="I60" s="668">
        <v>0</v>
      </c>
      <c r="J60" s="668">
        <v>0</v>
      </c>
      <c r="K60" s="668">
        <f t="shared" si="1"/>
        <v>0</v>
      </c>
      <c r="L60" s="669">
        <v>0</v>
      </c>
      <c r="M60" s="667">
        <v>0</v>
      </c>
      <c r="N60" s="667">
        <v>0</v>
      </c>
      <c r="O60" s="667">
        <v>0</v>
      </c>
      <c r="P60" s="667">
        <v>0</v>
      </c>
      <c r="Q60" s="667">
        <v>0</v>
      </c>
      <c r="R60" s="667">
        <v>0</v>
      </c>
      <c r="S60" s="667">
        <v>0</v>
      </c>
      <c r="T60" s="667">
        <v>0</v>
      </c>
      <c r="U60" s="667">
        <v>0</v>
      </c>
      <c r="V60" s="667">
        <v>0</v>
      </c>
      <c r="W60" s="667">
        <v>0</v>
      </c>
      <c r="X60" s="667">
        <v>0</v>
      </c>
      <c r="Y60" s="667">
        <v>0</v>
      </c>
      <c r="Z60" s="667">
        <v>0</v>
      </c>
      <c r="AA60" s="667">
        <v>0</v>
      </c>
      <c r="AB60" s="667">
        <v>0</v>
      </c>
      <c r="AC60" s="667">
        <v>0</v>
      </c>
      <c r="AD60" s="667">
        <v>0</v>
      </c>
      <c r="AE60" s="667">
        <v>0</v>
      </c>
      <c r="AF60" s="667">
        <v>0</v>
      </c>
      <c r="AG60" s="667">
        <v>0</v>
      </c>
      <c r="AH60" s="667">
        <v>0</v>
      </c>
      <c r="AI60" s="667">
        <v>0</v>
      </c>
      <c r="AJ60" s="667">
        <v>0</v>
      </c>
      <c r="AK60" s="667">
        <v>0</v>
      </c>
      <c r="AL60" s="667">
        <v>0</v>
      </c>
      <c r="AM60" s="667">
        <v>0</v>
      </c>
      <c r="AN60" s="667">
        <v>0</v>
      </c>
      <c r="AO60" s="667">
        <v>0</v>
      </c>
      <c r="AP60" s="667">
        <v>0</v>
      </c>
      <c r="AQ60" s="667">
        <v>0</v>
      </c>
      <c r="AR60" s="667">
        <v>0</v>
      </c>
      <c r="AS60" s="667">
        <v>0</v>
      </c>
      <c r="AT60" s="667">
        <v>0</v>
      </c>
      <c r="AU60" s="667">
        <v>0</v>
      </c>
      <c r="AV60" s="667">
        <v>0</v>
      </c>
      <c r="AW60" s="667">
        <v>0</v>
      </c>
      <c r="AX60" s="667">
        <v>0</v>
      </c>
      <c r="AY60" s="667">
        <v>0</v>
      </c>
      <c r="AZ60" s="667">
        <v>0</v>
      </c>
      <c r="BA60" s="667">
        <v>0</v>
      </c>
      <c r="BB60" s="667">
        <v>0</v>
      </c>
      <c r="BC60" s="667">
        <v>0</v>
      </c>
      <c r="BD60" s="667">
        <v>0</v>
      </c>
      <c r="BE60" s="667">
        <v>0</v>
      </c>
      <c r="BF60" s="667">
        <v>0</v>
      </c>
      <c r="BG60" s="667">
        <v>0</v>
      </c>
      <c r="BH60" s="667">
        <v>0</v>
      </c>
      <c r="BI60" s="667">
        <v>0</v>
      </c>
      <c r="BJ60" s="667">
        <v>0</v>
      </c>
      <c r="BK60" s="667">
        <v>0</v>
      </c>
      <c r="BL60" s="667">
        <v>0</v>
      </c>
      <c r="BM60" s="670">
        <f t="shared" si="2"/>
        <v>0</v>
      </c>
      <c r="BN60" s="675"/>
      <c r="BO60" s="676">
        <v>0</v>
      </c>
      <c r="BZ60" s="642"/>
    </row>
    <row r="61" spans="1:78" s="682" customFormat="1" ht="21.75" customHeight="1" thickTop="1" thickBot="1">
      <c r="A61" s="677"/>
      <c r="B61" s="678">
        <f>SUM(B8:B60)</f>
        <v>0</v>
      </c>
      <c r="C61" s="679">
        <f>SUM(C8:C60)</f>
        <v>566501.73299999989</v>
      </c>
      <c r="D61" s="679">
        <f>SUM(D8:D60)</f>
        <v>3.637978807091713E-12</v>
      </c>
      <c r="E61" s="679">
        <f t="shared" ref="E61:BO61" si="3">SUM(E8:E60)</f>
        <v>0</v>
      </c>
      <c r="F61" s="679">
        <f t="shared" si="3"/>
        <v>20239.296000000002</v>
      </c>
      <c r="G61" s="679">
        <f t="shared" si="3"/>
        <v>-59.826000000000001</v>
      </c>
      <c r="H61" s="679">
        <f t="shared" si="3"/>
        <v>4796.161000000001</v>
      </c>
      <c r="I61" s="679">
        <f t="shared" si="3"/>
        <v>0</v>
      </c>
      <c r="J61" s="679">
        <f t="shared" si="3"/>
        <v>13985.409</v>
      </c>
      <c r="K61" s="680">
        <f t="shared" si="3"/>
        <v>527540.69299999985</v>
      </c>
      <c r="L61" s="678">
        <f t="shared" si="3"/>
        <v>13164.765000000001</v>
      </c>
      <c r="M61" s="678">
        <f t="shared" si="3"/>
        <v>5957.8090000000002</v>
      </c>
      <c r="N61" s="678">
        <f t="shared" si="3"/>
        <v>672.06499999999994</v>
      </c>
      <c r="O61" s="678">
        <f t="shared" si="3"/>
        <v>15524.427000000001</v>
      </c>
      <c r="P61" s="678">
        <f t="shared" si="3"/>
        <v>7038.5460000000003</v>
      </c>
      <c r="Q61" s="678">
        <f t="shared" si="3"/>
        <v>932.07600000000002</v>
      </c>
      <c r="R61" s="678">
        <f t="shared" si="3"/>
        <v>1296.482</v>
      </c>
      <c r="S61" s="678">
        <f t="shared" si="3"/>
        <v>779.32099999999991</v>
      </c>
      <c r="T61" s="678">
        <f t="shared" si="3"/>
        <v>0</v>
      </c>
      <c r="U61" s="678">
        <f t="shared" si="3"/>
        <v>1655.249</v>
      </c>
      <c r="V61" s="678">
        <f t="shared" si="3"/>
        <v>521.02799999999991</v>
      </c>
      <c r="W61" s="678">
        <f t="shared" si="3"/>
        <v>514.43700000000001</v>
      </c>
      <c r="X61" s="678">
        <f t="shared" si="3"/>
        <v>850.31999999999994</v>
      </c>
      <c r="Y61" s="678">
        <f t="shared" si="3"/>
        <v>1601.77</v>
      </c>
      <c r="Z61" s="678">
        <f t="shared" si="3"/>
        <v>946.98799999999994</v>
      </c>
      <c r="AA61" s="678">
        <f t="shared" si="3"/>
        <v>1190.2480000000003</v>
      </c>
      <c r="AB61" s="678">
        <f t="shared" si="3"/>
        <v>974.07999999999993</v>
      </c>
      <c r="AC61" s="678">
        <f t="shared" si="3"/>
        <v>14074.575999999999</v>
      </c>
      <c r="AD61" s="678">
        <f t="shared" si="3"/>
        <v>4012.4720000000002</v>
      </c>
      <c r="AE61" s="678">
        <f t="shared" si="3"/>
        <v>25844.326000000001</v>
      </c>
      <c r="AF61" s="678">
        <f t="shared" si="3"/>
        <v>4796.7140000000009</v>
      </c>
      <c r="AG61" s="678">
        <f t="shared" si="3"/>
        <v>4370.7280000000001</v>
      </c>
      <c r="AH61" s="678">
        <f t="shared" si="3"/>
        <v>9145.8909999999996</v>
      </c>
      <c r="AI61" s="678">
        <f t="shared" si="3"/>
        <v>23531.352999999996</v>
      </c>
      <c r="AJ61" s="678">
        <f t="shared" si="3"/>
        <v>19723.807000000001</v>
      </c>
      <c r="AK61" s="678">
        <f t="shared" si="3"/>
        <v>5339.9560000000001</v>
      </c>
      <c r="AL61" s="678">
        <f t="shared" si="3"/>
        <v>4282.2910000000002</v>
      </c>
      <c r="AM61" s="678">
        <f t="shared" si="3"/>
        <v>16906.143</v>
      </c>
      <c r="AN61" s="678">
        <f t="shared" si="3"/>
        <v>544.92700000000002</v>
      </c>
      <c r="AO61" s="678">
        <f t="shared" si="3"/>
        <v>36247.046999999999</v>
      </c>
      <c r="AP61" s="678">
        <f t="shared" si="3"/>
        <v>7303.0030000000006</v>
      </c>
      <c r="AQ61" s="678">
        <f t="shared" si="3"/>
        <v>1178.085</v>
      </c>
      <c r="AR61" s="678">
        <f t="shared" si="3"/>
        <v>9259.24</v>
      </c>
      <c r="AS61" s="678">
        <f t="shared" si="3"/>
        <v>1986.6610000000001</v>
      </c>
      <c r="AT61" s="678">
        <f t="shared" si="3"/>
        <v>17617.539000000001</v>
      </c>
      <c r="AU61" s="678">
        <f t="shared" si="3"/>
        <v>2456.7420000000002</v>
      </c>
      <c r="AV61" s="678">
        <f t="shared" si="3"/>
        <v>2231.2890000000002</v>
      </c>
      <c r="AW61" s="678">
        <f t="shared" si="3"/>
        <v>25575.151999999998</v>
      </c>
      <c r="AX61" s="678">
        <f t="shared" si="3"/>
        <v>4547.3530000000001</v>
      </c>
      <c r="AY61" s="678">
        <f t="shared" si="3"/>
        <v>35.509</v>
      </c>
      <c r="AZ61" s="678">
        <f t="shared" si="3"/>
        <v>1264.1200000000001</v>
      </c>
      <c r="BA61" s="678">
        <f t="shared" si="3"/>
        <v>12140.305999999999</v>
      </c>
      <c r="BB61" s="678">
        <f t="shared" si="3"/>
        <v>4119.8989999999994</v>
      </c>
      <c r="BC61" s="678">
        <f t="shared" si="3"/>
        <v>41314.813999999998</v>
      </c>
      <c r="BD61" s="678">
        <f t="shared" si="3"/>
        <v>877.14700000000005</v>
      </c>
      <c r="BE61" s="678">
        <f t="shared" si="3"/>
        <v>12964.312</v>
      </c>
      <c r="BF61" s="678">
        <f t="shared" si="3"/>
        <v>10369.862999999999</v>
      </c>
      <c r="BG61" s="678">
        <f t="shared" si="3"/>
        <v>3392.002</v>
      </c>
      <c r="BH61" s="678">
        <f t="shared" si="3"/>
        <v>810.88199999999995</v>
      </c>
      <c r="BI61" s="678">
        <f t="shared" si="3"/>
        <v>2256.0349999999999</v>
      </c>
      <c r="BJ61" s="678">
        <f t="shared" si="3"/>
        <v>1248.5150000000001</v>
      </c>
      <c r="BK61" s="678">
        <f t="shared" si="3"/>
        <v>0</v>
      </c>
      <c r="BL61" s="678">
        <f t="shared" si="3"/>
        <v>0</v>
      </c>
      <c r="BM61" s="678">
        <f t="shared" si="3"/>
        <v>385388.31</v>
      </c>
      <c r="BN61" s="681">
        <f t="shared" si="3"/>
        <v>0</v>
      </c>
      <c r="BO61" s="680">
        <f t="shared" si="3"/>
        <v>142152.383</v>
      </c>
      <c r="BP61" s="642"/>
      <c r="BQ61" s="642"/>
      <c r="BR61" s="642"/>
      <c r="BS61" s="642"/>
      <c r="BT61" s="642"/>
      <c r="BU61" s="642"/>
      <c r="BV61" s="642"/>
      <c r="BW61" s="642"/>
      <c r="BX61" s="642"/>
    </row>
    <row r="62" spans="1:78" s="682" customFormat="1" ht="21.75" customHeight="1" thickTop="1" thickBot="1"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  <c r="AK62" s="683"/>
      <c r="AL62" s="683"/>
      <c r="AM62" s="683"/>
      <c r="AN62" s="683"/>
      <c r="AO62" s="683"/>
      <c r="AP62" s="683"/>
      <c r="AQ62" s="683"/>
      <c r="AR62" s="683"/>
      <c r="AS62" s="683"/>
      <c r="AT62" s="683"/>
      <c r="AU62" s="683"/>
      <c r="AV62" s="683"/>
      <c r="AW62" s="683"/>
      <c r="AX62" s="683"/>
      <c r="AY62" s="683"/>
      <c r="AZ62" s="683"/>
      <c r="BA62" s="683"/>
      <c r="BB62" s="683"/>
      <c r="BC62" s="683"/>
      <c r="BD62" s="683"/>
      <c r="BE62" s="683"/>
      <c r="BF62" s="683"/>
      <c r="BG62" s="683"/>
      <c r="BH62" s="683"/>
      <c r="BI62" s="683"/>
      <c r="BJ62" s="683"/>
      <c r="BK62" s="683"/>
      <c r="BL62" s="683"/>
      <c r="BM62" s="683"/>
      <c r="BN62" s="683"/>
      <c r="BO62" s="683"/>
      <c r="BP62" s="683"/>
      <c r="BQ62" s="683"/>
      <c r="BR62" s="683"/>
      <c r="BS62" s="683"/>
      <c r="BT62" s="683"/>
      <c r="BU62" s="683"/>
      <c r="BV62" s="684"/>
      <c r="BW62" s="684"/>
    </row>
    <row r="63" spans="1:78" ht="14.25" thickTop="1" thickBot="1">
      <c r="J63" s="685"/>
      <c r="L63" s="7" t="s">
        <v>155</v>
      </c>
      <c r="M63" s="646"/>
      <c r="N63" s="646"/>
      <c r="O63" s="646"/>
      <c r="P63" s="646"/>
      <c r="Q63" s="646"/>
      <c r="R63" s="646"/>
      <c r="S63" s="646"/>
      <c r="T63" s="646"/>
      <c r="U63" s="646"/>
      <c r="V63" s="646"/>
      <c r="W63" s="646"/>
      <c r="X63" s="646"/>
      <c r="Y63" s="646"/>
      <c r="Z63" s="646"/>
      <c r="AA63" s="646"/>
      <c r="AB63" s="646"/>
      <c r="AC63" s="646"/>
      <c r="AD63" s="646"/>
      <c r="AE63" s="646"/>
      <c r="AF63" s="646"/>
      <c r="AG63" s="646"/>
      <c r="AH63" s="646"/>
      <c r="AI63" s="646"/>
      <c r="AJ63" s="646"/>
      <c r="AK63" s="646"/>
      <c r="AL63" s="646"/>
      <c r="AM63" s="646"/>
      <c r="AN63" s="646"/>
      <c r="AO63" s="646"/>
      <c r="AP63" s="646"/>
      <c r="AQ63" s="646"/>
      <c r="AR63" s="646"/>
      <c r="AS63" s="646"/>
      <c r="AT63" s="646"/>
      <c r="AU63" s="646"/>
      <c r="AV63" s="646"/>
      <c r="AW63" s="646"/>
      <c r="AX63" s="646"/>
      <c r="AY63" s="646"/>
      <c r="AZ63" s="646"/>
      <c r="BA63" s="646"/>
      <c r="BB63" s="646"/>
      <c r="BC63" s="646"/>
      <c r="BD63" s="646"/>
      <c r="BE63" s="646"/>
      <c r="BF63" s="646"/>
      <c r="BG63" s="646"/>
      <c r="BH63" s="646"/>
      <c r="BI63" s="646"/>
      <c r="BJ63" s="646"/>
      <c r="BK63" s="646"/>
      <c r="BL63" s="646"/>
      <c r="BM63" s="647"/>
      <c r="BY63" s="644"/>
      <c r="BZ63" s="642"/>
    </row>
    <row r="64" spans="1:78" ht="65.25" thickTop="1" thickBot="1">
      <c r="A64" s="686"/>
      <c r="B64" s="687" t="s">
        <v>276</v>
      </c>
      <c r="C64" s="12" t="s">
        <v>277</v>
      </c>
      <c r="D64" s="12" t="s">
        <v>215</v>
      </c>
      <c r="E64" s="12" t="s">
        <v>82</v>
      </c>
      <c r="F64" s="12" t="s">
        <v>175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688" t="s">
        <v>278</v>
      </c>
      <c r="M64" s="689" t="s">
        <v>279</v>
      </c>
      <c r="N64" s="689" t="s">
        <v>280</v>
      </c>
      <c r="O64" s="689" t="s">
        <v>132</v>
      </c>
      <c r="P64" s="689" t="s">
        <v>281</v>
      </c>
      <c r="Q64" s="689" t="s">
        <v>282</v>
      </c>
      <c r="R64" s="689" t="s">
        <v>283</v>
      </c>
      <c r="S64" s="689" t="s">
        <v>284</v>
      </c>
      <c r="T64" s="689" t="s">
        <v>285</v>
      </c>
      <c r="U64" s="689" t="s">
        <v>133</v>
      </c>
      <c r="V64" s="689" t="s">
        <v>286</v>
      </c>
      <c r="W64" s="689" t="s">
        <v>287</v>
      </c>
      <c r="X64" s="689" t="s">
        <v>288</v>
      </c>
      <c r="Y64" s="689" t="s">
        <v>289</v>
      </c>
      <c r="Z64" s="689" t="s">
        <v>290</v>
      </c>
      <c r="AA64" s="689" t="s">
        <v>291</v>
      </c>
      <c r="AB64" s="689" t="s">
        <v>292</v>
      </c>
      <c r="AC64" s="689" t="s">
        <v>293</v>
      </c>
      <c r="AD64" s="689" t="s">
        <v>294</v>
      </c>
      <c r="AE64" s="689" t="s">
        <v>295</v>
      </c>
      <c r="AF64" s="689" t="s">
        <v>296</v>
      </c>
      <c r="AG64" s="689" t="s">
        <v>297</v>
      </c>
      <c r="AH64" s="689" t="s">
        <v>298</v>
      </c>
      <c r="AI64" s="689" t="s">
        <v>134</v>
      </c>
      <c r="AJ64" s="689" t="s">
        <v>135</v>
      </c>
      <c r="AK64" s="689" t="s">
        <v>37</v>
      </c>
      <c r="AL64" s="689" t="s">
        <v>39</v>
      </c>
      <c r="AM64" s="689" t="s">
        <v>136</v>
      </c>
      <c r="AN64" s="689" t="s">
        <v>299</v>
      </c>
      <c r="AO64" s="689" t="s">
        <v>43</v>
      </c>
      <c r="AP64" s="689" t="s">
        <v>300</v>
      </c>
      <c r="AQ64" s="689" t="s">
        <v>301</v>
      </c>
      <c r="AR64" s="689" t="s">
        <v>47</v>
      </c>
      <c r="AS64" s="689" t="s">
        <v>302</v>
      </c>
      <c r="AT64" s="689" t="s">
        <v>303</v>
      </c>
      <c r="AU64" s="689" t="s">
        <v>304</v>
      </c>
      <c r="AV64" s="689" t="s">
        <v>305</v>
      </c>
      <c r="AW64" s="689" t="s">
        <v>306</v>
      </c>
      <c r="AX64" s="689" t="s">
        <v>307</v>
      </c>
      <c r="AY64" s="689" t="s">
        <v>308</v>
      </c>
      <c r="AZ64" s="689" t="s">
        <v>309</v>
      </c>
      <c r="BA64" s="689" t="s">
        <v>310</v>
      </c>
      <c r="BB64" s="689" t="s">
        <v>311</v>
      </c>
      <c r="BC64" s="689" t="s">
        <v>59</v>
      </c>
      <c r="BD64" s="689" t="s">
        <v>312</v>
      </c>
      <c r="BE64" s="689" t="s">
        <v>313</v>
      </c>
      <c r="BF64" s="689" t="s">
        <v>314</v>
      </c>
      <c r="BG64" s="689" t="s">
        <v>315</v>
      </c>
      <c r="BH64" s="689" t="s">
        <v>316</v>
      </c>
      <c r="BI64" s="689" t="s">
        <v>317</v>
      </c>
      <c r="BJ64" s="689" t="s">
        <v>318</v>
      </c>
      <c r="BK64" s="689" t="s">
        <v>319</v>
      </c>
      <c r="BL64" s="689" t="s">
        <v>320</v>
      </c>
      <c r="BM64" s="14" t="s">
        <v>89</v>
      </c>
      <c r="BN64" s="17" t="s">
        <v>90</v>
      </c>
      <c r="BO64" s="16" t="s">
        <v>91</v>
      </c>
      <c r="BP64" s="690" t="s">
        <v>93</v>
      </c>
      <c r="BQ64" s="691"/>
      <c r="BR64" s="692"/>
      <c r="BS64" s="693"/>
      <c r="BT64" s="693"/>
      <c r="BU64" s="693"/>
      <c r="BV64" s="694" t="s">
        <v>94</v>
      </c>
      <c r="BW64" s="649" t="s">
        <v>95</v>
      </c>
      <c r="BX64" s="651" t="s">
        <v>208</v>
      </c>
      <c r="BZ64" s="642"/>
    </row>
    <row r="65" spans="1:78" ht="13.5" thickTop="1">
      <c r="A65" s="695"/>
      <c r="B65" s="696"/>
      <c r="C65" s="656"/>
      <c r="D65" s="655"/>
      <c r="E65" s="655"/>
      <c r="F65" s="655"/>
      <c r="G65" s="655"/>
      <c r="H65" s="655"/>
      <c r="I65" s="655"/>
      <c r="J65" s="655"/>
      <c r="K65" s="655"/>
      <c r="L65" s="657"/>
      <c r="M65" s="656"/>
      <c r="N65" s="656"/>
      <c r="O65" s="656"/>
      <c r="P65" s="656"/>
      <c r="Q65" s="656"/>
      <c r="R65" s="656"/>
      <c r="S65" s="656"/>
      <c r="T65" s="656"/>
      <c r="U65" s="656"/>
      <c r="V65" s="656"/>
      <c r="W65" s="656"/>
      <c r="X65" s="656"/>
      <c r="Y65" s="656"/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  <c r="AK65" s="656"/>
      <c r="AL65" s="656"/>
      <c r="AM65" s="656"/>
      <c r="AN65" s="656"/>
      <c r="AO65" s="656"/>
      <c r="AP65" s="656"/>
      <c r="AQ65" s="656"/>
      <c r="AR65" s="656"/>
      <c r="AS65" s="656"/>
      <c r="AT65" s="656"/>
      <c r="AU65" s="656"/>
      <c r="AV65" s="656"/>
      <c r="AW65" s="656"/>
      <c r="AX65" s="656"/>
      <c r="AY65" s="656"/>
      <c r="AZ65" s="656"/>
      <c r="BA65" s="656"/>
      <c r="BB65" s="656"/>
      <c r="BC65" s="656"/>
      <c r="BD65" s="656"/>
      <c r="BE65" s="656"/>
      <c r="BF65" s="656"/>
      <c r="BG65" s="656"/>
      <c r="BH65" s="656"/>
      <c r="BI65" s="656"/>
      <c r="BJ65" s="656"/>
      <c r="BK65" s="656"/>
      <c r="BL65" s="697"/>
      <c r="BM65" s="698"/>
      <c r="BN65" s="699"/>
      <c r="BO65" s="700"/>
      <c r="BP65" s="701" t="s">
        <v>92</v>
      </c>
      <c r="BQ65" s="702" t="s">
        <v>96</v>
      </c>
      <c r="BR65" s="703"/>
      <c r="BS65" s="704"/>
      <c r="BT65" s="705" t="s">
        <v>72</v>
      </c>
      <c r="BU65" s="706" t="s">
        <v>99</v>
      </c>
      <c r="BV65" s="655"/>
      <c r="BW65" s="707"/>
      <c r="BX65" s="658"/>
      <c r="BZ65" s="642"/>
    </row>
    <row r="66" spans="1:78" ht="13.5" thickBot="1">
      <c r="A66" s="708"/>
      <c r="B66" s="709"/>
      <c r="C66" s="663"/>
      <c r="D66" s="662"/>
      <c r="E66" s="662"/>
      <c r="F66" s="662"/>
      <c r="G66" s="662"/>
      <c r="H66" s="662"/>
      <c r="I66" s="662"/>
      <c r="J66" s="662"/>
      <c r="K66" s="662"/>
      <c r="L66" s="664" t="s">
        <v>11</v>
      </c>
      <c r="M66" s="663" t="s">
        <v>12</v>
      </c>
      <c r="N66" s="663" t="s">
        <v>13</v>
      </c>
      <c r="O66" s="663" t="s">
        <v>14</v>
      </c>
      <c r="P66" s="663" t="s">
        <v>15</v>
      </c>
      <c r="Q66" s="663" t="s">
        <v>16</v>
      </c>
      <c r="R66" s="663" t="s">
        <v>17</v>
      </c>
      <c r="S66" s="663" t="s">
        <v>18</v>
      </c>
      <c r="T66" s="663" t="s">
        <v>19</v>
      </c>
      <c r="U66" s="663" t="s">
        <v>20</v>
      </c>
      <c r="V66" s="663" t="s">
        <v>21</v>
      </c>
      <c r="W66" s="663" t="s">
        <v>22</v>
      </c>
      <c r="X66" s="663" t="s">
        <v>23</v>
      </c>
      <c r="Y66" s="663" t="s">
        <v>24</v>
      </c>
      <c r="Z66" s="663" t="s">
        <v>25</v>
      </c>
      <c r="AA66" s="663" t="s">
        <v>26</v>
      </c>
      <c r="AB66" s="663" t="s">
        <v>27</v>
      </c>
      <c r="AC66" s="663" t="s">
        <v>28</v>
      </c>
      <c r="AD66" s="663" t="s">
        <v>29</v>
      </c>
      <c r="AE66" s="663" t="s">
        <v>30</v>
      </c>
      <c r="AF66" s="663" t="s">
        <v>31</v>
      </c>
      <c r="AG66" s="663" t="s">
        <v>32</v>
      </c>
      <c r="AH66" s="663" t="s">
        <v>33</v>
      </c>
      <c r="AI66" s="663" t="s">
        <v>34</v>
      </c>
      <c r="AJ66" s="663" t="s">
        <v>35</v>
      </c>
      <c r="AK66" s="663" t="s">
        <v>36</v>
      </c>
      <c r="AL66" s="663" t="s">
        <v>38</v>
      </c>
      <c r="AM66" s="663" t="s">
        <v>40</v>
      </c>
      <c r="AN66" s="663" t="s">
        <v>41</v>
      </c>
      <c r="AO66" s="663" t="s">
        <v>42</v>
      </c>
      <c r="AP66" s="663" t="s">
        <v>44</v>
      </c>
      <c r="AQ66" s="663" t="s">
        <v>45</v>
      </c>
      <c r="AR66" s="663" t="s">
        <v>46</v>
      </c>
      <c r="AS66" s="663" t="s">
        <v>48</v>
      </c>
      <c r="AT66" s="663" t="s">
        <v>49</v>
      </c>
      <c r="AU66" s="663" t="s">
        <v>50</v>
      </c>
      <c r="AV66" s="663" t="s">
        <v>51</v>
      </c>
      <c r="AW66" s="663" t="s">
        <v>52</v>
      </c>
      <c r="AX66" s="663" t="s">
        <v>53</v>
      </c>
      <c r="AY66" s="663" t="s">
        <v>54</v>
      </c>
      <c r="AZ66" s="663" t="s">
        <v>55</v>
      </c>
      <c r="BA66" s="663" t="s">
        <v>56</v>
      </c>
      <c r="BB66" s="663" t="s">
        <v>57</v>
      </c>
      <c r="BC66" s="663" t="s">
        <v>58</v>
      </c>
      <c r="BD66" s="663" t="s">
        <v>60</v>
      </c>
      <c r="BE66" s="663" t="s">
        <v>61</v>
      </c>
      <c r="BF66" s="663" t="s">
        <v>62</v>
      </c>
      <c r="BG66" s="663" t="s">
        <v>63</v>
      </c>
      <c r="BH66" s="663" t="s">
        <v>64</v>
      </c>
      <c r="BI66" s="663" t="s">
        <v>65</v>
      </c>
      <c r="BJ66" s="663" t="s">
        <v>66</v>
      </c>
      <c r="BK66" s="663" t="s">
        <v>70</v>
      </c>
      <c r="BL66" s="663" t="s">
        <v>71</v>
      </c>
      <c r="BM66" s="710"/>
      <c r="BN66" s="711"/>
      <c r="BO66" s="712"/>
      <c r="BP66" s="713" t="s">
        <v>73</v>
      </c>
      <c r="BQ66" s="714" t="s">
        <v>97</v>
      </c>
      <c r="BR66" s="715" t="s">
        <v>74</v>
      </c>
      <c r="BS66" s="716" t="s">
        <v>98</v>
      </c>
      <c r="BT66" s="717" t="s">
        <v>100</v>
      </c>
      <c r="BU66" s="717"/>
      <c r="BV66" s="712"/>
      <c r="BW66" s="718"/>
      <c r="BX66" s="711"/>
      <c r="BZ66" s="642"/>
    </row>
    <row r="67" spans="1:78">
      <c r="A67" s="719" t="s">
        <v>11</v>
      </c>
      <c r="B67" s="720" t="s">
        <v>201</v>
      </c>
      <c r="C67" s="667">
        <f>BM67+BO67+BP67+SUM(BV67:BX67)</f>
        <v>21786.615999999998</v>
      </c>
      <c r="D67" s="668"/>
      <c r="E67" s="668"/>
      <c r="F67" s="668"/>
      <c r="G67" s="668"/>
      <c r="H67" s="668"/>
      <c r="I67" s="668"/>
      <c r="J67" s="668"/>
      <c r="K67" s="668"/>
      <c r="L67" s="669">
        <v>3338.5839999999998</v>
      </c>
      <c r="M67" s="667">
        <v>27.420999999999999</v>
      </c>
      <c r="N67" s="667">
        <v>0</v>
      </c>
      <c r="O67" s="667">
        <v>2098.6550000000002</v>
      </c>
      <c r="P67" s="667">
        <v>61.585999999999999</v>
      </c>
      <c r="Q67" s="667">
        <v>0</v>
      </c>
      <c r="R67" s="667">
        <v>0</v>
      </c>
      <c r="S67" s="667">
        <v>1.365</v>
      </c>
      <c r="T67" s="667">
        <v>0</v>
      </c>
      <c r="U67" s="667">
        <v>0</v>
      </c>
      <c r="V67" s="667">
        <v>0</v>
      </c>
      <c r="W67" s="667">
        <v>0</v>
      </c>
      <c r="X67" s="667">
        <v>0</v>
      </c>
      <c r="Y67" s="667">
        <v>0</v>
      </c>
      <c r="Z67" s="667">
        <v>0.52100000000000002</v>
      </c>
      <c r="AA67" s="667">
        <v>0.32300000000000001</v>
      </c>
      <c r="AB67" s="667">
        <v>0</v>
      </c>
      <c r="AC67" s="667">
        <v>0</v>
      </c>
      <c r="AD67" s="667">
        <v>0</v>
      </c>
      <c r="AE67" s="667">
        <v>0</v>
      </c>
      <c r="AF67" s="667">
        <v>0</v>
      </c>
      <c r="AG67" s="667">
        <v>0</v>
      </c>
      <c r="AH67" s="667">
        <v>0</v>
      </c>
      <c r="AI67" s="667">
        <v>16.207000000000001</v>
      </c>
      <c r="AJ67" s="667">
        <v>0</v>
      </c>
      <c r="AK67" s="667">
        <v>0</v>
      </c>
      <c r="AL67" s="667">
        <v>0</v>
      </c>
      <c r="AM67" s="667">
        <v>0</v>
      </c>
      <c r="AN67" s="667">
        <v>0</v>
      </c>
      <c r="AO67" s="667">
        <v>1204.0219999999999</v>
      </c>
      <c r="AP67" s="667">
        <v>620.38400000000001</v>
      </c>
      <c r="AQ67" s="667">
        <v>5.0000000000000001E-3</v>
      </c>
      <c r="AR67" s="667">
        <v>0</v>
      </c>
      <c r="AS67" s="667">
        <v>0</v>
      </c>
      <c r="AT67" s="667">
        <v>0</v>
      </c>
      <c r="AU67" s="667">
        <v>0</v>
      </c>
      <c r="AV67" s="667">
        <v>0</v>
      </c>
      <c r="AW67" s="667">
        <v>0</v>
      </c>
      <c r="AX67" s="667">
        <v>0</v>
      </c>
      <c r="AY67" s="667">
        <v>0</v>
      </c>
      <c r="AZ67" s="667">
        <v>0</v>
      </c>
      <c r="BA67" s="667">
        <v>0</v>
      </c>
      <c r="BB67" s="667">
        <v>1.72</v>
      </c>
      <c r="BC67" s="667">
        <v>143.28</v>
      </c>
      <c r="BD67" s="667">
        <v>0</v>
      </c>
      <c r="BE67" s="667">
        <v>57.124000000000002</v>
      </c>
      <c r="BF67" s="667">
        <v>79.92</v>
      </c>
      <c r="BG67" s="667">
        <v>0</v>
      </c>
      <c r="BH67" s="667">
        <v>0</v>
      </c>
      <c r="BI67" s="667">
        <v>2.6909999999999998</v>
      </c>
      <c r="BJ67" s="667">
        <v>0</v>
      </c>
      <c r="BK67" s="667">
        <v>0</v>
      </c>
      <c r="BL67" s="721">
        <v>0</v>
      </c>
      <c r="BM67" s="722">
        <f>SUM(L67:BL67)</f>
        <v>7653.808</v>
      </c>
      <c r="BN67" s="670"/>
      <c r="BO67" s="668">
        <v>1.042</v>
      </c>
      <c r="BP67" s="723">
        <f>BQ67+BT67+BU67</f>
        <v>9378.3979999999992</v>
      </c>
      <c r="BQ67" s="669">
        <f>SUM(BR67:BS67)</f>
        <v>9378.3979999999992</v>
      </c>
      <c r="BR67" s="685">
        <v>577.077</v>
      </c>
      <c r="BS67" s="668">
        <v>8801.3209999999999</v>
      </c>
      <c r="BT67" s="724">
        <v>0</v>
      </c>
      <c r="BU67" s="724">
        <v>0</v>
      </c>
      <c r="BV67" s="668">
        <v>4723.7449999999999</v>
      </c>
      <c r="BW67" s="725">
        <v>29.623000000000001</v>
      </c>
      <c r="BX67" s="670">
        <v>0</v>
      </c>
      <c r="BZ67" s="642"/>
    </row>
    <row r="68" spans="1:78">
      <c r="A68" s="719" t="s">
        <v>12</v>
      </c>
      <c r="B68" s="720" t="s">
        <v>188</v>
      </c>
      <c r="C68" s="667">
        <f t="shared" ref="C68:C119" si="4">BM68+BO68+BP68+SUM(BV68:BX68)</f>
        <v>8914.7039999999997</v>
      </c>
      <c r="D68" s="668"/>
      <c r="E68" s="668"/>
      <c r="F68" s="668"/>
      <c r="G68" s="668"/>
      <c r="H68" s="668"/>
      <c r="I68" s="668"/>
      <c r="J68" s="668"/>
      <c r="K68" s="668"/>
      <c r="L68" s="669">
        <v>0</v>
      </c>
      <c r="M68" s="667">
        <v>564.50900000000001</v>
      </c>
      <c r="N68" s="667">
        <v>0</v>
      </c>
      <c r="O68" s="667">
        <v>3443.4789999999998</v>
      </c>
      <c r="P68" s="667">
        <v>0</v>
      </c>
      <c r="Q68" s="667">
        <v>0</v>
      </c>
      <c r="R68" s="667">
        <v>0</v>
      </c>
      <c r="S68" s="667">
        <v>0.92300000000000004</v>
      </c>
      <c r="T68" s="667">
        <v>0</v>
      </c>
      <c r="U68" s="667">
        <v>0</v>
      </c>
      <c r="V68" s="667">
        <v>0</v>
      </c>
      <c r="W68" s="667">
        <v>0</v>
      </c>
      <c r="X68" s="667">
        <v>0</v>
      </c>
      <c r="Y68" s="667">
        <v>0</v>
      </c>
      <c r="Z68" s="667">
        <v>4.1000000000000002E-2</v>
      </c>
      <c r="AA68" s="667">
        <v>0</v>
      </c>
      <c r="AB68" s="667">
        <v>0</v>
      </c>
      <c r="AC68" s="667">
        <v>0</v>
      </c>
      <c r="AD68" s="667">
        <v>0</v>
      </c>
      <c r="AE68" s="667">
        <v>0</v>
      </c>
      <c r="AF68" s="667">
        <v>0</v>
      </c>
      <c r="AG68" s="667">
        <v>0</v>
      </c>
      <c r="AH68" s="667">
        <v>0</v>
      </c>
      <c r="AI68" s="667">
        <v>9.0429999999999993</v>
      </c>
      <c r="AJ68" s="667">
        <v>0</v>
      </c>
      <c r="AK68" s="667">
        <v>0</v>
      </c>
      <c r="AL68" s="667">
        <v>0</v>
      </c>
      <c r="AM68" s="667">
        <v>0</v>
      </c>
      <c r="AN68" s="667">
        <v>0</v>
      </c>
      <c r="AO68" s="667">
        <v>965.12599999999998</v>
      </c>
      <c r="AP68" s="667">
        <v>544.30799999999999</v>
      </c>
      <c r="AQ68" s="667">
        <v>0</v>
      </c>
      <c r="AR68" s="667">
        <v>0</v>
      </c>
      <c r="AS68" s="667">
        <v>0</v>
      </c>
      <c r="AT68" s="667">
        <v>0</v>
      </c>
      <c r="AU68" s="667">
        <v>0</v>
      </c>
      <c r="AV68" s="667">
        <v>0</v>
      </c>
      <c r="AW68" s="667">
        <v>0</v>
      </c>
      <c r="AX68" s="667">
        <v>0</v>
      </c>
      <c r="AY68" s="667">
        <v>0</v>
      </c>
      <c r="AZ68" s="667">
        <v>0</v>
      </c>
      <c r="BA68" s="667">
        <v>0</v>
      </c>
      <c r="BB68" s="667">
        <v>0</v>
      </c>
      <c r="BC68" s="667">
        <v>224.41200000000001</v>
      </c>
      <c r="BD68" s="667">
        <v>0</v>
      </c>
      <c r="BE68" s="667">
        <v>89.879000000000005</v>
      </c>
      <c r="BF68" s="667">
        <v>125.16800000000001</v>
      </c>
      <c r="BG68" s="667">
        <v>0</v>
      </c>
      <c r="BH68" s="667">
        <v>0</v>
      </c>
      <c r="BI68" s="667">
        <v>0</v>
      </c>
      <c r="BJ68" s="667">
        <v>0</v>
      </c>
      <c r="BK68" s="667">
        <v>0</v>
      </c>
      <c r="BL68" s="721">
        <v>0</v>
      </c>
      <c r="BM68" s="722">
        <f t="shared" ref="BM68:BM119" si="5">SUM(L68:BL68)</f>
        <v>5966.8879999999999</v>
      </c>
      <c r="BN68" s="670"/>
      <c r="BO68" s="668">
        <v>114.265</v>
      </c>
      <c r="BP68" s="723">
        <f t="shared" ref="BP68:BP119" si="6">BQ68+BT68+BU68</f>
        <v>2833.5509999999999</v>
      </c>
      <c r="BQ68" s="669">
        <f t="shared" ref="BQ68:BQ119" si="7">SUM(BR68:BS68)</f>
        <v>2833.5509999999999</v>
      </c>
      <c r="BR68" s="685">
        <v>119.48699999999999</v>
      </c>
      <c r="BS68" s="668">
        <v>2714.0639999999999</v>
      </c>
      <c r="BT68" s="724">
        <v>0</v>
      </c>
      <c r="BU68" s="724">
        <v>0</v>
      </c>
      <c r="BV68" s="668">
        <v>0</v>
      </c>
      <c r="BW68" s="725">
        <v>0</v>
      </c>
      <c r="BX68" s="670">
        <v>0</v>
      </c>
      <c r="BZ68" s="642"/>
    </row>
    <row r="69" spans="1:78">
      <c r="A69" s="719" t="s">
        <v>13</v>
      </c>
      <c r="B69" s="720" t="s">
        <v>193</v>
      </c>
      <c r="C69" s="667">
        <f t="shared" si="4"/>
        <v>1673.3389999999999</v>
      </c>
      <c r="D69" s="668"/>
      <c r="E69" s="668"/>
      <c r="F69" s="668"/>
      <c r="G69" s="668"/>
      <c r="H69" s="668"/>
      <c r="I69" s="668"/>
      <c r="J69" s="668"/>
      <c r="K69" s="668"/>
      <c r="L69" s="669">
        <v>0</v>
      </c>
      <c r="M69" s="667">
        <v>0</v>
      </c>
      <c r="N69" s="667">
        <v>2.8000000000000001E-2</v>
      </c>
      <c r="O69" s="667">
        <v>37.920999999999999</v>
      </c>
      <c r="P69" s="667">
        <v>9.4169999999999998</v>
      </c>
      <c r="Q69" s="667">
        <v>0</v>
      </c>
      <c r="R69" s="667">
        <v>0</v>
      </c>
      <c r="S69" s="667">
        <v>0.42</v>
      </c>
      <c r="T69" s="667">
        <v>0</v>
      </c>
      <c r="U69" s="667">
        <v>0</v>
      </c>
      <c r="V69" s="667">
        <v>0</v>
      </c>
      <c r="W69" s="667">
        <v>0</v>
      </c>
      <c r="X69" s="667">
        <v>118.529</v>
      </c>
      <c r="Y69" s="667">
        <v>0</v>
      </c>
      <c r="Z69" s="667">
        <v>0</v>
      </c>
      <c r="AA69" s="667">
        <v>0</v>
      </c>
      <c r="AB69" s="667">
        <v>0</v>
      </c>
      <c r="AC69" s="667">
        <v>0</v>
      </c>
      <c r="AD69" s="667">
        <v>0</v>
      </c>
      <c r="AE69" s="667">
        <v>972.94200000000001</v>
      </c>
      <c r="AF69" s="667">
        <v>0</v>
      </c>
      <c r="AG69" s="667">
        <v>0</v>
      </c>
      <c r="AH69" s="667">
        <v>9.65</v>
      </c>
      <c r="AI69" s="667">
        <v>10.634</v>
      </c>
      <c r="AJ69" s="667">
        <v>0</v>
      </c>
      <c r="AK69" s="667">
        <v>0</v>
      </c>
      <c r="AL69" s="667">
        <v>0</v>
      </c>
      <c r="AM69" s="667">
        <v>0</v>
      </c>
      <c r="AN69" s="667">
        <v>0</v>
      </c>
      <c r="AO69" s="667">
        <v>285.70600000000002</v>
      </c>
      <c r="AP69" s="667">
        <v>7.7830000000000004</v>
      </c>
      <c r="AQ69" s="667">
        <v>0</v>
      </c>
      <c r="AR69" s="667">
        <v>0</v>
      </c>
      <c r="AS69" s="667">
        <v>0</v>
      </c>
      <c r="AT69" s="667">
        <v>0</v>
      </c>
      <c r="AU69" s="667">
        <v>0</v>
      </c>
      <c r="AV69" s="667">
        <v>0</v>
      </c>
      <c r="AW69" s="667">
        <v>45.427</v>
      </c>
      <c r="AX69" s="667">
        <v>0</v>
      </c>
      <c r="AY69" s="667">
        <v>0</v>
      </c>
      <c r="AZ69" s="667">
        <v>2.9169999999999998</v>
      </c>
      <c r="BA69" s="667">
        <v>0</v>
      </c>
      <c r="BB69" s="667">
        <v>0</v>
      </c>
      <c r="BC69" s="667">
        <v>0</v>
      </c>
      <c r="BD69" s="667">
        <v>0</v>
      </c>
      <c r="BE69" s="667">
        <v>0</v>
      </c>
      <c r="BF69" s="667">
        <v>0</v>
      </c>
      <c r="BG69" s="667">
        <v>0</v>
      </c>
      <c r="BH69" s="667">
        <v>0</v>
      </c>
      <c r="BI69" s="667">
        <v>0</v>
      </c>
      <c r="BJ69" s="667">
        <v>0</v>
      </c>
      <c r="BK69" s="667">
        <v>0</v>
      </c>
      <c r="BL69" s="721">
        <v>0</v>
      </c>
      <c r="BM69" s="722">
        <f t="shared" si="5"/>
        <v>1501.374</v>
      </c>
      <c r="BN69" s="670"/>
      <c r="BO69" s="668">
        <v>4.0000000000000001E-3</v>
      </c>
      <c r="BP69" s="723">
        <f t="shared" si="6"/>
        <v>174.99600000000001</v>
      </c>
      <c r="BQ69" s="669">
        <f t="shared" si="7"/>
        <v>174.99600000000001</v>
      </c>
      <c r="BR69" s="685">
        <v>0</v>
      </c>
      <c r="BS69" s="668">
        <v>174.99600000000001</v>
      </c>
      <c r="BT69" s="724">
        <v>0</v>
      </c>
      <c r="BU69" s="724">
        <v>0</v>
      </c>
      <c r="BV69" s="668">
        <v>0</v>
      </c>
      <c r="BW69" s="725">
        <v>-3.0350000000000001</v>
      </c>
      <c r="BX69" s="670">
        <v>0</v>
      </c>
      <c r="BZ69" s="642"/>
    </row>
    <row r="70" spans="1:78">
      <c r="A70" s="719" t="s">
        <v>14</v>
      </c>
      <c r="B70" s="720" t="s">
        <v>132</v>
      </c>
      <c r="C70" s="667">
        <f t="shared" si="4"/>
        <v>52092.144</v>
      </c>
      <c r="D70" s="668"/>
      <c r="E70" s="668"/>
      <c r="F70" s="668"/>
      <c r="G70" s="668"/>
      <c r="H70" s="668"/>
      <c r="I70" s="668"/>
      <c r="J70" s="668"/>
      <c r="K70" s="668"/>
      <c r="L70" s="669">
        <v>914.43799999999999</v>
      </c>
      <c r="M70" s="667">
        <v>193.553</v>
      </c>
      <c r="N70" s="667">
        <v>0</v>
      </c>
      <c r="O70" s="667">
        <v>2325.5459999999998</v>
      </c>
      <c r="P70" s="667">
        <v>264.93900000000002</v>
      </c>
      <c r="Q70" s="667">
        <v>0</v>
      </c>
      <c r="R70" s="667">
        <v>0</v>
      </c>
      <c r="S70" s="667">
        <v>2.427</v>
      </c>
      <c r="T70" s="667">
        <v>0</v>
      </c>
      <c r="U70" s="667">
        <v>52.069000000000003</v>
      </c>
      <c r="V70" s="667">
        <v>1.694</v>
      </c>
      <c r="W70" s="667">
        <v>0</v>
      </c>
      <c r="X70" s="667">
        <v>0</v>
      </c>
      <c r="Y70" s="667">
        <v>0</v>
      </c>
      <c r="Z70" s="667">
        <v>2.2909999999999999</v>
      </c>
      <c r="AA70" s="667">
        <v>5.47</v>
      </c>
      <c r="AB70" s="667">
        <v>0.55600000000000005</v>
      </c>
      <c r="AC70" s="667">
        <v>0</v>
      </c>
      <c r="AD70" s="667">
        <v>0</v>
      </c>
      <c r="AE70" s="667">
        <v>2.3380000000000001</v>
      </c>
      <c r="AF70" s="667">
        <v>105.07</v>
      </c>
      <c r="AG70" s="667">
        <v>0</v>
      </c>
      <c r="AH70" s="667">
        <v>0</v>
      </c>
      <c r="AI70" s="667">
        <v>352.80099999999999</v>
      </c>
      <c r="AJ70" s="667">
        <v>0</v>
      </c>
      <c r="AK70" s="667">
        <v>13.547000000000001</v>
      </c>
      <c r="AL70" s="667">
        <v>0</v>
      </c>
      <c r="AM70" s="667">
        <v>0</v>
      </c>
      <c r="AN70" s="667">
        <v>0</v>
      </c>
      <c r="AO70" s="667">
        <v>2333.3290000000002</v>
      </c>
      <c r="AP70" s="667">
        <v>1703.3910000000001</v>
      </c>
      <c r="AQ70" s="667">
        <v>0</v>
      </c>
      <c r="AR70" s="667">
        <v>0</v>
      </c>
      <c r="AS70" s="667">
        <v>0</v>
      </c>
      <c r="AT70" s="667">
        <v>0</v>
      </c>
      <c r="AU70" s="667">
        <v>1.3260000000000001</v>
      </c>
      <c r="AV70" s="667">
        <v>0</v>
      </c>
      <c r="AW70" s="667">
        <v>0</v>
      </c>
      <c r="AX70" s="667">
        <v>0</v>
      </c>
      <c r="AY70" s="667">
        <v>0</v>
      </c>
      <c r="AZ70" s="667">
        <v>0</v>
      </c>
      <c r="BA70" s="667">
        <v>0.41799999999999998</v>
      </c>
      <c r="BB70" s="667">
        <v>0</v>
      </c>
      <c r="BC70" s="667">
        <v>657.26099999999997</v>
      </c>
      <c r="BD70" s="667">
        <v>0</v>
      </c>
      <c r="BE70" s="667">
        <v>96.072999999999993</v>
      </c>
      <c r="BF70" s="667">
        <v>223.84100000000001</v>
      </c>
      <c r="BG70" s="667">
        <v>2.9180000000000001</v>
      </c>
      <c r="BH70" s="667">
        <v>76.028999999999996</v>
      </c>
      <c r="BI70" s="667">
        <v>28.231999999999999</v>
      </c>
      <c r="BJ70" s="667">
        <v>0</v>
      </c>
      <c r="BK70" s="667">
        <v>0</v>
      </c>
      <c r="BL70" s="721">
        <v>0</v>
      </c>
      <c r="BM70" s="722">
        <f t="shared" si="5"/>
        <v>9359.5569999999989</v>
      </c>
      <c r="BN70" s="670"/>
      <c r="BO70" s="668">
        <v>3047.94</v>
      </c>
      <c r="BP70" s="723">
        <f t="shared" si="6"/>
        <v>38510.192000000003</v>
      </c>
      <c r="BQ70" s="669">
        <f t="shared" si="7"/>
        <v>38510.192000000003</v>
      </c>
      <c r="BR70" s="685">
        <v>251.61799999999999</v>
      </c>
      <c r="BS70" s="668">
        <v>38258.574000000001</v>
      </c>
      <c r="BT70" s="724">
        <v>0</v>
      </c>
      <c r="BU70" s="724">
        <v>0</v>
      </c>
      <c r="BV70" s="668">
        <v>0</v>
      </c>
      <c r="BW70" s="725">
        <v>1174.4549999999999</v>
      </c>
      <c r="BX70" s="670">
        <v>0</v>
      </c>
      <c r="BZ70" s="642"/>
    </row>
    <row r="71" spans="1:78">
      <c r="A71" s="719" t="s">
        <v>15</v>
      </c>
      <c r="B71" s="720" t="s">
        <v>202</v>
      </c>
      <c r="C71" s="667">
        <f t="shared" si="4"/>
        <v>17662.004000000004</v>
      </c>
      <c r="D71" s="668"/>
      <c r="E71" s="668"/>
      <c r="F71" s="668"/>
      <c r="G71" s="668"/>
      <c r="H71" s="668"/>
      <c r="I71" s="668"/>
      <c r="J71" s="668"/>
      <c r="K71" s="668"/>
      <c r="L71" s="669">
        <v>0</v>
      </c>
      <c r="M71" s="667">
        <v>18.803000000000001</v>
      </c>
      <c r="N71" s="667">
        <v>0</v>
      </c>
      <c r="O71" s="667">
        <v>47.697000000000003</v>
      </c>
      <c r="P71" s="667">
        <v>167.661</v>
      </c>
      <c r="Q71" s="667">
        <v>0</v>
      </c>
      <c r="R71" s="667">
        <v>0</v>
      </c>
      <c r="S71" s="667">
        <v>0.224</v>
      </c>
      <c r="T71" s="667">
        <v>0</v>
      </c>
      <c r="U71" s="667">
        <v>0</v>
      </c>
      <c r="V71" s="667">
        <v>10.147</v>
      </c>
      <c r="W71" s="667">
        <v>0.16300000000000001</v>
      </c>
      <c r="X71" s="667">
        <v>0</v>
      </c>
      <c r="Y71" s="667">
        <v>1.6E-2</v>
      </c>
      <c r="Z71" s="667">
        <v>0.57799999999999996</v>
      </c>
      <c r="AA71" s="667">
        <v>0.157</v>
      </c>
      <c r="AB71" s="667">
        <v>2.9460000000000002</v>
      </c>
      <c r="AC71" s="667">
        <v>0</v>
      </c>
      <c r="AD71" s="667">
        <v>0</v>
      </c>
      <c r="AE71" s="667">
        <v>1.1439999999999999</v>
      </c>
      <c r="AF71" s="667">
        <v>0</v>
      </c>
      <c r="AG71" s="667">
        <v>0</v>
      </c>
      <c r="AH71" s="667">
        <v>0</v>
      </c>
      <c r="AI71" s="667">
        <v>36.552999999999997</v>
      </c>
      <c r="AJ71" s="667">
        <v>0</v>
      </c>
      <c r="AK71" s="667">
        <v>0</v>
      </c>
      <c r="AL71" s="667">
        <v>6.1909999999999998</v>
      </c>
      <c r="AM71" s="667">
        <v>0</v>
      </c>
      <c r="AN71" s="667">
        <v>0</v>
      </c>
      <c r="AO71" s="667">
        <v>3444.8589999999999</v>
      </c>
      <c r="AP71" s="667">
        <v>565.23699999999997</v>
      </c>
      <c r="AQ71" s="667">
        <v>0</v>
      </c>
      <c r="AR71" s="667">
        <v>0</v>
      </c>
      <c r="AS71" s="667">
        <v>0</v>
      </c>
      <c r="AT71" s="667">
        <v>0</v>
      </c>
      <c r="AU71" s="667">
        <v>0</v>
      </c>
      <c r="AV71" s="667">
        <v>0.26200000000000001</v>
      </c>
      <c r="AW71" s="667">
        <v>0</v>
      </c>
      <c r="AX71" s="667">
        <v>0</v>
      </c>
      <c r="AY71" s="667">
        <v>0</v>
      </c>
      <c r="AZ71" s="667">
        <v>0</v>
      </c>
      <c r="BA71" s="667">
        <v>8.5000000000000006E-2</v>
      </c>
      <c r="BB71" s="667">
        <v>0</v>
      </c>
      <c r="BC71" s="667">
        <v>0</v>
      </c>
      <c r="BD71" s="667">
        <v>0</v>
      </c>
      <c r="BE71" s="667">
        <v>0</v>
      </c>
      <c r="BF71" s="667">
        <v>0</v>
      </c>
      <c r="BG71" s="667">
        <v>802.24300000000005</v>
      </c>
      <c r="BH71" s="667">
        <v>0</v>
      </c>
      <c r="BI71" s="667">
        <v>2.8620000000000001</v>
      </c>
      <c r="BJ71" s="667">
        <v>0</v>
      </c>
      <c r="BK71" s="667">
        <v>0</v>
      </c>
      <c r="BL71" s="721">
        <v>0</v>
      </c>
      <c r="BM71" s="722">
        <f t="shared" si="5"/>
        <v>5107.8280000000004</v>
      </c>
      <c r="BN71" s="670"/>
      <c r="BO71" s="668">
        <v>114.869</v>
      </c>
      <c r="BP71" s="723">
        <f t="shared" si="6"/>
        <v>12497.461000000001</v>
      </c>
      <c r="BQ71" s="669">
        <f t="shared" si="7"/>
        <v>12497.461000000001</v>
      </c>
      <c r="BR71" s="685">
        <v>566.52</v>
      </c>
      <c r="BS71" s="668">
        <v>11930.941000000001</v>
      </c>
      <c r="BT71" s="724">
        <v>0</v>
      </c>
      <c r="BU71" s="724">
        <v>0</v>
      </c>
      <c r="BV71" s="668">
        <v>0</v>
      </c>
      <c r="BW71" s="725">
        <v>-58.154000000000003</v>
      </c>
      <c r="BX71" s="670">
        <v>0</v>
      </c>
      <c r="BZ71" s="642"/>
    </row>
    <row r="72" spans="1:78">
      <c r="A72" s="719" t="s">
        <v>16</v>
      </c>
      <c r="B72" s="720" t="s">
        <v>203</v>
      </c>
      <c r="C72" s="667">
        <f t="shared" si="4"/>
        <v>2443.7710000000002</v>
      </c>
      <c r="D72" s="668"/>
      <c r="E72" s="668"/>
      <c r="F72" s="668"/>
      <c r="G72" s="668"/>
      <c r="H72" s="668"/>
      <c r="I72" s="668"/>
      <c r="J72" s="668"/>
      <c r="K72" s="668"/>
      <c r="L72" s="669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225.994</v>
      </c>
      <c r="R72" s="667">
        <v>0</v>
      </c>
      <c r="S72" s="667">
        <v>0</v>
      </c>
      <c r="T72" s="667">
        <v>0</v>
      </c>
      <c r="U72" s="667">
        <v>0</v>
      </c>
      <c r="V72" s="667">
        <v>0</v>
      </c>
      <c r="W72" s="667">
        <v>0</v>
      </c>
      <c r="X72" s="667">
        <v>0</v>
      </c>
      <c r="Y72" s="667">
        <v>0</v>
      </c>
      <c r="Z72" s="667">
        <v>0</v>
      </c>
      <c r="AA72" s="667">
        <v>0</v>
      </c>
      <c r="AB72" s="667">
        <v>0</v>
      </c>
      <c r="AC72" s="667">
        <v>0</v>
      </c>
      <c r="AD72" s="667">
        <v>0</v>
      </c>
      <c r="AE72" s="667">
        <v>0</v>
      </c>
      <c r="AF72" s="667">
        <v>0</v>
      </c>
      <c r="AG72" s="667">
        <v>0</v>
      </c>
      <c r="AH72" s="667">
        <v>0</v>
      </c>
      <c r="AI72" s="667">
        <v>256.04500000000002</v>
      </c>
      <c r="AJ72" s="667">
        <v>0</v>
      </c>
      <c r="AK72" s="667">
        <v>0</v>
      </c>
      <c r="AL72" s="667">
        <v>0</v>
      </c>
      <c r="AM72" s="667">
        <v>0</v>
      </c>
      <c r="AN72" s="667">
        <v>0</v>
      </c>
      <c r="AO72" s="667">
        <v>0</v>
      </c>
      <c r="AP72" s="667">
        <v>0</v>
      </c>
      <c r="AQ72" s="667">
        <v>0</v>
      </c>
      <c r="AR72" s="667">
        <v>0</v>
      </c>
      <c r="AS72" s="667">
        <v>0</v>
      </c>
      <c r="AT72" s="667">
        <v>0</v>
      </c>
      <c r="AU72" s="667">
        <v>0</v>
      </c>
      <c r="AV72" s="667">
        <v>0</v>
      </c>
      <c r="AW72" s="667">
        <v>0</v>
      </c>
      <c r="AX72" s="667">
        <v>0</v>
      </c>
      <c r="AY72" s="667">
        <v>0</v>
      </c>
      <c r="AZ72" s="667">
        <v>0</v>
      </c>
      <c r="BA72" s="667">
        <v>0</v>
      </c>
      <c r="BB72" s="667">
        <v>0</v>
      </c>
      <c r="BC72" s="667">
        <v>0</v>
      </c>
      <c r="BD72" s="667">
        <v>0</v>
      </c>
      <c r="BE72" s="667">
        <v>0</v>
      </c>
      <c r="BF72" s="667">
        <v>0</v>
      </c>
      <c r="BG72" s="667">
        <v>0</v>
      </c>
      <c r="BH72" s="667">
        <v>0</v>
      </c>
      <c r="BI72" s="667">
        <v>0</v>
      </c>
      <c r="BJ72" s="667">
        <v>0</v>
      </c>
      <c r="BK72" s="667">
        <v>0</v>
      </c>
      <c r="BL72" s="721">
        <v>0</v>
      </c>
      <c r="BM72" s="722">
        <f t="shared" si="5"/>
        <v>482.03899999999999</v>
      </c>
      <c r="BN72" s="670"/>
      <c r="BO72" s="668">
        <v>0</v>
      </c>
      <c r="BP72" s="723">
        <f t="shared" si="6"/>
        <v>1966.5650000000001</v>
      </c>
      <c r="BQ72" s="669">
        <f t="shared" si="7"/>
        <v>1966.5650000000001</v>
      </c>
      <c r="BR72" s="685">
        <v>0</v>
      </c>
      <c r="BS72" s="668">
        <v>1966.5650000000001</v>
      </c>
      <c r="BT72" s="724">
        <v>0</v>
      </c>
      <c r="BU72" s="724">
        <v>0</v>
      </c>
      <c r="BV72" s="668">
        <v>0</v>
      </c>
      <c r="BW72" s="725">
        <v>-4.8330000000000002</v>
      </c>
      <c r="BX72" s="670">
        <v>0</v>
      </c>
      <c r="BZ72" s="642"/>
    </row>
    <row r="73" spans="1:78">
      <c r="A73" s="719" t="s">
        <v>17</v>
      </c>
      <c r="B73" s="720" t="s">
        <v>165</v>
      </c>
      <c r="C73" s="667">
        <f t="shared" si="4"/>
        <v>5367.3540000000003</v>
      </c>
      <c r="D73" s="668"/>
      <c r="E73" s="668"/>
      <c r="F73" s="668"/>
      <c r="G73" s="668"/>
      <c r="H73" s="668"/>
      <c r="I73" s="668"/>
      <c r="J73" s="668"/>
      <c r="K73" s="668"/>
      <c r="L73" s="669">
        <v>0</v>
      </c>
      <c r="M73" s="667">
        <v>0</v>
      </c>
      <c r="N73" s="667">
        <v>0</v>
      </c>
      <c r="O73" s="667">
        <v>9.0809999999999995</v>
      </c>
      <c r="P73" s="667">
        <v>5.5259999999999998</v>
      </c>
      <c r="Q73" s="667">
        <v>0</v>
      </c>
      <c r="R73" s="667">
        <v>612.726</v>
      </c>
      <c r="S73" s="667">
        <v>6.7850000000000001</v>
      </c>
      <c r="T73" s="667">
        <v>0</v>
      </c>
      <c r="U73" s="667">
        <v>2.6440000000000001</v>
      </c>
      <c r="V73" s="667">
        <v>0.34100000000000003</v>
      </c>
      <c r="W73" s="667">
        <v>0</v>
      </c>
      <c r="X73" s="667">
        <v>0</v>
      </c>
      <c r="Y73" s="667">
        <v>8.3160000000000007</v>
      </c>
      <c r="Z73" s="667">
        <v>0.15</v>
      </c>
      <c r="AA73" s="667">
        <v>106.50700000000001</v>
      </c>
      <c r="AB73" s="667">
        <v>5.1820000000000004</v>
      </c>
      <c r="AC73" s="667">
        <v>0</v>
      </c>
      <c r="AD73" s="667">
        <v>7.524</v>
      </c>
      <c r="AE73" s="667">
        <v>0</v>
      </c>
      <c r="AF73" s="667">
        <v>0.47</v>
      </c>
      <c r="AG73" s="667">
        <v>0</v>
      </c>
      <c r="AH73" s="667">
        <v>0</v>
      </c>
      <c r="AI73" s="667">
        <v>5.7919999999999998</v>
      </c>
      <c r="AJ73" s="667">
        <v>0</v>
      </c>
      <c r="AK73" s="667">
        <v>0</v>
      </c>
      <c r="AL73" s="667">
        <v>1.974</v>
      </c>
      <c r="AM73" s="667">
        <v>1.036</v>
      </c>
      <c r="AN73" s="667">
        <v>0</v>
      </c>
      <c r="AO73" s="667">
        <v>21.404</v>
      </c>
      <c r="AP73" s="667">
        <v>0</v>
      </c>
      <c r="AQ73" s="667">
        <v>0</v>
      </c>
      <c r="AR73" s="667">
        <v>0</v>
      </c>
      <c r="AS73" s="667">
        <v>0</v>
      </c>
      <c r="AT73" s="667">
        <v>0</v>
      </c>
      <c r="AU73" s="667">
        <v>1.7000000000000001E-2</v>
      </c>
      <c r="AV73" s="667">
        <v>0</v>
      </c>
      <c r="AW73" s="667">
        <v>0</v>
      </c>
      <c r="AX73" s="667">
        <v>0.16700000000000001</v>
      </c>
      <c r="AY73" s="667">
        <v>0</v>
      </c>
      <c r="AZ73" s="667">
        <v>0.56499999999999995</v>
      </c>
      <c r="BA73" s="667">
        <v>0</v>
      </c>
      <c r="BB73" s="667">
        <v>0</v>
      </c>
      <c r="BC73" s="667">
        <v>414.75400000000002</v>
      </c>
      <c r="BD73" s="667">
        <v>0.17799999999999999</v>
      </c>
      <c r="BE73" s="667">
        <v>1.4330000000000001</v>
      </c>
      <c r="BF73" s="667">
        <v>35.436999999999998</v>
      </c>
      <c r="BG73" s="667">
        <v>36.473999999999997</v>
      </c>
      <c r="BH73" s="667">
        <v>12.157</v>
      </c>
      <c r="BI73" s="667">
        <v>13.785</v>
      </c>
      <c r="BJ73" s="667">
        <v>0</v>
      </c>
      <c r="BK73" s="667">
        <v>0</v>
      </c>
      <c r="BL73" s="721">
        <v>0</v>
      </c>
      <c r="BM73" s="722">
        <f t="shared" si="5"/>
        <v>1310.4250000000002</v>
      </c>
      <c r="BN73" s="670"/>
      <c r="BO73" s="668">
        <v>1017.432</v>
      </c>
      <c r="BP73" s="723">
        <f t="shared" si="6"/>
        <v>3020.9830000000002</v>
      </c>
      <c r="BQ73" s="669">
        <f t="shared" si="7"/>
        <v>3020.9830000000002</v>
      </c>
      <c r="BR73" s="685">
        <v>0</v>
      </c>
      <c r="BS73" s="668">
        <v>3020.9830000000002</v>
      </c>
      <c r="BT73" s="724">
        <v>0</v>
      </c>
      <c r="BU73" s="724">
        <v>0</v>
      </c>
      <c r="BV73" s="668">
        <v>0</v>
      </c>
      <c r="BW73" s="725">
        <v>18.513999999999999</v>
      </c>
      <c r="BX73" s="670">
        <v>0</v>
      </c>
      <c r="BZ73" s="642"/>
    </row>
    <row r="74" spans="1:78">
      <c r="A74" s="719" t="s">
        <v>18</v>
      </c>
      <c r="B74" s="720" t="s">
        <v>231</v>
      </c>
      <c r="C74" s="667">
        <f t="shared" si="4"/>
        <v>3380.6309999999999</v>
      </c>
      <c r="D74" s="668"/>
      <c r="E74" s="668"/>
      <c r="F74" s="668"/>
      <c r="G74" s="668"/>
      <c r="H74" s="668"/>
      <c r="I74" s="668"/>
      <c r="J74" s="668"/>
      <c r="K74" s="668"/>
      <c r="L74" s="669">
        <v>0</v>
      </c>
      <c r="M74" s="667">
        <v>0</v>
      </c>
      <c r="N74" s="667">
        <v>0</v>
      </c>
      <c r="O74" s="667">
        <v>0</v>
      </c>
      <c r="P74" s="667">
        <v>39.363999999999997</v>
      </c>
      <c r="Q74" s="667">
        <v>0</v>
      </c>
      <c r="R74" s="667">
        <v>0</v>
      </c>
      <c r="S74" s="667">
        <v>218.88399999999999</v>
      </c>
      <c r="T74" s="667">
        <v>0</v>
      </c>
      <c r="U74" s="667">
        <v>0</v>
      </c>
      <c r="V74" s="667">
        <v>0</v>
      </c>
      <c r="W74" s="667">
        <v>0</v>
      </c>
      <c r="X74" s="667">
        <v>3.3159999999999998</v>
      </c>
      <c r="Y74" s="667">
        <v>19.448</v>
      </c>
      <c r="Z74" s="667">
        <v>252.006</v>
      </c>
      <c r="AA74" s="667">
        <v>14.696</v>
      </c>
      <c r="AB74" s="667">
        <v>0</v>
      </c>
      <c r="AC74" s="667">
        <v>0</v>
      </c>
      <c r="AD74" s="667">
        <v>0</v>
      </c>
      <c r="AE74" s="667">
        <v>2240.59</v>
      </c>
      <c r="AF74" s="667">
        <v>0</v>
      </c>
      <c r="AG74" s="667">
        <v>0</v>
      </c>
      <c r="AH74" s="667">
        <v>0</v>
      </c>
      <c r="AI74" s="667">
        <v>194.185</v>
      </c>
      <c r="AJ74" s="667">
        <v>0</v>
      </c>
      <c r="AK74" s="667">
        <v>0</v>
      </c>
      <c r="AL74" s="667">
        <v>0</v>
      </c>
      <c r="AM74" s="667">
        <v>0</v>
      </c>
      <c r="AN74" s="667">
        <v>0</v>
      </c>
      <c r="AO74" s="667">
        <v>109.652</v>
      </c>
      <c r="AP74" s="667">
        <v>0</v>
      </c>
      <c r="AQ74" s="667">
        <v>0</v>
      </c>
      <c r="AR74" s="667">
        <v>0</v>
      </c>
      <c r="AS74" s="667">
        <v>0</v>
      </c>
      <c r="AT74" s="667">
        <v>0</v>
      </c>
      <c r="AU74" s="667">
        <v>0</v>
      </c>
      <c r="AV74" s="667">
        <v>0</v>
      </c>
      <c r="AW74" s="667">
        <v>17.295999999999999</v>
      </c>
      <c r="AX74" s="667">
        <v>0</v>
      </c>
      <c r="AY74" s="667">
        <v>0</v>
      </c>
      <c r="AZ74" s="667">
        <v>0</v>
      </c>
      <c r="BA74" s="667">
        <v>0</v>
      </c>
      <c r="BB74" s="667">
        <v>0</v>
      </c>
      <c r="BC74" s="667">
        <v>0</v>
      </c>
      <c r="BD74" s="667">
        <v>0</v>
      </c>
      <c r="BE74" s="667">
        <v>0</v>
      </c>
      <c r="BF74" s="667">
        <v>0</v>
      </c>
      <c r="BG74" s="667">
        <v>123.983</v>
      </c>
      <c r="BH74" s="667">
        <v>0</v>
      </c>
      <c r="BI74" s="667">
        <v>0.80500000000000005</v>
      </c>
      <c r="BJ74" s="667">
        <v>0</v>
      </c>
      <c r="BK74" s="667">
        <v>0</v>
      </c>
      <c r="BL74" s="721">
        <v>0</v>
      </c>
      <c r="BM74" s="722">
        <f t="shared" si="5"/>
        <v>3234.2249999999999</v>
      </c>
      <c r="BN74" s="670"/>
      <c r="BO74" s="668">
        <v>0</v>
      </c>
      <c r="BP74" s="723">
        <f t="shared" si="6"/>
        <v>169.18</v>
      </c>
      <c r="BQ74" s="669">
        <f t="shared" si="7"/>
        <v>169.18</v>
      </c>
      <c r="BR74" s="685">
        <v>0</v>
      </c>
      <c r="BS74" s="668">
        <v>169.18</v>
      </c>
      <c r="BT74" s="724">
        <v>0</v>
      </c>
      <c r="BU74" s="724">
        <v>0</v>
      </c>
      <c r="BV74" s="668">
        <v>0</v>
      </c>
      <c r="BW74" s="725">
        <v>-22.774000000000001</v>
      </c>
      <c r="BX74" s="670">
        <v>0</v>
      </c>
      <c r="BZ74" s="642"/>
    </row>
    <row r="75" spans="1:78">
      <c r="A75" s="719" t="s">
        <v>19</v>
      </c>
      <c r="B75" s="720" t="s">
        <v>204</v>
      </c>
      <c r="C75" s="667">
        <f t="shared" si="4"/>
        <v>41896.198000000004</v>
      </c>
      <c r="D75" s="668"/>
      <c r="E75" s="668"/>
      <c r="F75" s="668"/>
      <c r="G75" s="668"/>
      <c r="H75" s="668"/>
      <c r="I75" s="668"/>
      <c r="J75" s="668"/>
      <c r="K75" s="668"/>
      <c r="L75" s="669">
        <v>2.0430000000000001</v>
      </c>
      <c r="M75" s="667">
        <v>519.72900000000004</v>
      </c>
      <c r="N75" s="667">
        <v>16.934000000000001</v>
      </c>
      <c r="O75" s="667">
        <v>67.712000000000003</v>
      </c>
      <c r="P75" s="667">
        <v>37.465000000000003</v>
      </c>
      <c r="Q75" s="667">
        <v>0.01</v>
      </c>
      <c r="R75" s="667">
        <v>3.36</v>
      </c>
      <c r="S75" s="667">
        <v>3.5659999999999998</v>
      </c>
      <c r="T75" s="667">
        <v>0</v>
      </c>
      <c r="U75" s="667">
        <v>9.4019999999999992</v>
      </c>
      <c r="V75" s="667">
        <v>2.8690000000000002</v>
      </c>
      <c r="W75" s="667">
        <v>4.5019999999999998</v>
      </c>
      <c r="X75" s="667">
        <v>12.755000000000001</v>
      </c>
      <c r="Y75" s="667">
        <v>7.7450000000000001</v>
      </c>
      <c r="Z75" s="667">
        <v>0.215</v>
      </c>
      <c r="AA75" s="667">
        <v>1.5469999999999999</v>
      </c>
      <c r="AB75" s="667">
        <v>3.6230000000000002</v>
      </c>
      <c r="AC75" s="667">
        <v>7035.6769999999997</v>
      </c>
      <c r="AD75" s="667">
        <v>20.940999999999999</v>
      </c>
      <c r="AE75" s="667">
        <v>122.776</v>
      </c>
      <c r="AF75" s="667">
        <v>55.87</v>
      </c>
      <c r="AG75" s="667">
        <v>66.932000000000002</v>
      </c>
      <c r="AH75" s="667">
        <v>136.673</v>
      </c>
      <c r="AI75" s="667">
        <v>191.01599999999999</v>
      </c>
      <c r="AJ75" s="667">
        <v>2332.6329999999998</v>
      </c>
      <c r="AK75" s="667">
        <v>682.85900000000004</v>
      </c>
      <c r="AL75" s="667">
        <v>656.15099999999995</v>
      </c>
      <c r="AM75" s="667">
        <v>233.637</v>
      </c>
      <c r="AN75" s="667">
        <v>4.0819999999999999</v>
      </c>
      <c r="AO75" s="667">
        <v>210.97499999999999</v>
      </c>
      <c r="AP75" s="667">
        <v>21.606999999999999</v>
      </c>
      <c r="AQ75" s="667">
        <v>11.31</v>
      </c>
      <c r="AR75" s="667">
        <v>37.082999999999998</v>
      </c>
      <c r="AS75" s="667">
        <v>4.1399999999999997</v>
      </c>
      <c r="AT75" s="667">
        <v>30.207999999999998</v>
      </c>
      <c r="AU75" s="667">
        <v>4.548</v>
      </c>
      <c r="AV75" s="667">
        <v>5.0960000000000001</v>
      </c>
      <c r="AW75" s="667">
        <v>20.773</v>
      </c>
      <c r="AX75" s="667">
        <v>5.0970000000000004</v>
      </c>
      <c r="AY75" s="667">
        <v>1.387</v>
      </c>
      <c r="AZ75" s="667">
        <v>29.832999999999998</v>
      </c>
      <c r="BA75" s="667">
        <v>88.676000000000002</v>
      </c>
      <c r="BB75" s="667">
        <v>25.727</v>
      </c>
      <c r="BC75" s="667">
        <v>970.91899999999998</v>
      </c>
      <c r="BD75" s="667">
        <v>3.4449999999999998</v>
      </c>
      <c r="BE75" s="667">
        <v>63.969000000000001</v>
      </c>
      <c r="BF75" s="667">
        <v>107.46299999999999</v>
      </c>
      <c r="BG75" s="667">
        <v>7.1970000000000001</v>
      </c>
      <c r="BH75" s="667">
        <v>15.484999999999999</v>
      </c>
      <c r="BI75" s="667">
        <v>56.220999999999997</v>
      </c>
      <c r="BJ75" s="667">
        <v>0</v>
      </c>
      <c r="BK75" s="667">
        <v>0</v>
      </c>
      <c r="BL75" s="721">
        <v>0</v>
      </c>
      <c r="BM75" s="722">
        <f t="shared" si="5"/>
        <v>13953.883</v>
      </c>
      <c r="BN75" s="670"/>
      <c r="BO75" s="668">
        <v>18435.663</v>
      </c>
      <c r="BP75" s="723">
        <f t="shared" si="6"/>
        <v>10214.906000000001</v>
      </c>
      <c r="BQ75" s="669">
        <f t="shared" si="7"/>
        <v>10214.906000000001</v>
      </c>
      <c r="BR75" s="685">
        <v>0</v>
      </c>
      <c r="BS75" s="668">
        <v>10214.906000000001</v>
      </c>
      <c r="BT75" s="724">
        <v>0</v>
      </c>
      <c r="BU75" s="724">
        <v>0</v>
      </c>
      <c r="BV75" s="668">
        <v>0</v>
      </c>
      <c r="BW75" s="725">
        <v>-708.25400000000002</v>
      </c>
      <c r="BX75" s="670">
        <v>0</v>
      </c>
      <c r="BZ75" s="642"/>
    </row>
    <row r="76" spans="1:78">
      <c r="A76" s="719" t="s">
        <v>20</v>
      </c>
      <c r="B76" s="720" t="s">
        <v>133</v>
      </c>
      <c r="C76" s="667">
        <f t="shared" si="4"/>
        <v>8975.7620000000024</v>
      </c>
      <c r="D76" s="668"/>
      <c r="E76" s="668"/>
      <c r="F76" s="668"/>
      <c r="G76" s="668"/>
      <c r="H76" s="668"/>
      <c r="I76" s="668"/>
      <c r="J76" s="668"/>
      <c r="K76" s="668"/>
      <c r="L76" s="669">
        <v>404.04899999999998</v>
      </c>
      <c r="M76" s="667">
        <v>0</v>
      </c>
      <c r="N76" s="667">
        <v>0.27500000000000002</v>
      </c>
      <c r="O76" s="667">
        <v>410.61700000000002</v>
      </c>
      <c r="P76" s="667">
        <v>568.9</v>
      </c>
      <c r="Q76" s="667">
        <v>3.0000000000000001E-3</v>
      </c>
      <c r="R76" s="667">
        <v>12.627000000000001</v>
      </c>
      <c r="S76" s="667">
        <v>5.0830000000000002</v>
      </c>
      <c r="T76" s="667">
        <v>0</v>
      </c>
      <c r="U76" s="667">
        <v>702.97900000000004</v>
      </c>
      <c r="V76" s="667">
        <v>163.74199999999999</v>
      </c>
      <c r="W76" s="667">
        <v>309.60399999999998</v>
      </c>
      <c r="X76" s="667">
        <v>0.214</v>
      </c>
      <c r="Y76" s="667">
        <v>3.2919999999999998</v>
      </c>
      <c r="Z76" s="667">
        <v>3.4870000000000001</v>
      </c>
      <c r="AA76" s="667">
        <v>212.494</v>
      </c>
      <c r="AB76" s="667">
        <v>54.811999999999998</v>
      </c>
      <c r="AC76" s="667">
        <v>1.3560000000000001</v>
      </c>
      <c r="AD76" s="667">
        <v>0</v>
      </c>
      <c r="AE76" s="667">
        <v>309.69099999999997</v>
      </c>
      <c r="AF76" s="667">
        <v>97.350999999999999</v>
      </c>
      <c r="AG76" s="667">
        <v>8.67</v>
      </c>
      <c r="AH76" s="667">
        <v>1.387</v>
      </c>
      <c r="AI76" s="667">
        <v>38.232999999999997</v>
      </c>
      <c r="AJ76" s="667">
        <v>0.84899999999999998</v>
      </c>
      <c r="AK76" s="667">
        <v>12.13</v>
      </c>
      <c r="AL76" s="667">
        <v>5.1630000000000003</v>
      </c>
      <c r="AM76" s="667">
        <v>237.60599999999999</v>
      </c>
      <c r="AN76" s="667">
        <v>1.478</v>
      </c>
      <c r="AO76" s="667">
        <v>459.40600000000001</v>
      </c>
      <c r="AP76" s="667">
        <v>17.091000000000001</v>
      </c>
      <c r="AQ76" s="667">
        <v>3.5999999999999997E-2</v>
      </c>
      <c r="AR76" s="667">
        <v>0</v>
      </c>
      <c r="AS76" s="667">
        <v>0.22700000000000001</v>
      </c>
      <c r="AT76" s="667">
        <v>0</v>
      </c>
      <c r="AU76" s="667">
        <v>0</v>
      </c>
      <c r="AV76" s="667">
        <v>0.26300000000000001</v>
      </c>
      <c r="AW76" s="667">
        <v>18.884</v>
      </c>
      <c r="AX76" s="667">
        <v>1.6259999999999999</v>
      </c>
      <c r="AY76" s="667">
        <v>0.45200000000000001</v>
      </c>
      <c r="AZ76" s="667">
        <v>0.39</v>
      </c>
      <c r="BA76" s="667">
        <v>1.923</v>
      </c>
      <c r="BB76" s="667">
        <v>611.98900000000003</v>
      </c>
      <c r="BC76" s="667">
        <v>265.39</v>
      </c>
      <c r="BD76" s="667">
        <v>9.0860000000000003</v>
      </c>
      <c r="BE76" s="667">
        <v>68.921999999999997</v>
      </c>
      <c r="BF76" s="667">
        <v>1003.121</v>
      </c>
      <c r="BG76" s="667">
        <v>75.372</v>
      </c>
      <c r="BH76" s="667">
        <v>0</v>
      </c>
      <c r="BI76" s="667">
        <v>159.37200000000001</v>
      </c>
      <c r="BJ76" s="667">
        <v>0</v>
      </c>
      <c r="BK76" s="667">
        <v>0</v>
      </c>
      <c r="BL76" s="721">
        <v>0</v>
      </c>
      <c r="BM76" s="722">
        <f t="shared" si="5"/>
        <v>6259.6420000000016</v>
      </c>
      <c r="BN76" s="670"/>
      <c r="BO76" s="668">
        <v>0</v>
      </c>
      <c r="BP76" s="723">
        <f t="shared" si="6"/>
        <v>2895.848</v>
      </c>
      <c r="BQ76" s="669">
        <f t="shared" si="7"/>
        <v>2895.848</v>
      </c>
      <c r="BR76" s="685">
        <v>0</v>
      </c>
      <c r="BS76" s="668">
        <v>2895.848</v>
      </c>
      <c r="BT76" s="724">
        <v>0</v>
      </c>
      <c r="BU76" s="724">
        <v>0</v>
      </c>
      <c r="BV76" s="668">
        <v>0</v>
      </c>
      <c r="BW76" s="725">
        <v>-179.72800000000001</v>
      </c>
      <c r="BX76" s="670">
        <v>0</v>
      </c>
      <c r="BZ76" s="642"/>
    </row>
    <row r="77" spans="1:78">
      <c r="A77" s="719" t="s">
        <v>21</v>
      </c>
      <c r="B77" s="720" t="s">
        <v>121</v>
      </c>
      <c r="C77" s="667">
        <f t="shared" si="4"/>
        <v>3280.4929999999999</v>
      </c>
      <c r="D77" s="668"/>
      <c r="E77" s="668"/>
      <c r="F77" s="668"/>
      <c r="G77" s="668"/>
      <c r="H77" s="668"/>
      <c r="I77" s="668"/>
      <c r="J77" s="668"/>
      <c r="K77" s="668"/>
      <c r="L77" s="669">
        <v>13.663</v>
      </c>
      <c r="M77" s="667">
        <v>0</v>
      </c>
      <c r="N77" s="667">
        <v>0</v>
      </c>
      <c r="O77" s="667">
        <v>3.6640000000000001</v>
      </c>
      <c r="P77" s="667">
        <v>2.3490000000000002</v>
      </c>
      <c r="Q77" s="667">
        <v>0</v>
      </c>
      <c r="R77" s="667">
        <v>0</v>
      </c>
      <c r="S77" s="667">
        <v>0</v>
      </c>
      <c r="T77" s="667">
        <v>0</v>
      </c>
      <c r="U77" s="667">
        <v>0</v>
      </c>
      <c r="V77" s="667">
        <v>0.23100000000000001</v>
      </c>
      <c r="W77" s="667">
        <v>0</v>
      </c>
      <c r="X77" s="667">
        <v>0</v>
      </c>
      <c r="Y77" s="667">
        <v>0</v>
      </c>
      <c r="Z77" s="667">
        <v>0</v>
      </c>
      <c r="AA77" s="667">
        <v>0</v>
      </c>
      <c r="AB77" s="667">
        <v>0</v>
      </c>
      <c r="AC77" s="667">
        <v>7.9459999999999997</v>
      </c>
      <c r="AD77" s="667">
        <v>0</v>
      </c>
      <c r="AE77" s="667">
        <v>0</v>
      </c>
      <c r="AF77" s="667">
        <v>0</v>
      </c>
      <c r="AG77" s="667">
        <v>0</v>
      </c>
      <c r="AH77" s="667">
        <v>0</v>
      </c>
      <c r="AI77" s="667">
        <v>0</v>
      </c>
      <c r="AJ77" s="667">
        <v>0</v>
      </c>
      <c r="AK77" s="667">
        <v>0</v>
      </c>
      <c r="AL77" s="667">
        <v>0</v>
      </c>
      <c r="AM77" s="667">
        <v>0</v>
      </c>
      <c r="AN77" s="667">
        <v>0</v>
      </c>
      <c r="AO77" s="667">
        <v>0</v>
      </c>
      <c r="AP77" s="667">
        <v>0</v>
      </c>
      <c r="AQ77" s="667">
        <v>0</v>
      </c>
      <c r="AR77" s="667">
        <v>0</v>
      </c>
      <c r="AS77" s="667">
        <v>0</v>
      </c>
      <c r="AT77" s="667">
        <v>0</v>
      </c>
      <c r="AU77" s="667">
        <v>0</v>
      </c>
      <c r="AV77" s="667">
        <v>0</v>
      </c>
      <c r="AW77" s="667">
        <v>0</v>
      </c>
      <c r="AX77" s="667">
        <v>0</v>
      </c>
      <c r="AY77" s="667">
        <v>2.7930000000000001</v>
      </c>
      <c r="AZ77" s="667">
        <v>0</v>
      </c>
      <c r="BA77" s="667">
        <v>0</v>
      </c>
      <c r="BB77" s="667">
        <v>0</v>
      </c>
      <c r="BC77" s="667">
        <v>12.891999999999999</v>
      </c>
      <c r="BD77" s="667">
        <v>0</v>
      </c>
      <c r="BE77" s="667">
        <v>0.16600000000000001</v>
      </c>
      <c r="BF77" s="667">
        <v>469.221</v>
      </c>
      <c r="BG77" s="667">
        <v>0.15</v>
      </c>
      <c r="BH77" s="667">
        <v>3.867</v>
      </c>
      <c r="BI77" s="667">
        <v>7.4999999999999997E-2</v>
      </c>
      <c r="BJ77" s="667">
        <v>0</v>
      </c>
      <c r="BK77" s="667">
        <v>0</v>
      </c>
      <c r="BL77" s="721">
        <v>0</v>
      </c>
      <c r="BM77" s="722">
        <f t="shared" si="5"/>
        <v>517.01699999999994</v>
      </c>
      <c r="BN77" s="670"/>
      <c r="BO77" s="668">
        <v>3.657</v>
      </c>
      <c r="BP77" s="723">
        <f t="shared" si="6"/>
        <v>2865.0059999999999</v>
      </c>
      <c r="BQ77" s="669">
        <f t="shared" si="7"/>
        <v>2865.0059999999999</v>
      </c>
      <c r="BR77" s="685">
        <v>0</v>
      </c>
      <c r="BS77" s="668">
        <v>2865.0059999999999</v>
      </c>
      <c r="BT77" s="724">
        <v>0</v>
      </c>
      <c r="BU77" s="724">
        <v>0</v>
      </c>
      <c r="BV77" s="668">
        <v>0</v>
      </c>
      <c r="BW77" s="725">
        <v>-105.187</v>
      </c>
      <c r="BX77" s="670">
        <v>0</v>
      </c>
      <c r="BZ77" s="642"/>
    </row>
    <row r="78" spans="1:78">
      <c r="A78" s="719" t="s">
        <v>22</v>
      </c>
      <c r="B78" s="720" t="s">
        <v>122</v>
      </c>
      <c r="C78" s="667">
        <f t="shared" si="4"/>
        <v>4728.1449999999995</v>
      </c>
      <c r="D78" s="668"/>
      <c r="E78" s="668"/>
      <c r="F78" s="668"/>
      <c r="G78" s="668"/>
      <c r="H78" s="668"/>
      <c r="I78" s="668"/>
      <c r="J78" s="668"/>
      <c r="K78" s="668"/>
      <c r="L78" s="669">
        <v>0</v>
      </c>
      <c r="M78" s="667">
        <v>0</v>
      </c>
      <c r="N78" s="667">
        <v>0</v>
      </c>
      <c r="O78" s="667">
        <v>175.131</v>
      </c>
      <c r="P78" s="667">
        <v>489.88099999999997</v>
      </c>
      <c r="Q78" s="667">
        <v>1E-3</v>
      </c>
      <c r="R78" s="667">
        <v>0.11899999999999999</v>
      </c>
      <c r="S78" s="667">
        <v>18.183</v>
      </c>
      <c r="T78" s="667">
        <v>0</v>
      </c>
      <c r="U78" s="667">
        <v>0</v>
      </c>
      <c r="V78" s="667">
        <v>0</v>
      </c>
      <c r="W78" s="667">
        <v>0</v>
      </c>
      <c r="X78" s="667">
        <v>11.058999999999999</v>
      </c>
      <c r="Y78" s="667">
        <v>30.62</v>
      </c>
      <c r="Z78" s="667">
        <v>0.29099999999999998</v>
      </c>
      <c r="AA78" s="667">
        <v>0</v>
      </c>
      <c r="AB78" s="667">
        <v>26.66</v>
      </c>
      <c r="AC78" s="667">
        <v>0</v>
      </c>
      <c r="AD78" s="667">
        <v>1632.046</v>
      </c>
      <c r="AE78" s="667">
        <v>328.04899999999998</v>
      </c>
      <c r="AF78" s="667">
        <v>0</v>
      </c>
      <c r="AG78" s="667">
        <v>0</v>
      </c>
      <c r="AH78" s="667">
        <v>0</v>
      </c>
      <c r="AI78" s="667">
        <v>23.167000000000002</v>
      </c>
      <c r="AJ78" s="667">
        <v>1104.848</v>
      </c>
      <c r="AK78" s="667">
        <v>0</v>
      </c>
      <c r="AL78" s="667">
        <v>0</v>
      </c>
      <c r="AM78" s="667">
        <v>51.384</v>
      </c>
      <c r="AN78" s="667">
        <v>0</v>
      </c>
      <c r="AO78" s="667">
        <v>146.017</v>
      </c>
      <c r="AP78" s="667">
        <v>0</v>
      </c>
      <c r="AQ78" s="667">
        <v>0</v>
      </c>
      <c r="AR78" s="667">
        <v>0</v>
      </c>
      <c r="AS78" s="667">
        <v>0</v>
      </c>
      <c r="AT78" s="667">
        <v>0</v>
      </c>
      <c r="AU78" s="667">
        <v>0</v>
      </c>
      <c r="AV78" s="667">
        <v>1.421</v>
      </c>
      <c r="AW78" s="667">
        <v>23.08</v>
      </c>
      <c r="AX78" s="667">
        <v>0</v>
      </c>
      <c r="AY78" s="667">
        <v>0</v>
      </c>
      <c r="AZ78" s="667">
        <v>0</v>
      </c>
      <c r="BA78" s="667">
        <v>0</v>
      </c>
      <c r="BB78" s="667">
        <v>0.33600000000000002</v>
      </c>
      <c r="BC78" s="667">
        <v>0</v>
      </c>
      <c r="BD78" s="667">
        <v>0</v>
      </c>
      <c r="BE78" s="667">
        <v>0</v>
      </c>
      <c r="BF78" s="667">
        <v>0</v>
      </c>
      <c r="BG78" s="667">
        <v>0</v>
      </c>
      <c r="BH78" s="667">
        <v>0</v>
      </c>
      <c r="BI78" s="667">
        <v>0.29299999999999998</v>
      </c>
      <c r="BJ78" s="667">
        <v>0</v>
      </c>
      <c r="BK78" s="667">
        <v>0</v>
      </c>
      <c r="BL78" s="721">
        <v>0</v>
      </c>
      <c r="BM78" s="722">
        <f t="shared" si="5"/>
        <v>4062.5859999999993</v>
      </c>
      <c r="BN78" s="670"/>
      <c r="BO78" s="668">
        <v>0</v>
      </c>
      <c r="BP78" s="723">
        <f t="shared" si="6"/>
        <v>292.88099999999997</v>
      </c>
      <c r="BQ78" s="669">
        <f t="shared" si="7"/>
        <v>292.88099999999997</v>
      </c>
      <c r="BR78" s="685">
        <v>0</v>
      </c>
      <c r="BS78" s="668">
        <v>292.88099999999997</v>
      </c>
      <c r="BT78" s="724">
        <v>0</v>
      </c>
      <c r="BU78" s="724">
        <v>0</v>
      </c>
      <c r="BV78" s="668">
        <v>371.72899999999998</v>
      </c>
      <c r="BW78" s="725">
        <v>0.94899999999999995</v>
      </c>
      <c r="BX78" s="670">
        <v>0</v>
      </c>
      <c r="BZ78" s="642"/>
    </row>
    <row r="79" spans="1:78">
      <c r="A79" s="719" t="s">
        <v>23</v>
      </c>
      <c r="B79" s="720" t="s">
        <v>205</v>
      </c>
      <c r="C79" s="667">
        <f t="shared" si="4"/>
        <v>9866.1749999999993</v>
      </c>
      <c r="D79" s="668"/>
      <c r="E79" s="668"/>
      <c r="F79" s="668"/>
      <c r="G79" s="668"/>
      <c r="H79" s="668"/>
      <c r="I79" s="668"/>
      <c r="J79" s="668"/>
      <c r="K79" s="668"/>
      <c r="L79" s="669">
        <v>0</v>
      </c>
      <c r="M79" s="667">
        <v>0</v>
      </c>
      <c r="N79" s="667">
        <v>0</v>
      </c>
      <c r="O79" s="667">
        <v>20.619</v>
      </c>
      <c r="P79" s="667">
        <v>832.59900000000005</v>
      </c>
      <c r="Q79" s="667">
        <v>1E-3</v>
      </c>
      <c r="R79" s="667">
        <v>0.52900000000000003</v>
      </c>
      <c r="S79" s="667">
        <v>30.045000000000002</v>
      </c>
      <c r="T79" s="667">
        <v>0</v>
      </c>
      <c r="U79" s="667">
        <v>0</v>
      </c>
      <c r="V79" s="667">
        <v>0</v>
      </c>
      <c r="W79" s="667">
        <v>0</v>
      </c>
      <c r="X79" s="667">
        <v>342.673</v>
      </c>
      <c r="Y79" s="667">
        <v>327.04899999999998</v>
      </c>
      <c r="Z79" s="667">
        <v>1.556</v>
      </c>
      <c r="AA79" s="667">
        <v>1.429</v>
      </c>
      <c r="AB79" s="667">
        <v>0</v>
      </c>
      <c r="AC79" s="667">
        <v>0</v>
      </c>
      <c r="AD79" s="667">
        <v>0</v>
      </c>
      <c r="AE79" s="667">
        <v>5073.1379999999999</v>
      </c>
      <c r="AF79" s="667">
        <v>1.173</v>
      </c>
      <c r="AG79" s="667">
        <v>0</v>
      </c>
      <c r="AH79" s="667">
        <v>33.962000000000003</v>
      </c>
      <c r="AI79" s="667">
        <v>0</v>
      </c>
      <c r="AJ79" s="667">
        <v>0</v>
      </c>
      <c r="AK79" s="667">
        <v>0</v>
      </c>
      <c r="AL79" s="667">
        <v>0</v>
      </c>
      <c r="AM79" s="667">
        <v>0</v>
      </c>
      <c r="AN79" s="667">
        <v>0</v>
      </c>
      <c r="AO79" s="667">
        <v>2651.33</v>
      </c>
      <c r="AP79" s="667">
        <v>0</v>
      </c>
      <c r="AQ79" s="667">
        <v>0</v>
      </c>
      <c r="AR79" s="667">
        <v>0</v>
      </c>
      <c r="AS79" s="667">
        <v>0</v>
      </c>
      <c r="AT79" s="667">
        <v>0</v>
      </c>
      <c r="AU79" s="667">
        <v>0</v>
      </c>
      <c r="AV79" s="667">
        <v>0</v>
      </c>
      <c r="AW79" s="667">
        <v>386.70400000000001</v>
      </c>
      <c r="AX79" s="667">
        <v>0</v>
      </c>
      <c r="AY79" s="667">
        <v>0</v>
      </c>
      <c r="AZ79" s="667">
        <v>16.484999999999999</v>
      </c>
      <c r="BA79" s="667">
        <v>0</v>
      </c>
      <c r="BB79" s="667">
        <v>0</v>
      </c>
      <c r="BC79" s="667">
        <v>0</v>
      </c>
      <c r="BD79" s="667">
        <v>0</v>
      </c>
      <c r="BE79" s="667">
        <v>0</v>
      </c>
      <c r="BF79" s="667">
        <v>0</v>
      </c>
      <c r="BG79" s="667">
        <v>0</v>
      </c>
      <c r="BH79" s="667">
        <v>0</v>
      </c>
      <c r="BI79" s="667">
        <v>1.845</v>
      </c>
      <c r="BJ79" s="667">
        <v>0</v>
      </c>
      <c r="BK79" s="667">
        <v>0</v>
      </c>
      <c r="BL79" s="721">
        <v>0</v>
      </c>
      <c r="BM79" s="722">
        <f t="shared" si="5"/>
        <v>9721.1369999999988</v>
      </c>
      <c r="BN79" s="670"/>
      <c r="BO79" s="668">
        <v>0</v>
      </c>
      <c r="BP79" s="723">
        <f t="shared" si="6"/>
        <v>211.215</v>
      </c>
      <c r="BQ79" s="669">
        <f t="shared" si="7"/>
        <v>211.215</v>
      </c>
      <c r="BR79" s="685">
        <v>0</v>
      </c>
      <c r="BS79" s="668">
        <v>211.215</v>
      </c>
      <c r="BT79" s="724">
        <v>0</v>
      </c>
      <c r="BU79" s="724">
        <v>0</v>
      </c>
      <c r="BV79" s="668">
        <v>0</v>
      </c>
      <c r="BW79" s="725">
        <v>-66.177000000000007</v>
      </c>
      <c r="BX79" s="670">
        <v>0</v>
      </c>
      <c r="BZ79" s="642"/>
    </row>
    <row r="80" spans="1:78">
      <c r="A80" s="719" t="s">
        <v>24</v>
      </c>
      <c r="B80" s="720" t="s">
        <v>123</v>
      </c>
      <c r="C80" s="667">
        <f t="shared" si="4"/>
        <v>11218.672</v>
      </c>
      <c r="D80" s="668"/>
      <c r="E80" s="668"/>
      <c r="F80" s="668"/>
      <c r="G80" s="668"/>
      <c r="H80" s="668"/>
      <c r="I80" s="668"/>
      <c r="J80" s="668"/>
      <c r="K80" s="668"/>
      <c r="L80" s="669">
        <v>0.08</v>
      </c>
      <c r="M80" s="667">
        <v>0</v>
      </c>
      <c r="N80" s="667">
        <v>0.35499999999999998</v>
      </c>
      <c r="O80" s="667">
        <v>830.32799999999997</v>
      </c>
      <c r="P80" s="667">
        <v>105.93899999999999</v>
      </c>
      <c r="Q80" s="667">
        <v>2E-3</v>
      </c>
      <c r="R80" s="667">
        <v>14.074</v>
      </c>
      <c r="S80" s="667">
        <v>25.117999999999999</v>
      </c>
      <c r="T80" s="667">
        <v>0</v>
      </c>
      <c r="U80" s="667">
        <v>66.085999999999999</v>
      </c>
      <c r="V80" s="667">
        <v>23.35</v>
      </c>
      <c r="W80" s="667">
        <v>1.5780000000000001</v>
      </c>
      <c r="X80" s="667">
        <v>0.63</v>
      </c>
      <c r="Y80" s="667">
        <v>578.99099999999999</v>
      </c>
      <c r="Z80" s="667">
        <v>2.339</v>
      </c>
      <c r="AA80" s="667">
        <v>14.414</v>
      </c>
      <c r="AB80" s="667">
        <v>172.79900000000001</v>
      </c>
      <c r="AC80" s="667">
        <v>4.3879999999999999</v>
      </c>
      <c r="AD80" s="667">
        <v>0.06</v>
      </c>
      <c r="AE80" s="667">
        <v>767.66</v>
      </c>
      <c r="AF80" s="667">
        <v>31.37</v>
      </c>
      <c r="AG80" s="667">
        <v>31.073</v>
      </c>
      <c r="AH80" s="667">
        <v>84.454999999999998</v>
      </c>
      <c r="AI80" s="667">
        <v>43.688000000000002</v>
      </c>
      <c r="AJ80" s="667">
        <v>52.231000000000002</v>
      </c>
      <c r="AK80" s="667">
        <v>5.89</v>
      </c>
      <c r="AL80" s="667">
        <v>61.774000000000001</v>
      </c>
      <c r="AM80" s="667">
        <v>44.728000000000002</v>
      </c>
      <c r="AN80" s="667">
        <v>2E-3</v>
      </c>
      <c r="AO80" s="667">
        <v>734.13</v>
      </c>
      <c r="AP80" s="667">
        <v>42.52</v>
      </c>
      <c r="AQ80" s="667">
        <v>5.6909999999999998</v>
      </c>
      <c r="AR80" s="667">
        <v>3.4780000000000002</v>
      </c>
      <c r="AS80" s="667">
        <v>2.4119999999999999</v>
      </c>
      <c r="AT80" s="667">
        <v>0</v>
      </c>
      <c r="AU80" s="667">
        <v>0</v>
      </c>
      <c r="AV80" s="667">
        <v>3.7709999999999999</v>
      </c>
      <c r="AW80" s="667">
        <v>58.267000000000003</v>
      </c>
      <c r="AX80" s="667">
        <v>66.802000000000007</v>
      </c>
      <c r="AY80" s="667">
        <v>0.86599999999999999</v>
      </c>
      <c r="AZ80" s="667">
        <v>0.56299999999999994</v>
      </c>
      <c r="BA80" s="667">
        <v>5.7859999999999996</v>
      </c>
      <c r="BB80" s="667">
        <v>3.5</v>
      </c>
      <c r="BC80" s="667">
        <v>156.52500000000001</v>
      </c>
      <c r="BD80" s="667">
        <v>0.105</v>
      </c>
      <c r="BE80" s="667">
        <v>39.290999999999997</v>
      </c>
      <c r="BF80" s="667">
        <v>101.229</v>
      </c>
      <c r="BG80" s="667">
        <v>1.77</v>
      </c>
      <c r="BH80" s="667">
        <v>0</v>
      </c>
      <c r="BI80" s="667">
        <v>24.375</v>
      </c>
      <c r="BJ80" s="667">
        <v>0</v>
      </c>
      <c r="BK80" s="667">
        <v>0</v>
      </c>
      <c r="BL80" s="721">
        <v>0</v>
      </c>
      <c r="BM80" s="722">
        <f t="shared" si="5"/>
        <v>4214.4830000000002</v>
      </c>
      <c r="BN80" s="670"/>
      <c r="BO80" s="668">
        <v>0</v>
      </c>
      <c r="BP80" s="723">
        <f t="shared" si="6"/>
        <v>204.62200000000001</v>
      </c>
      <c r="BQ80" s="669">
        <f t="shared" si="7"/>
        <v>204.62200000000001</v>
      </c>
      <c r="BR80" s="685">
        <v>0</v>
      </c>
      <c r="BS80" s="668">
        <v>204.62200000000001</v>
      </c>
      <c r="BT80" s="724">
        <v>0</v>
      </c>
      <c r="BU80" s="724">
        <v>0</v>
      </c>
      <c r="BV80" s="668">
        <v>6836.2110000000002</v>
      </c>
      <c r="BW80" s="725">
        <v>-36.643999999999998</v>
      </c>
      <c r="BX80" s="670">
        <v>0</v>
      </c>
      <c r="BZ80" s="642"/>
    </row>
    <row r="81" spans="1:78">
      <c r="A81" s="719" t="s">
        <v>25</v>
      </c>
      <c r="B81" s="720" t="s">
        <v>166</v>
      </c>
      <c r="C81" s="667">
        <f t="shared" si="4"/>
        <v>2284.6990000000001</v>
      </c>
      <c r="D81" s="668"/>
      <c r="E81" s="668"/>
      <c r="F81" s="668"/>
      <c r="G81" s="668"/>
      <c r="H81" s="668"/>
      <c r="I81" s="668"/>
      <c r="J81" s="668"/>
      <c r="K81" s="668"/>
      <c r="L81" s="669">
        <v>0</v>
      </c>
      <c r="M81" s="667">
        <v>0</v>
      </c>
      <c r="N81" s="667">
        <v>0</v>
      </c>
      <c r="O81" s="667">
        <v>0</v>
      </c>
      <c r="P81" s="667">
        <v>165.57400000000001</v>
      </c>
      <c r="Q81" s="667">
        <v>0</v>
      </c>
      <c r="R81" s="667">
        <v>3.8780000000000001</v>
      </c>
      <c r="S81" s="667">
        <v>29.004999999999999</v>
      </c>
      <c r="T81" s="667">
        <v>0</v>
      </c>
      <c r="U81" s="667">
        <v>0.434</v>
      </c>
      <c r="V81" s="667">
        <v>0</v>
      </c>
      <c r="W81" s="667">
        <v>0</v>
      </c>
      <c r="X81" s="667">
        <v>7.6999999999999999E-2</v>
      </c>
      <c r="Y81" s="667">
        <v>0</v>
      </c>
      <c r="Z81" s="667">
        <v>149.36799999999999</v>
      </c>
      <c r="AA81" s="667">
        <v>13.637</v>
      </c>
      <c r="AB81" s="667">
        <v>0</v>
      </c>
      <c r="AC81" s="667">
        <v>0</v>
      </c>
      <c r="AD81" s="667">
        <v>0</v>
      </c>
      <c r="AE81" s="667">
        <v>0</v>
      </c>
      <c r="AF81" s="667">
        <v>0</v>
      </c>
      <c r="AG81" s="667">
        <v>0</v>
      </c>
      <c r="AH81" s="667">
        <v>56.886000000000003</v>
      </c>
      <c r="AI81" s="667">
        <v>0</v>
      </c>
      <c r="AJ81" s="667">
        <v>0</v>
      </c>
      <c r="AK81" s="667">
        <v>0</v>
      </c>
      <c r="AL81" s="667">
        <v>0</v>
      </c>
      <c r="AM81" s="667">
        <v>0</v>
      </c>
      <c r="AN81" s="667">
        <v>0</v>
      </c>
      <c r="AO81" s="667">
        <v>0</v>
      </c>
      <c r="AP81" s="667">
        <v>0</v>
      </c>
      <c r="AQ81" s="667">
        <v>0</v>
      </c>
      <c r="AR81" s="667">
        <v>0</v>
      </c>
      <c r="AS81" s="667">
        <v>0</v>
      </c>
      <c r="AT81" s="667">
        <v>0</v>
      </c>
      <c r="AU81" s="667">
        <v>0</v>
      </c>
      <c r="AV81" s="667">
        <v>0</v>
      </c>
      <c r="AW81" s="667">
        <v>0</v>
      </c>
      <c r="AX81" s="667">
        <v>6.3920000000000003</v>
      </c>
      <c r="AY81" s="667">
        <v>0</v>
      </c>
      <c r="AZ81" s="667">
        <v>0</v>
      </c>
      <c r="BA81" s="667">
        <v>0</v>
      </c>
      <c r="BB81" s="667">
        <v>0</v>
      </c>
      <c r="BC81" s="667">
        <v>0</v>
      </c>
      <c r="BD81" s="667">
        <v>0</v>
      </c>
      <c r="BE81" s="667">
        <v>0</v>
      </c>
      <c r="BF81" s="667">
        <v>0</v>
      </c>
      <c r="BG81" s="667">
        <v>0</v>
      </c>
      <c r="BH81" s="667">
        <v>0</v>
      </c>
      <c r="BI81" s="667">
        <v>10.433999999999999</v>
      </c>
      <c r="BJ81" s="667">
        <v>0</v>
      </c>
      <c r="BK81" s="667">
        <v>0</v>
      </c>
      <c r="BL81" s="721">
        <v>0</v>
      </c>
      <c r="BM81" s="722">
        <f t="shared" si="5"/>
        <v>435.68500000000006</v>
      </c>
      <c r="BN81" s="670"/>
      <c r="BO81" s="668">
        <v>0</v>
      </c>
      <c r="BP81" s="723">
        <f t="shared" si="6"/>
        <v>1226.9780000000001</v>
      </c>
      <c r="BQ81" s="669">
        <f t="shared" si="7"/>
        <v>1226.9780000000001</v>
      </c>
      <c r="BR81" s="685">
        <v>0</v>
      </c>
      <c r="BS81" s="668">
        <v>1226.9780000000001</v>
      </c>
      <c r="BT81" s="724">
        <v>0</v>
      </c>
      <c r="BU81" s="724">
        <v>0</v>
      </c>
      <c r="BV81" s="668">
        <v>622.03599999999994</v>
      </c>
      <c r="BW81" s="725">
        <v>0</v>
      </c>
      <c r="BX81" s="670">
        <v>0</v>
      </c>
      <c r="BZ81" s="642"/>
    </row>
    <row r="82" spans="1:78">
      <c r="A82" s="719" t="s">
        <v>26</v>
      </c>
      <c r="B82" s="720" t="s">
        <v>206</v>
      </c>
      <c r="C82" s="667">
        <f t="shared" si="4"/>
        <v>38540.480000000003</v>
      </c>
      <c r="D82" s="668"/>
      <c r="E82" s="668"/>
      <c r="F82" s="668"/>
      <c r="G82" s="668"/>
      <c r="H82" s="668"/>
      <c r="I82" s="668"/>
      <c r="J82" s="668"/>
      <c r="K82" s="668"/>
      <c r="L82" s="669">
        <v>0.36099999999999999</v>
      </c>
      <c r="M82" s="667">
        <v>1.518</v>
      </c>
      <c r="N82" s="667">
        <v>1.1970000000000001</v>
      </c>
      <c r="O82" s="667">
        <v>121.48399999999999</v>
      </c>
      <c r="P82" s="667">
        <v>306.32900000000001</v>
      </c>
      <c r="Q82" s="667">
        <v>3.0000000000000001E-3</v>
      </c>
      <c r="R82" s="667">
        <v>6.117</v>
      </c>
      <c r="S82" s="667">
        <v>0.32100000000000001</v>
      </c>
      <c r="T82" s="667">
        <v>0</v>
      </c>
      <c r="U82" s="667">
        <v>36.548999999999999</v>
      </c>
      <c r="V82" s="667">
        <v>11.648</v>
      </c>
      <c r="W82" s="667">
        <v>0.91500000000000004</v>
      </c>
      <c r="X82" s="667">
        <v>3.4809999999999999</v>
      </c>
      <c r="Y82" s="667">
        <v>0.85699999999999998</v>
      </c>
      <c r="Z82" s="667">
        <v>0.41499999999999998</v>
      </c>
      <c r="AA82" s="667">
        <v>104.98399999999999</v>
      </c>
      <c r="AB82" s="667">
        <v>6.71</v>
      </c>
      <c r="AC82" s="667">
        <v>714.94100000000003</v>
      </c>
      <c r="AD82" s="667">
        <v>254.834</v>
      </c>
      <c r="AE82" s="667">
        <v>89.873999999999995</v>
      </c>
      <c r="AF82" s="667">
        <v>56.024000000000001</v>
      </c>
      <c r="AG82" s="667">
        <v>38.926000000000002</v>
      </c>
      <c r="AH82" s="667">
        <v>219.762</v>
      </c>
      <c r="AI82" s="667">
        <v>139.70500000000001</v>
      </c>
      <c r="AJ82" s="667">
        <v>2439.8719999999998</v>
      </c>
      <c r="AK82" s="667">
        <v>19.042000000000002</v>
      </c>
      <c r="AL82" s="667">
        <v>5.6749999999999998</v>
      </c>
      <c r="AM82" s="667">
        <v>137.84399999999999</v>
      </c>
      <c r="AN82" s="667">
        <v>18.756</v>
      </c>
      <c r="AO82" s="667">
        <v>255.82900000000001</v>
      </c>
      <c r="AP82" s="667">
        <v>21.01</v>
      </c>
      <c r="AQ82" s="667">
        <v>48.212000000000003</v>
      </c>
      <c r="AR82" s="667">
        <v>348.17599999999999</v>
      </c>
      <c r="AS82" s="667">
        <v>692.952</v>
      </c>
      <c r="AT82" s="667">
        <v>261.45299999999997</v>
      </c>
      <c r="AU82" s="667">
        <v>28.503</v>
      </c>
      <c r="AV82" s="667">
        <v>34.122999999999998</v>
      </c>
      <c r="AW82" s="667">
        <v>10.977</v>
      </c>
      <c r="AX82" s="667">
        <v>68.902000000000001</v>
      </c>
      <c r="AY82" s="667">
        <v>0.76800000000000002</v>
      </c>
      <c r="AZ82" s="667">
        <v>73.265000000000001</v>
      </c>
      <c r="BA82" s="667">
        <v>141.685</v>
      </c>
      <c r="BB82" s="667">
        <v>18.806999999999999</v>
      </c>
      <c r="BC82" s="667">
        <v>829.36300000000006</v>
      </c>
      <c r="BD82" s="667">
        <v>7.3789999999999996</v>
      </c>
      <c r="BE82" s="667">
        <v>179.65700000000001</v>
      </c>
      <c r="BF82" s="667">
        <v>432.18299999999999</v>
      </c>
      <c r="BG82" s="667">
        <v>9.0419999999999998</v>
      </c>
      <c r="BH82" s="667">
        <v>17.558</v>
      </c>
      <c r="BI82" s="667">
        <v>35.591999999999999</v>
      </c>
      <c r="BJ82" s="667">
        <v>0</v>
      </c>
      <c r="BK82" s="667">
        <v>0</v>
      </c>
      <c r="BL82" s="721">
        <v>0</v>
      </c>
      <c r="BM82" s="722">
        <f t="shared" si="5"/>
        <v>8253.5800000000036</v>
      </c>
      <c r="BN82" s="670"/>
      <c r="BO82" s="668">
        <v>121.95399999999999</v>
      </c>
      <c r="BP82" s="723">
        <f t="shared" si="6"/>
        <v>8231.4959999999992</v>
      </c>
      <c r="BQ82" s="669">
        <f t="shared" si="7"/>
        <v>8231.4959999999992</v>
      </c>
      <c r="BR82" s="685">
        <v>0</v>
      </c>
      <c r="BS82" s="668">
        <v>8231.4959999999992</v>
      </c>
      <c r="BT82" s="724">
        <v>0</v>
      </c>
      <c r="BU82" s="724">
        <v>0</v>
      </c>
      <c r="BV82" s="668">
        <v>21619.744999999999</v>
      </c>
      <c r="BW82" s="725">
        <v>313.70499999999998</v>
      </c>
      <c r="BX82" s="670">
        <v>0</v>
      </c>
      <c r="BZ82" s="642"/>
    </row>
    <row r="83" spans="1:78">
      <c r="A83" s="719" t="s">
        <v>27</v>
      </c>
      <c r="B83" s="720" t="s">
        <v>124</v>
      </c>
      <c r="C83" s="667">
        <f t="shared" si="4"/>
        <v>2020.5359999999996</v>
      </c>
      <c r="D83" s="668"/>
      <c r="E83" s="668"/>
      <c r="F83" s="668"/>
      <c r="G83" s="668"/>
      <c r="H83" s="668"/>
      <c r="I83" s="668"/>
      <c r="J83" s="668"/>
      <c r="K83" s="668"/>
      <c r="L83" s="669">
        <v>5.5229999999999997</v>
      </c>
      <c r="M83" s="667">
        <v>53.161999999999999</v>
      </c>
      <c r="N83" s="667">
        <v>22.952000000000002</v>
      </c>
      <c r="O83" s="667">
        <v>32.741</v>
      </c>
      <c r="P83" s="667">
        <v>3.7730000000000001</v>
      </c>
      <c r="Q83" s="667">
        <v>8.0000000000000002E-3</v>
      </c>
      <c r="R83" s="667">
        <v>4.1539999999999999</v>
      </c>
      <c r="S83" s="667">
        <v>0.80400000000000005</v>
      </c>
      <c r="T83" s="667">
        <v>0</v>
      </c>
      <c r="U83" s="667">
        <v>5.8630000000000004</v>
      </c>
      <c r="V83" s="667">
        <v>14.746</v>
      </c>
      <c r="W83" s="667">
        <v>2.6869999999999998</v>
      </c>
      <c r="X83" s="667">
        <v>15.105</v>
      </c>
      <c r="Y83" s="667">
        <v>7.0650000000000004</v>
      </c>
      <c r="Z83" s="667">
        <v>0.35399999999999998</v>
      </c>
      <c r="AA83" s="667">
        <v>0</v>
      </c>
      <c r="AB83" s="667">
        <v>1.252</v>
      </c>
      <c r="AC83" s="667">
        <v>69.192999999999998</v>
      </c>
      <c r="AD83" s="667">
        <v>33.460999999999999</v>
      </c>
      <c r="AE83" s="667">
        <v>6.85</v>
      </c>
      <c r="AF83" s="667">
        <v>17.727</v>
      </c>
      <c r="AG83" s="667">
        <v>22.597000000000001</v>
      </c>
      <c r="AH83" s="667">
        <v>15.125999999999999</v>
      </c>
      <c r="AI83" s="667">
        <v>21.663</v>
      </c>
      <c r="AJ83" s="667">
        <v>0</v>
      </c>
      <c r="AK83" s="667">
        <v>711.952</v>
      </c>
      <c r="AL83" s="667">
        <v>197.78399999999999</v>
      </c>
      <c r="AM83" s="667">
        <v>79.659000000000006</v>
      </c>
      <c r="AN83" s="667">
        <v>1.1739999999999999</v>
      </c>
      <c r="AO83" s="667">
        <v>26.843</v>
      </c>
      <c r="AP83" s="667">
        <v>8.5329999999999995</v>
      </c>
      <c r="AQ83" s="667">
        <v>3.5720000000000001</v>
      </c>
      <c r="AR83" s="667">
        <v>61.16</v>
      </c>
      <c r="AS83" s="667">
        <v>11.981</v>
      </c>
      <c r="AT83" s="667">
        <v>0</v>
      </c>
      <c r="AU83" s="667">
        <v>10.433</v>
      </c>
      <c r="AV83" s="667">
        <v>11.35</v>
      </c>
      <c r="AW83" s="667">
        <v>19.646000000000001</v>
      </c>
      <c r="AX83" s="667">
        <v>1.6359999999999999</v>
      </c>
      <c r="AY83" s="667">
        <v>0</v>
      </c>
      <c r="AZ83" s="667">
        <v>26.064</v>
      </c>
      <c r="BA83" s="667">
        <v>18.608000000000001</v>
      </c>
      <c r="BB83" s="667">
        <v>2.427</v>
      </c>
      <c r="BC83" s="667">
        <v>204.126</v>
      </c>
      <c r="BD83" s="667">
        <v>2.5310000000000001</v>
      </c>
      <c r="BE83" s="667">
        <v>33.51</v>
      </c>
      <c r="BF83" s="667">
        <v>62.308999999999997</v>
      </c>
      <c r="BG83" s="667">
        <v>6.75</v>
      </c>
      <c r="BH83" s="667">
        <v>0</v>
      </c>
      <c r="BI83" s="667">
        <v>14.583</v>
      </c>
      <c r="BJ83" s="667">
        <v>0</v>
      </c>
      <c r="BK83" s="667">
        <v>0</v>
      </c>
      <c r="BL83" s="721">
        <v>0</v>
      </c>
      <c r="BM83" s="722">
        <f t="shared" si="5"/>
        <v>1873.4369999999997</v>
      </c>
      <c r="BN83" s="670"/>
      <c r="BO83" s="668">
        <v>144.30699999999999</v>
      </c>
      <c r="BP83" s="723">
        <f t="shared" si="6"/>
        <v>2.7919999999999998</v>
      </c>
      <c r="BQ83" s="669">
        <f t="shared" si="7"/>
        <v>2.7919999999999998</v>
      </c>
      <c r="BR83" s="685">
        <v>2.7919999999999998</v>
      </c>
      <c r="BS83" s="668">
        <v>0</v>
      </c>
      <c r="BT83" s="724">
        <v>0</v>
      </c>
      <c r="BU83" s="724">
        <v>0</v>
      </c>
      <c r="BV83" s="668">
        <v>0</v>
      </c>
      <c r="BW83" s="725">
        <v>0</v>
      </c>
      <c r="BX83" s="670">
        <v>0</v>
      </c>
      <c r="BZ83" s="642"/>
    </row>
    <row r="84" spans="1:78">
      <c r="A84" s="719" t="s">
        <v>28</v>
      </c>
      <c r="B84" s="720" t="s">
        <v>167</v>
      </c>
      <c r="C84" s="667">
        <f t="shared" si="4"/>
        <v>15367.396000000001</v>
      </c>
      <c r="D84" s="668"/>
      <c r="E84" s="668"/>
      <c r="F84" s="668"/>
      <c r="G84" s="668"/>
      <c r="H84" s="668"/>
      <c r="I84" s="668"/>
      <c r="J84" s="668"/>
      <c r="K84" s="668"/>
      <c r="L84" s="669">
        <v>3.3319999999999999</v>
      </c>
      <c r="M84" s="667">
        <v>101.03700000000001</v>
      </c>
      <c r="N84" s="667">
        <v>47.526000000000003</v>
      </c>
      <c r="O84" s="667">
        <v>157.065</v>
      </c>
      <c r="P84" s="667">
        <v>43.253999999999998</v>
      </c>
      <c r="Q84" s="667">
        <v>8.0000000000000002E-3</v>
      </c>
      <c r="R84" s="667">
        <v>20.03</v>
      </c>
      <c r="S84" s="667">
        <v>19.131</v>
      </c>
      <c r="T84" s="667">
        <v>0</v>
      </c>
      <c r="U84" s="667">
        <v>14.532999999999999</v>
      </c>
      <c r="V84" s="667">
        <v>22.556000000000001</v>
      </c>
      <c r="W84" s="667">
        <v>9.0709999999999997</v>
      </c>
      <c r="X84" s="667">
        <v>1.536</v>
      </c>
      <c r="Y84" s="667">
        <v>2.8290000000000002</v>
      </c>
      <c r="Z84" s="667">
        <v>1.1040000000000001</v>
      </c>
      <c r="AA84" s="667">
        <v>4.6420000000000003</v>
      </c>
      <c r="AB84" s="667">
        <v>24.34</v>
      </c>
      <c r="AC84" s="667">
        <v>905.7</v>
      </c>
      <c r="AD84" s="667">
        <v>48.600999999999999</v>
      </c>
      <c r="AE84" s="667">
        <v>112.303</v>
      </c>
      <c r="AF84" s="667">
        <v>29.305</v>
      </c>
      <c r="AG84" s="667">
        <v>68.998999999999995</v>
      </c>
      <c r="AH84" s="667">
        <v>73.522999999999996</v>
      </c>
      <c r="AI84" s="667">
        <v>269.89999999999998</v>
      </c>
      <c r="AJ84" s="667">
        <v>42.598999999999997</v>
      </c>
      <c r="AK84" s="667">
        <v>8.875</v>
      </c>
      <c r="AL84" s="667">
        <v>8.0180000000000007</v>
      </c>
      <c r="AM84" s="667">
        <v>451.25299999999999</v>
      </c>
      <c r="AN84" s="667">
        <v>6.8449999999999998</v>
      </c>
      <c r="AO84" s="667">
        <v>951.97699999999998</v>
      </c>
      <c r="AP84" s="667">
        <v>93.584999999999994</v>
      </c>
      <c r="AQ84" s="667">
        <v>23.202000000000002</v>
      </c>
      <c r="AR84" s="667">
        <v>219.88</v>
      </c>
      <c r="AS84" s="667">
        <v>3.972</v>
      </c>
      <c r="AT84" s="667">
        <v>216.53</v>
      </c>
      <c r="AU84" s="667">
        <v>16.295999999999999</v>
      </c>
      <c r="AV84" s="667">
        <v>17.792000000000002</v>
      </c>
      <c r="AW84" s="667">
        <v>42.767000000000003</v>
      </c>
      <c r="AX84" s="667">
        <v>7.7030000000000003</v>
      </c>
      <c r="AY84" s="667">
        <v>0.78600000000000003</v>
      </c>
      <c r="AZ84" s="667">
        <v>1.518</v>
      </c>
      <c r="BA84" s="667">
        <v>11.327</v>
      </c>
      <c r="BB84" s="667">
        <v>4.0940000000000003</v>
      </c>
      <c r="BC84" s="667">
        <v>857.97799999999995</v>
      </c>
      <c r="BD84" s="667">
        <v>16.86</v>
      </c>
      <c r="BE84" s="667">
        <v>107.55200000000001</v>
      </c>
      <c r="BF84" s="667">
        <v>141.172</v>
      </c>
      <c r="BG84" s="667">
        <v>4.2679999999999998</v>
      </c>
      <c r="BH84" s="667">
        <v>11.305</v>
      </c>
      <c r="BI84" s="667">
        <v>89.466999999999999</v>
      </c>
      <c r="BJ84" s="667">
        <v>0</v>
      </c>
      <c r="BK84" s="667">
        <v>0</v>
      </c>
      <c r="BL84" s="721">
        <v>0</v>
      </c>
      <c r="BM84" s="722">
        <f t="shared" si="5"/>
        <v>5337.945999999999</v>
      </c>
      <c r="BN84" s="670"/>
      <c r="BO84" s="668">
        <v>0</v>
      </c>
      <c r="BP84" s="723">
        <f t="shared" si="6"/>
        <v>10029.450000000001</v>
      </c>
      <c r="BQ84" s="669">
        <f t="shared" si="7"/>
        <v>10029.450000000001</v>
      </c>
      <c r="BR84" s="685">
        <v>0</v>
      </c>
      <c r="BS84" s="668">
        <v>10029.450000000001</v>
      </c>
      <c r="BT84" s="724">
        <v>0</v>
      </c>
      <c r="BU84" s="724">
        <v>0</v>
      </c>
      <c r="BV84" s="668">
        <v>0</v>
      </c>
      <c r="BW84" s="725">
        <v>0</v>
      </c>
      <c r="BX84" s="670">
        <v>0</v>
      </c>
      <c r="BZ84" s="642"/>
    </row>
    <row r="85" spans="1:78">
      <c r="A85" s="719" t="s">
        <v>29</v>
      </c>
      <c r="B85" s="720" t="s">
        <v>125</v>
      </c>
      <c r="C85" s="667">
        <f t="shared" si="4"/>
        <v>3656.7629999999999</v>
      </c>
      <c r="D85" s="668"/>
      <c r="E85" s="668"/>
      <c r="F85" s="668"/>
      <c r="G85" s="668"/>
      <c r="H85" s="668"/>
      <c r="I85" s="668"/>
      <c r="J85" s="668"/>
      <c r="K85" s="668"/>
      <c r="L85" s="669">
        <v>85.978999999999999</v>
      </c>
      <c r="M85" s="667">
        <v>3.823</v>
      </c>
      <c r="N85" s="667">
        <v>0.11799999999999999</v>
      </c>
      <c r="O85" s="667">
        <v>29.181000000000001</v>
      </c>
      <c r="P85" s="667">
        <v>1.2949999999999999</v>
      </c>
      <c r="Q85" s="667">
        <v>1E-3</v>
      </c>
      <c r="R85" s="667">
        <v>0.68300000000000005</v>
      </c>
      <c r="S85" s="667">
        <v>0.45900000000000002</v>
      </c>
      <c r="T85" s="667">
        <v>0</v>
      </c>
      <c r="U85" s="667">
        <v>1.405</v>
      </c>
      <c r="V85" s="667">
        <v>0.40500000000000003</v>
      </c>
      <c r="W85" s="667">
        <v>0.191</v>
      </c>
      <c r="X85" s="667">
        <v>2.0990000000000002</v>
      </c>
      <c r="Y85" s="667">
        <v>0.48299999999999998</v>
      </c>
      <c r="Z85" s="667">
        <v>3.3000000000000002E-2</v>
      </c>
      <c r="AA85" s="667">
        <v>0.88400000000000001</v>
      </c>
      <c r="AB85" s="667">
        <v>2.423</v>
      </c>
      <c r="AC85" s="667">
        <v>11.185</v>
      </c>
      <c r="AD85" s="667">
        <v>0</v>
      </c>
      <c r="AE85" s="667">
        <v>26.405000000000001</v>
      </c>
      <c r="AF85" s="667">
        <v>13.079000000000001</v>
      </c>
      <c r="AG85" s="667">
        <v>13.016999999999999</v>
      </c>
      <c r="AH85" s="667">
        <v>15.555999999999999</v>
      </c>
      <c r="AI85" s="667">
        <v>67.266000000000005</v>
      </c>
      <c r="AJ85" s="667">
        <v>4.5549999999999997</v>
      </c>
      <c r="AK85" s="667">
        <v>6.1230000000000002</v>
      </c>
      <c r="AL85" s="667">
        <v>0.74299999999999999</v>
      </c>
      <c r="AM85" s="667">
        <v>90.775000000000006</v>
      </c>
      <c r="AN85" s="667">
        <v>1.26</v>
      </c>
      <c r="AO85" s="667">
        <v>314.99099999999999</v>
      </c>
      <c r="AP85" s="667">
        <v>18.536000000000001</v>
      </c>
      <c r="AQ85" s="667">
        <v>1.607</v>
      </c>
      <c r="AR85" s="667">
        <v>3.194</v>
      </c>
      <c r="AS85" s="667">
        <v>0.57799999999999996</v>
      </c>
      <c r="AT85" s="667">
        <v>12.237</v>
      </c>
      <c r="AU85" s="667">
        <v>0.88900000000000001</v>
      </c>
      <c r="AV85" s="667">
        <v>0.48699999999999999</v>
      </c>
      <c r="AW85" s="667">
        <v>6.8330000000000002</v>
      </c>
      <c r="AX85" s="667">
        <v>1.5409999999999999</v>
      </c>
      <c r="AY85" s="667">
        <v>8.5999999999999993E-2</v>
      </c>
      <c r="AZ85" s="667">
        <v>0.45700000000000002</v>
      </c>
      <c r="BA85" s="667">
        <v>3.5550000000000002</v>
      </c>
      <c r="BB85" s="667">
        <v>0.78800000000000003</v>
      </c>
      <c r="BC85" s="667">
        <v>159.75800000000001</v>
      </c>
      <c r="BD85" s="667">
        <v>1.952</v>
      </c>
      <c r="BE85" s="667">
        <v>31.37</v>
      </c>
      <c r="BF85" s="667">
        <v>35.508000000000003</v>
      </c>
      <c r="BG85" s="667">
        <v>1.256</v>
      </c>
      <c r="BH85" s="667">
        <v>4.9429999999999996</v>
      </c>
      <c r="BI85" s="667">
        <v>31.311</v>
      </c>
      <c r="BJ85" s="667">
        <v>0</v>
      </c>
      <c r="BK85" s="667">
        <v>0</v>
      </c>
      <c r="BL85" s="721">
        <v>0</v>
      </c>
      <c r="BM85" s="722">
        <f t="shared" si="5"/>
        <v>1011.3029999999999</v>
      </c>
      <c r="BN85" s="670"/>
      <c r="BO85" s="668">
        <v>0</v>
      </c>
      <c r="BP85" s="723">
        <f t="shared" si="6"/>
        <v>2604.9769999999999</v>
      </c>
      <c r="BQ85" s="669">
        <f t="shared" si="7"/>
        <v>2604.9769999999999</v>
      </c>
      <c r="BR85" s="685">
        <v>0</v>
      </c>
      <c r="BS85" s="668">
        <v>2604.9769999999999</v>
      </c>
      <c r="BT85" s="724">
        <v>0</v>
      </c>
      <c r="BU85" s="724">
        <v>0</v>
      </c>
      <c r="BV85" s="668">
        <v>0</v>
      </c>
      <c r="BW85" s="725">
        <v>40.482999999999997</v>
      </c>
      <c r="BX85" s="670">
        <v>0</v>
      </c>
      <c r="BZ85" s="642"/>
    </row>
    <row r="86" spans="1:78">
      <c r="A86" s="719" t="s">
        <v>30</v>
      </c>
      <c r="B86" s="720" t="s">
        <v>163</v>
      </c>
      <c r="C86" s="667">
        <f t="shared" si="4"/>
        <v>26537.564999999995</v>
      </c>
      <c r="D86" s="668"/>
      <c r="E86" s="668"/>
      <c r="F86" s="668"/>
      <c r="G86" s="668"/>
      <c r="H86" s="668"/>
      <c r="I86" s="668"/>
      <c r="J86" s="668"/>
      <c r="K86" s="668"/>
      <c r="L86" s="669">
        <v>0.19900000000000001</v>
      </c>
      <c r="M86" s="667">
        <v>0</v>
      </c>
      <c r="N86" s="667">
        <v>0</v>
      </c>
      <c r="O86" s="667">
        <v>68.262</v>
      </c>
      <c r="P86" s="667">
        <v>59.316000000000003</v>
      </c>
      <c r="Q86" s="667">
        <v>3.0000000000000001E-3</v>
      </c>
      <c r="R86" s="667">
        <v>3.7090000000000001</v>
      </c>
      <c r="S86" s="667">
        <v>2.0099999999999998</v>
      </c>
      <c r="T86" s="667">
        <v>0</v>
      </c>
      <c r="U86" s="667">
        <v>8.4209999999999994</v>
      </c>
      <c r="V86" s="667">
        <v>8.3469999999999995</v>
      </c>
      <c r="W86" s="667">
        <v>1.329</v>
      </c>
      <c r="X86" s="667">
        <v>0.39</v>
      </c>
      <c r="Y86" s="667">
        <v>9.6609999999999996</v>
      </c>
      <c r="Z86" s="667">
        <v>1.0229999999999999</v>
      </c>
      <c r="AA86" s="667">
        <v>12.021000000000001</v>
      </c>
      <c r="AB86" s="667">
        <v>34.021000000000001</v>
      </c>
      <c r="AC86" s="667">
        <v>0</v>
      </c>
      <c r="AD86" s="667">
        <v>12.907</v>
      </c>
      <c r="AE86" s="667">
        <v>3992.8229999999999</v>
      </c>
      <c r="AF86" s="667">
        <v>12.023</v>
      </c>
      <c r="AG86" s="667">
        <v>53.095999999999997</v>
      </c>
      <c r="AH86" s="667">
        <v>110.50700000000001</v>
      </c>
      <c r="AI86" s="667">
        <v>114.68600000000001</v>
      </c>
      <c r="AJ86" s="667">
        <v>1.1499999999999999</v>
      </c>
      <c r="AK86" s="667">
        <v>0</v>
      </c>
      <c r="AL86" s="667">
        <v>3.6349999999999998</v>
      </c>
      <c r="AM86" s="667">
        <v>2.8000000000000001E-2</v>
      </c>
      <c r="AN86" s="667">
        <v>6.9390000000000001</v>
      </c>
      <c r="AO86" s="667">
        <v>1623.3689999999999</v>
      </c>
      <c r="AP86" s="667">
        <v>42.756</v>
      </c>
      <c r="AQ86" s="667">
        <v>17.495999999999999</v>
      </c>
      <c r="AR86" s="667">
        <v>109.899</v>
      </c>
      <c r="AS86" s="667">
        <v>3.3660000000000001</v>
      </c>
      <c r="AT86" s="667">
        <v>0</v>
      </c>
      <c r="AU86" s="667">
        <v>11.159000000000001</v>
      </c>
      <c r="AV86" s="667">
        <v>9.9190000000000005</v>
      </c>
      <c r="AW86" s="667">
        <v>663.10400000000004</v>
      </c>
      <c r="AX86" s="667">
        <v>783.596</v>
      </c>
      <c r="AY86" s="667">
        <v>4.9509999999999996</v>
      </c>
      <c r="AZ86" s="667">
        <v>19.373999999999999</v>
      </c>
      <c r="BA86" s="667">
        <v>152.27199999999999</v>
      </c>
      <c r="BB86" s="667">
        <v>14.342000000000001</v>
      </c>
      <c r="BC86" s="667">
        <v>214.55099999999999</v>
      </c>
      <c r="BD86" s="667">
        <v>5.46</v>
      </c>
      <c r="BE86" s="667">
        <v>71.453000000000003</v>
      </c>
      <c r="BF86" s="667">
        <v>106.776</v>
      </c>
      <c r="BG86" s="667">
        <v>20.146000000000001</v>
      </c>
      <c r="BH86" s="667">
        <v>95.055999999999997</v>
      </c>
      <c r="BI86" s="667">
        <v>4.8920000000000003</v>
      </c>
      <c r="BJ86" s="667">
        <v>0</v>
      </c>
      <c r="BK86" s="667">
        <v>0</v>
      </c>
      <c r="BL86" s="721">
        <v>0</v>
      </c>
      <c r="BM86" s="722">
        <f t="shared" si="5"/>
        <v>8490.4429999999993</v>
      </c>
      <c r="BN86" s="670"/>
      <c r="BO86" s="668">
        <v>729.85699999999997</v>
      </c>
      <c r="BP86" s="723">
        <f t="shared" si="6"/>
        <v>139.63300000000001</v>
      </c>
      <c r="BQ86" s="669">
        <f t="shared" si="7"/>
        <v>139.63300000000001</v>
      </c>
      <c r="BR86" s="685">
        <v>0</v>
      </c>
      <c r="BS86" s="668">
        <v>139.63300000000001</v>
      </c>
      <c r="BT86" s="724">
        <v>0</v>
      </c>
      <c r="BU86" s="724">
        <v>0</v>
      </c>
      <c r="BV86" s="668">
        <v>18949.849999999999</v>
      </c>
      <c r="BW86" s="725">
        <v>-1772.2180000000001</v>
      </c>
      <c r="BX86" s="670">
        <v>0</v>
      </c>
      <c r="BZ86" s="642"/>
    </row>
    <row r="87" spans="1:78">
      <c r="A87" s="719" t="s">
        <v>31</v>
      </c>
      <c r="B87" s="720" t="s">
        <v>216</v>
      </c>
      <c r="C87" s="667">
        <f t="shared" si="4"/>
        <v>2424.7440000000001</v>
      </c>
      <c r="D87" s="668"/>
      <c r="E87" s="668"/>
      <c r="F87" s="668"/>
      <c r="G87" s="668"/>
      <c r="H87" s="668"/>
      <c r="I87" s="668"/>
      <c r="J87" s="668"/>
      <c r="K87" s="668"/>
      <c r="L87" s="669">
        <v>0.115</v>
      </c>
      <c r="M87" s="667">
        <v>0</v>
      </c>
      <c r="N87" s="667">
        <v>6.3109999999999999</v>
      </c>
      <c r="O87" s="667">
        <v>8.0909999999999993</v>
      </c>
      <c r="P87" s="667">
        <v>51.936</v>
      </c>
      <c r="Q87" s="667">
        <v>3.0000000000000001E-3</v>
      </c>
      <c r="R87" s="667">
        <v>6.3079999999999998</v>
      </c>
      <c r="S87" s="667">
        <v>0.111</v>
      </c>
      <c r="T87" s="667">
        <v>0</v>
      </c>
      <c r="U87" s="667">
        <v>7.5259999999999998</v>
      </c>
      <c r="V87" s="667">
        <v>3.044</v>
      </c>
      <c r="W87" s="667">
        <v>0.61199999999999999</v>
      </c>
      <c r="X87" s="667">
        <v>4.6360000000000001</v>
      </c>
      <c r="Y87" s="667">
        <v>7.0519999999999996</v>
      </c>
      <c r="Z87" s="667">
        <v>8.5000000000000006E-2</v>
      </c>
      <c r="AA87" s="667">
        <v>1.373</v>
      </c>
      <c r="AB87" s="667">
        <v>4.9960000000000004</v>
      </c>
      <c r="AC87" s="667">
        <v>22.071999999999999</v>
      </c>
      <c r="AD87" s="667">
        <v>5.7060000000000004</v>
      </c>
      <c r="AE87" s="667">
        <v>11.234</v>
      </c>
      <c r="AF87" s="667">
        <v>81.037000000000006</v>
      </c>
      <c r="AG87" s="667">
        <v>55.73</v>
      </c>
      <c r="AH87" s="667">
        <v>49.959000000000003</v>
      </c>
      <c r="AI87" s="667">
        <v>69.84</v>
      </c>
      <c r="AJ87" s="667">
        <v>735.07299999999998</v>
      </c>
      <c r="AK87" s="667">
        <v>1.0389999999999999</v>
      </c>
      <c r="AL87" s="667">
        <v>0</v>
      </c>
      <c r="AM87" s="667">
        <v>45.668999999999997</v>
      </c>
      <c r="AN87" s="667">
        <v>0.85399999999999998</v>
      </c>
      <c r="AO87" s="667">
        <v>39.280999999999999</v>
      </c>
      <c r="AP87" s="667">
        <v>0.13200000000000001</v>
      </c>
      <c r="AQ87" s="667">
        <v>3.7160000000000002</v>
      </c>
      <c r="AR87" s="667">
        <v>47.518000000000001</v>
      </c>
      <c r="AS87" s="667">
        <v>5.407</v>
      </c>
      <c r="AT87" s="667">
        <v>19.157</v>
      </c>
      <c r="AU87" s="667">
        <v>8.6489999999999991</v>
      </c>
      <c r="AV87" s="667">
        <v>9.9649999999999999</v>
      </c>
      <c r="AW87" s="667">
        <v>11.987</v>
      </c>
      <c r="AX87" s="667">
        <v>3.419</v>
      </c>
      <c r="AY87" s="667">
        <v>0</v>
      </c>
      <c r="AZ87" s="667">
        <v>14.196</v>
      </c>
      <c r="BA87" s="667">
        <v>41.027999999999999</v>
      </c>
      <c r="BB87" s="667">
        <v>30.117999999999999</v>
      </c>
      <c r="BC87" s="667">
        <v>138.958</v>
      </c>
      <c r="BD87" s="667">
        <v>5.1790000000000003</v>
      </c>
      <c r="BE87" s="667">
        <v>23.067</v>
      </c>
      <c r="BF87" s="667">
        <v>28.111000000000001</v>
      </c>
      <c r="BG87" s="667">
        <v>2.2090000000000001</v>
      </c>
      <c r="BH87" s="667">
        <v>0</v>
      </c>
      <c r="BI87" s="667">
        <v>0.4</v>
      </c>
      <c r="BJ87" s="667">
        <v>0</v>
      </c>
      <c r="BK87" s="667">
        <v>0</v>
      </c>
      <c r="BL87" s="721">
        <v>0</v>
      </c>
      <c r="BM87" s="722">
        <f t="shared" si="5"/>
        <v>1612.9090000000001</v>
      </c>
      <c r="BN87" s="670"/>
      <c r="BO87" s="668">
        <v>0</v>
      </c>
      <c r="BP87" s="723">
        <f t="shared" si="6"/>
        <v>811.83500000000004</v>
      </c>
      <c r="BQ87" s="669">
        <f t="shared" si="7"/>
        <v>811.83500000000004</v>
      </c>
      <c r="BR87" s="685">
        <v>0</v>
      </c>
      <c r="BS87" s="668">
        <v>811.83500000000004</v>
      </c>
      <c r="BT87" s="724">
        <v>0</v>
      </c>
      <c r="BU87" s="724">
        <v>0</v>
      </c>
      <c r="BV87" s="668">
        <v>0</v>
      </c>
      <c r="BW87" s="725">
        <v>0</v>
      </c>
      <c r="BX87" s="670">
        <v>0</v>
      </c>
      <c r="BZ87" s="642"/>
    </row>
    <row r="88" spans="1:78">
      <c r="A88" s="719" t="s">
        <v>32</v>
      </c>
      <c r="B88" s="720" t="s">
        <v>232</v>
      </c>
      <c r="C88" s="667">
        <f t="shared" si="4"/>
        <v>0</v>
      </c>
      <c r="D88" s="668"/>
      <c r="E88" s="668"/>
      <c r="F88" s="668"/>
      <c r="G88" s="668"/>
      <c r="H88" s="668"/>
      <c r="I88" s="668"/>
      <c r="J88" s="668"/>
      <c r="K88" s="668"/>
      <c r="L88" s="669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7">
        <v>0</v>
      </c>
      <c r="T88" s="667">
        <v>0</v>
      </c>
      <c r="U88" s="667">
        <v>0</v>
      </c>
      <c r="V88" s="667">
        <v>0</v>
      </c>
      <c r="W88" s="667">
        <v>0</v>
      </c>
      <c r="X88" s="667">
        <v>0</v>
      </c>
      <c r="Y88" s="667">
        <v>0</v>
      </c>
      <c r="Z88" s="667">
        <v>0</v>
      </c>
      <c r="AA88" s="667">
        <v>0</v>
      </c>
      <c r="AB88" s="667">
        <v>0</v>
      </c>
      <c r="AC88" s="667">
        <v>0</v>
      </c>
      <c r="AD88" s="667">
        <v>0</v>
      </c>
      <c r="AE88" s="667">
        <v>0</v>
      </c>
      <c r="AF88" s="667">
        <v>0</v>
      </c>
      <c r="AG88" s="667">
        <v>0</v>
      </c>
      <c r="AH88" s="667">
        <v>0</v>
      </c>
      <c r="AI88" s="667">
        <v>0</v>
      </c>
      <c r="AJ88" s="667">
        <v>0</v>
      </c>
      <c r="AK88" s="667">
        <v>0</v>
      </c>
      <c r="AL88" s="667">
        <v>0</v>
      </c>
      <c r="AM88" s="667">
        <v>0</v>
      </c>
      <c r="AN88" s="667">
        <v>0</v>
      </c>
      <c r="AO88" s="667">
        <v>0</v>
      </c>
      <c r="AP88" s="667">
        <v>0</v>
      </c>
      <c r="AQ88" s="667">
        <v>0</v>
      </c>
      <c r="AR88" s="667">
        <v>0</v>
      </c>
      <c r="AS88" s="667">
        <v>0</v>
      </c>
      <c r="AT88" s="667">
        <v>0</v>
      </c>
      <c r="AU88" s="667">
        <v>0</v>
      </c>
      <c r="AV88" s="667">
        <v>0</v>
      </c>
      <c r="AW88" s="667">
        <v>0</v>
      </c>
      <c r="AX88" s="667">
        <v>0</v>
      </c>
      <c r="AY88" s="667">
        <v>0</v>
      </c>
      <c r="AZ88" s="667">
        <v>0</v>
      </c>
      <c r="BA88" s="667">
        <v>0</v>
      </c>
      <c r="BB88" s="667">
        <v>0</v>
      </c>
      <c r="BC88" s="667">
        <v>0</v>
      </c>
      <c r="BD88" s="667">
        <v>0</v>
      </c>
      <c r="BE88" s="667">
        <v>0</v>
      </c>
      <c r="BF88" s="667">
        <v>0</v>
      </c>
      <c r="BG88" s="667">
        <v>0</v>
      </c>
      <c r="BH88" s="667">
        <v>0</v>
      </c>
      <c r="BI88" s="667">
        <v>0</v>
      </c>
      <c r="BJ88" s="667">
        <v>0</v>
      </c>
      <c r="BK88" s="667">
        <v>0</v>
      </c>
      <c r="BL88" s="721">
        <v>0</v>
      </c>
      <c r="BM88" s="722">
        <f t="shared" si="5"/>
        <v>0</v>
      </c>
      <c r="BN88" s="670"/>
      <c r="BO88" s="668">
        <v>0</v>
      </c>
      <c r="BP88" s="723">
        <f t="shared" si="6"/>
        <v>0</v>
      </c>
      <c r="BQ88" s="669">
        <f t="shared" si="7"/>
        <v>0</v>
      </c>
      <c r="BR88" s="685">
        <v>0</v>
      </c>
      <c r="BS88" s="668">
        <v>0</v>
      </c>
      <c r="BT88" s="724">
        <v>0</v>
      </c>
      <c r="BU88" s="724">
        <v>0</v>
      </c>
      <c r="BV88" s="668">
        <v>0</v>
      </c>
      <c r="BW88" s="725">
        <v>0</v>
      </c>
      <c r="BX88" s="670">
        <v>0</v>
      </c>
      <c r="BZ88" s="642"/>
    </row>
    <row r="89" spans="1:78">
      <c r="A89" s="719" t="s">
        <v>33</v>
      </c>
      <c r="B89" s="720" t="s">
        <v>217</v>
      </c>
      <c r="C89" s="667">
        <f t="shared" si="4"/>
        <v>0</v>
      </c>
      <c r="D89" s="668"/>
      <c r="E89" s="668"/>
      <c r="F89" s="668"/>
      <c r="G89" s="668"/>
      <c r="H89" s="668"/>
      <c r="I89" s="668"/>
      <c r="J89" s="668"/>
      <c r="K89" s="668"/>
      <c r="L89" s="669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7">
        <v>0</v>
      </c>
      <c r="T89" s="667">
        <v>0</v>
      </c>
      <c r="U89" s="667">
        <v>0</v>
      </c>
      <c r="V89" s="667">
        <v>0</v>
      </c>
      <c r="W89" s="667">
        <v>0</v>
      </c>
      <c r="X89" s="667">
        <v>0</v>
      </c>
      <c r="Y89" s="667">
        <v>0</v>
      </c>
      <c r="Z89" s="667">
        <v>0</v>
      </c>
      <c r="AA89" s="667">
        <v>0</v>
      </c>
      <c r="AB89" s="667">
        <v>0</v>
      </c>
      <c r="AC89" s="667">
        <v>0</v>
      </c>
      <c r="AD89" s="667">
        <v>0</v>
      </c>
      <c r="AE89" s="667">
        <v>0</v>
      </c>
      <c r="AF89" s="667">
        <v>0</v>
      </c>
      <c r="AG89" s="667">
        <v>0</v>
      </c>
      <c r="AH89" s="667">
        <v>0</v>
      </c>
      <c r="AI89" s="667">
        <v>0</v>
      </c>
      <c r="AJ89" s="667">
        <v>0</v>
      </c>
      <c r="AK89" s="667">
        <v>0</v>
      </c>
      <c r="AL89" s="667">
        <v>0</v>
      </c>
      <c r="AM89" s="667">
        <v>0</v>
      </c>
      <c r="AN89" s="667">
        <v>0</v>
      </c>
      <c r="AO89" s="667">
        <v>0</v>
      </c>
      <c r="AP89" s="667">
        <v>0</v>
      </c>
      <c r="AQ89" s="667">
        <v>0</v>
      </c>
      <c r="AR89" s="667">
        <v>0</v>
      </c>
      <c r="AS89" s="667">
        <v>0</v>
      </c>
      <c r="AT89" s="667">
        <v>0</v>
      </c>
      <c r="AU89" s="667">
        <v>0</v>
      </c>
      <c r="AV89" s="667">
        <v>0</v>
      </c>
      <c r="AW89" s="667">
        <v>0</v>
      </c>
      <c r="AX89" s="667">
        <v>0</v>
      </c>
      <c r="AY89" s="667">
        <v>0</v>
      </c>
      <c r="AZ89" s="667">
        <v>0</v>
      </c>
      <c r="BA89" s="667">
        <v>0</v>
      </c>
      <c r="BB89" s="667">
        <v>0</v>
      </c>
      <c r="BC89" s="667">
        <v>0</v>
      </c>
      <c r="BD89" s="667">
        <v>0</v>
      </c>
      <c r="BE89" s="667">
        <v>0</v>
      </c>
      <c r="BF89" s="667">
        <v>0</v>
      </c>
      <c r="BG89" s="667">
        <v>0</v>
      </c>
      <c r="BH89" s="667">
        <v>0</v>
      </c>
      <c r="BI89" s="667">
        <v>0</v>
      </c>
      <c r="BJ89" s="667">
        <v>0</v>
      </c>
      <c r="BK89" s="667">
        <v>0</v>
      </c>
      <c r="BL89" s="721">
        <v>0</v>
      </c>
      <c r="BM89" s="722">
        <f t="shared" si="5"/>
        <v>0</v>
      </c>
      <c r="BN89" s="670"/>
      <c r="BO89" s="668">
        <v>0</v>
      </c>
      <c r="BP89" s="723">
        <f t="shared" si="6"/>
        <v>0</v>
      </c>
      <c r="BQ89" s="669">
        <f t="shared" si="7"/>
        <v>0</v>
      </c>
      <c r="BR89" s="685">
        <v>0</v>
      </c>
      <c r="BS89" s="668">
        <v>0</v>
      </c>
      <c r="BT89" s="724">
        <v>0</v>
      </c>
      <c r="BU89" s="724">
        <v>0</v>
      </c>
      <c r="BV89" s="668">
        <v>0</v>
      </c>
      <c r="BW89" s="725">
        <v>0</v>
      </c>
      <c r="BX89" s="670">
        <v>0</v>
      </c>
      <c r="BZ89" s="642"/>
    </row>
    <row r="90" spans="1:78">
      <c r="A90" s="719" t="s">
        <v>34</v>
      </c>
      <c r="B90" s="720" t="s">
        <v>134</v>
      </c>
      <c r="C90" s="667">
        <f t="shared" si="4"/>
        <v>0</v>
      </c>
      <c r="D90" s="668"/>
      <c r="E90" s="668"/>
      <c r="F90" s="668"/>
      <c r="G90" s="668"/>
      <c r="H90" s="668"/>
      <c r="I90" s="668"/>
      <c r="J90" s="668"/>
      <c r="K90" s="668"/>
      <c r="L90" s="669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7">
        <v>0</v>
      </c>
      <c r="T90" s="667">
        <v>0</v>
      </c>
      <c r="U90" s="667">
        <v>0</v>
      </c>
      <c r="V90" s="667">
        <v>0</v>
      </c>
      <c r="W90" s="667">
        <v>0</v>
      </c>
      <c r="X90" s="667">
        <v>0</v>
      </c>
      <c r="Y90" s="667">
        <v>0</v>
      </c>
      <c r="Z90" s="667">
        <v>0</v>
      </c>
      <c r="AA90" s="667">
        <v>0</v>
      </c>
      <c r="AB90" s="667">
        <v>0</v>
      </c>
      <c r="AC90" s="667">
        <v>0</v>
      </c>
      <c r="AD90" s="667">
        <v>0</v>
      </c>
      <c r="AE90" s="667">
        <v>0</v>
      </c>
      <c r="AF90" s="667">
        <v>0</v>
      </c>
      <c r="AG90" s="667">
        <v>0</v>
      </c>
      <c r="AH90" s="667">
        <v>0</v>
      </c>
      <c r="AI90" s="667">
        <v>0</v>
      </c>
      <c r="AJ90" s="667">
        <v>0</v>
      </c>
      <c r="AK90" s="667">
        <v>0</v>
      </c>
      <c r="AL90" s="667">
        <v>0</v>
      </c>
      <c r="AM90" s="667">
        <v>0</v>
      </c>
      <c r="AN90" s="667">
        <v>0</v>
      </c>
      <c r="AO90" s="667">
        <v>0</v>
      </c>
      <c r="AP90" s="667">
        <v>0</v>
      </c>
      <c r="AQ90" s="667">
        <v>0</v>
      </c>
      <c r="AR90" s="667">
        <v>0</v>
      </c>
      <c r="AS90" s="667">
        <v>0</v>
      </c>
      <c r="AT90" s="667">
        <v>0</v>
      </c>
      <c r="AU90" s="667">
        <v>0</v>
      </c>
      <c r="AV90" s="667">
        <v>0</v>
      </c>
      <c r="AW90" s="667">
        <v>0</v>
      </c>
      <c r="AX90" s="667">
        <v>0</v>
      </c>
      <c r="AY90" s="667">
        <v>0</v>
      </c>
      <c r="AZ90" s="667">
        <v>0</v>
      </c>
      <c r="BA90" s="667">
        <v>0</v>
      </c>
      <c r="BB90" s="667">
        <v>0</v>
      </c>
      <c r="BC90" s="667">
        <v>0</v>
      </c>
      <c r="BD90" s="667">
        <v>0</v>
      </c>
      <c r="BE90" s="667">
        <v>0</v>
      </c>
      <c r="BF90" s="667">
        <v>0</v>
      </c>
      <c r="BG90" s="667">
        <v>0</v>
      </c>
      <c r="BH90" s="667">
        <v>0</v>
      </c>
      <c r="BI90" s="667">
        <v>0</v>
      </c>
      <c r="BJ90" s="667">
        <v>0</v>
      </c>
      <c r="BK90" s="667">
        <v>0</v>
      </c>
      <c r="BL90" s="721">
        <v>0</v>
      </c>
      <c r="BM90" s="722">
        <f t="shared" si="5"/>
        <v>0</v>
      </c>
      <c r="BN90" s="670"/>
      <c r="BO90" s="668">
        <v>0</v>
      </c>
      <c r="BP90" s="723">
        <f t="shared" si="6"/>
        <v>0</v>
      </c>
      <c r="BQ90" s="669">
        <f t="shared" si="7"/>
        <v>0</v>
      </c>
      <c r="BR90" s="685">
        <v>0</v>
      </c>
      <c r="BS90" s="668">
        <v>0</v>
      </c>
      <c r="BT90" s="724">
        <v>0</v>
      </c>
      <c r="BU90" s="724">
        <v>0</v>
      </c>
      <c r="BV90" s="668">
        <v>0</v>
      </c>
      <c r="BW90" s="725">
        <v>0</v>
      </c>
      <c r="BX90" s="670">
        <v>0</v>
      </c>
      <c r="BZ90" s="642"/>
    </row>
    <row r="91" spans="1:78">
      <c r="A91" s="719" t="s">
        <v>35</v>
      </c>
      <c r="B91" s="720" t="s">
        <v>135</v>
      </c>
      <c r="C91" s="667">
        <f t="shared" si="4"/>
        <v>19418.048999999999</v>
      </c>
      <c r="D91" s="668"/>
      <c r="E91" s="668"/>
      <c r="F91" s="668"/>
      <c r="G91" s="668"/>
      <c r="H91" s="668"/>
      <c r="I91" s="668"/>
      <c r="J91" s="668"/>
      <c r="K91" s="668"/>
      <c r="L91" s="669">
        <v>0</v>
      </c>
      <c r="M91" s="667">
        <v>59.975000000000001</v>
      </c>
      <c r="N91" s="667">
        <v>156.66300000000001</v>
      </c>
      <c r="O91" s="667">
        <v>124.116</v>
      </c>
      <c r="P91" s="667">
        <v>298.70699999999999</v>
      </c>
      <c r="Q91" s="667">
        <v>1.2E-2</v>
      </c>
      <c r="R91" s="667">
        <v>16.748999999999999</v>
      </c>
      <c r="S91" s="667">
        <v>2.129</v>
      </c>
      <c r="T91" s="667">
        <v>0</v>
      </c>
      <c r="U91" s="667">
        <v>35.448</v>
      </c>
      <c r="V91" s="667">
        <v>5.2640000000000002</v>
      </c>
      <c r="W91" s="667">
        <v>3.3690000000000002</v>
      </c>
      <c r="X91" s="667">
        <v>1.087</v>
      </c>
      <c r="Y91" s="667">
        <v>0.77400000000000002</v>
      </c>
      <c r="Z91" s="667">
        <v>2.1800000000000002</v>
      </c>
      <c r="AA91" s="667">
        <v>5.1079999999999997</v>
      </c>
      <c r="AB91" s="667">
        <v>2.4910000000000001</v>
      </c>
      <c r="AC91" s="667">
        <v>24.635999999999999</v>
      </c>
      <c r="AD91" s="667">
        <v>16.109000000000002</v>
      </c>
      <c r="AE91" s="667">
        <v>472.74099999999999</v>
      </c>
      <c r="AF91" s="667">
        <v>26.085000000000001</v>
      </c>
      <c r="AG91" s="667">
        <v>93.992000000000004</v>
      </c>
      <c r="AH91" s="667">
        <v>392.69099999999997</v>
      </c>
      <c r="AI91" s="667">
        <v>1106.165</v>
      </c>
      <c r="AJ91" s="667">
        <v>11.068</v>
      </c>
      <c r="AK91" s="667">
        <v>6.2409999999999997</v>
      </c>
      <c r="AL91" s="667">
        <v>120.697</v>
      </c>
      <c r="AM91" s="667">
        <v>130.369</v>
      </c>
      <c r="AN91" s="667">
        <v>13.483000000000001</v>
      </c>
      <c r="AO91" s="667">
        <v>685.76700000000005</v>
      </c>
      <c r="AP91" s="667">
        <v>49.063000000000002</v>
      </c>
      <c r="AQ91" s="667">
        <v>16.648</v>
      </c>
      <c r="AR91" s="667">
        <v>9.468</v>
      </c>
      <c r="AS91" s="667">
        <v>12.391</v>
      </c>
      <c r="AT91" s="667">
        <v>602.84500000000003</v>
      </c>
      <c r="AU91" s="667">
        <v>0.36099999999999999</v>
      </c>
      <c r="AV91" s="667">
        <v>9.2999999999999999E-2</v>
      </c>
      <c r="AW91" s="667">
        <v>25.393000000000001</v>
      </c>
      <c r="AX91" s="667">
        <v>27.015999999999998</v>
      </c>
      <c r="AY91" s="667">
        <v>0</v>
      </c>
      <c r="AZ91" s="667">
        <v>7.6820000000000004</v>
      </c>
      <c r="BA91" s="667">
        <v>330.09699999999998</v>
      </c>
      <c r="BB91" s="667">
        <v>20.844000000000001</v>
      </c>
      <c r="BC91" s="667">
        <v>789.26099999999997</v>
      </c>
      <c r="BD91" s="667">
        <v>9.3390000000000004</v>
      </c>
      <c r="BE91" s="667">
        <v>63.155999999999999</v>
      </c>
      <c r="BF91" s="667">
        <v>91.123000000000005</v>
      </c>
      <c r="BG91" s="667">
        <v>17.594999999999999</v>
      </c>
      <c r="BH91" s="667">
        <v>0</v>
      </c>
      <c r="BI91" s="667">
        <v>47.968000000000004</v>
      </c>
      <c r="BJ91" s="667">
        <v>0</v>
      </c>
      <c r="BK91" s="667">
        <v>0</v>
      </c>
      <c r="BL91" s="721">
        <v>0</v>
      </c>
      <c r="BM91" s="722">
        <f t="shared" si="5"/>
        <v>5934.4589999999998</v>
      </c>
      <c r="BN91" s="670"/>
      <c r="BO91" s="668">
        <v>0</v>
      </c>
      <c r="BP91" s="723">
        <f t="shared" si="6"/>
        <v>13483.59</v>
      </c>
      <c r="BQ91" s="669">
        <f t="shared" si="7"/>
        <v>13483.59</v>
      </c>
      <c r="BR91" s="685">
        <v>0</v>
      </c>
      <c r="BS91" s="668">
        <v>13483.59</v>
      </c>
      <c r="BT91" s="724">
        <v>0</v>
      </c>
      <c r="BU91" s="724">
        <v>0</v>
      </c>
      <c r="BV91" s="668">
        <v>0</v>
      </c>
      <c r="BW91" s="725">
        <v>0</v>
      </c>
      <c r="BX91" s="670">
        <v>0</v>
      </c>
      <c r="BZ91" s="642"/>
    </row>
    <row r="92" spans="1:78">
      <c r="A92" s="719" t="s">
        <v>36</v>
      </c>
      <c r="B92" s="720" t="s">
        <v>37</v>
      </c>
      <c r="C92" s="667">
        <f t="shared" si="4"/>
        <v>5902.0129999999999</v>
      </c>
      <c r="D92" s="668"/>
      <c r="E92" s="668"/>
      <c r="F92" s="668"/>
      <c r="G92" s="668"/>
      <c r="H92" s="668"/>
      <c r="I92" s="668"/>
      <c r="J92" s="668"/>
      <c r="K92" s="668"/>
      <c r="L92" s="669">
        <v>0</v>
      </c>
      <c r="M92" s="667">
        <v>10.944000000000001</v>
      </c>
      <c r="N92" s="667">
        <v>0</v>
      </c>
      <c r="O92" s="667">
        <v>11.279</v>
      </c>
      <c r="P92" s="667">
        <v>361.53300000000002</v>
      </c>
      <c r="Q92" s="667">
        <v>1.6E-2</v>
      </c>
      <c r="R92" s="667">
        <v>0.95599999999999996</v>
      </c>
      <c r="S92" s="667">
        <v>0</v>
      </c>
      <c r="T92" s="667">
        <v>0</v>
      </c>
      <c r="U92" s="667">
        <v>0</v>
      </c>
      <c r="V92" s="667">
        <v>2.101</v>
      </c>
      <c r="W92" s="667">
        <v>8.4120000000000008</v>
      </c>
      <c r="X92" s="667">
        <v>1.9079999999999999</v>
      </c>
      <c r="Y92" s="667">
        <v>22.734999999999999</v>
      </c>
      <c r="Z92" s="667">
        <v>0</v>
      </c>
      <c r="AA92" s="667">
        <v>0.77600000000000002</v>
      </c>
      <c r="AB92" s="667">
        <v>1.704</v>
      </c>
      <c r="AC92" s="667">
        <v>42.478999999999999</v>
      </c>
      <c r="AD92" s="667">
        <v>0</v>
      </c>
      <c r="AE92" s="667">
        <v>0.91800000000000004</v>
      </c>
      <c r="AF92" s="667">
        <v>40.96</v>
      </c>
      <c r="AG92" s="667">
        <v>147.59</v>
      </c>
      <c r="AH92" s="667">
        <v>1793.192</v>
      </c>
      <c r="AI92" s="667">
        <v>461.56400000000002</v>
      </c>
      <c r="AJ92" s="667">
        <v>0.86699999999999999</v>
      </c>
      <c r="AK92" s="667">
        <v>212.958</v>
      </c>
      <c r="AL92" s="667">
        <v>5.8319999999999999</v>
      </c>
      <c r="AM92" s="667">
        <v>10.596</v>
      </c>
      <c r="AN92" s="667">
        <v>0.66800000000000004</v>
      </c>
      <c r="AO92" s="667">
        <v>244.07400000000001</v>
      </c>
      <c r="AP92" s="667">
        <v>0</v>
      </c>
      <c r="AQ92" s="667">
        <v>5.4260000000000002</v>
      </c>
      <c r="AR92" s="667">
        <v>26.108000000000001</v>
      </c>
      <c r="AS92" s="667">
        <v>0</v>
      </c>
      <c r="AT92" s="667">
        <v>0</v>
      </c>
      <c r="AU92" s="667">
        <v>0</v>
      </c>
      <c r="AV92" s="667">
        <v>0.79</v>
      </c>
      <c r="AW92" s="667">
        <v>5.5E-2</v>
      </c>
      <c r="AX92" s="667">
        <v>40.555999999999997</v>
      </c>
      <c r="AY92" s="667">
        <v>0</v>
      </c>
      <c r="AZ92" s="667">
        <v>2.327</v>
      </c>
      <c r="BA92" s="667">
        <v>18.623999999999999</v>
      </c>
      <c r="BB92" s="667">
        <v>18.169</v>
      </c>
      <c r="BC92" s="667">
        <v>923.29499999999996</v>
      </c>
      <c r="BD92" s="667">
        <v>0</v>
      </c>
      <c r="BE92" s="667">
        <v>87.17</v>
      </c>
      <c r="BF92" s="667">
        <v>200.35400000000001</v>
      </c>
      <c r="BG92" s="667">
        <v>4.4999999999999998E-2</v>
      </c>
      <c r="BH92" s="667">
        <v>0</v>
      </c>
      <c r="BI92" s="667">
        <v>0.59599999999999997</v>
      </c>
      <c r="BJ92" s="667">
        <v>0</v>
      </c>
      <c r="BK92" s="667">
        <v>0</v>
      </c>
      <c r="BL92" s="721">
        <v>0</v>
      </c>
      <c r="BM92" s="722">
        <f t="shared" si="5"/>
        <v>4707.5770000000002</v>
      </c>
      <c r="BN92" s="670"/>
      <c r="BO92" s="668">
        <v>0</v>
      </c>
      <c r="BP92" s="723">
        <f t="shared" si="6"/>
        <v>1194.4359999999999</v>
      </c>
      <c r="BQ92" s="669">
        <f t="shared" si="7"/>
        <v>1194.4359999999999</v>
      </c>
      <c r="BR92" s="685">
        <v>0</v>
      </c>
      <c r="BS92" s="668">
        <v>1194.4359999999999</v>
      </c>
      <c r="BT92" s="724">
        <v>0</v>
      </c>
      <c r="BU92" s="724">
        <v>0</v>
      </c>
      <c r="BV92" s="668">
        <v>0</v>
      </c>
      <c r="BW92" s="725">
        <v>0</v>
      </c>
      <c r="BX92" s="670">
        <v>0</v>
      </c>
      <c r="BZ92" s="642"/>
    </row>
    <row r="93" spans="1:78">
      <c r="A93" s="719" t="s">
        <v>38</v>
      </c>
      <c r="B93" s="720" t="s">
        <v>39</v>
      </c>
      <c r="C93" s="667">
        <f t="shared" si="4"/>
        <v>8743.6530000000002</v>
      </c>
      <c r="D93" s="668"/>
      <c r="E93" s="668"/>
      <c r="F93" s="668"/>
      <c r="G93" s="668"/>
      <c r="H93" s="668"/>
      <c r="I93" s="668"/>
      <c r="J93" s="668"/>
      <c r="K93" s="668"/>
      <c r="L93" s="669">
        <v>0</v>
      </c>
      <c r="M93" s="667">
        <v>6.6239999999999997</v>
      </c>
      <c r="N93" s="667">
        <v>0</v>
      </c>
      <c r="O93" s="667">
        <v>44.688000000000002</v>
      </c>
      <c r="P93" s="667">
        <v>5.8479999999999999</v>
      </c>
      <c r="Q93" s="667">
        <v>6.0000000000000001E-3</v>
      </c>
      <c r="R93" s="667">
        <v>3.6960000000000002</v>
      </c>
      <c r="S93" s="667">
        <v>0.56999999999999995</v>
      </c>
      <c r="T93" s="667">
        <v>0</v>
      </c>
      <c r="U93" s="667">
        <v>6.8479999999999999</v>
      </c>
      <c r="V93" s="667">
        <v>2.4220000000000002</v>
      </c>
      <c r="W93" s="667">
        <v>0</v>
      </c>
      <c r="X93" s="667">
        <v>0.32400000000000001</v>
      </c>
      <c r="Y93" s="667">
        <v>7.1079999999999997</v>
      </c>
      <c r="Z93" s="667">
        <v>0.21</v>
      </c>
      <c r="AA93" s="667">
        <v>0</v>
      </c>
      <c r="AB93" s="667">
        <v>3.0790000000000002</v>
      </c>
      <c r="AC93" s="667">
        <v>19.462</v>
      </c>
      <c r="AD93" s="667">
        <v>15.324999999999999</v>
      </c>
      <c r="AE93" s="667">
        <v>14.878</v>
      </c>
      <c r="AF93" s="667">
        <v>35.779000000000003</v>
      </c>
      <c r="AG93" s="667">
        <v>28.529</v>
      </c>
      <c r="AH93" s="667">
        <v>48.030999999999999</v>
      </c>
      <c r="AI93" s="667">
        <v>180.10499999999999</v>
      </c>
      <c r="AJ93" s="667">
        <v>5.5880000000000001</v>
      </c>
      <c r="AK93" s="667">
        <v>10.114000000000001</v>
      </c>
      <c r="AL93" s="667">
        <v>770.77700000000004</v>
      </c>
      <c r="AM93" s="667">
        <v>105.374</v>
      </c>
      <c r="AN93" s="667">
        <v>31.789000000000001</v>
      </c>
      <c r="AO93" s="667">
        <v>51.414999999999999</v>
      </c>
      <c r="AP93" s="667">
        <v>6.657</v>
      </c>
      <c r="AQ93" s="667">
        <v>61.098999999999997</v>
      </c>
      <c r="AR93" s="667">
        <v>42.465000000000003</v>
      </c>
      <c r="AS93" s="667">
        <v>37.271999999999998</v>
      </c>
      <c r="AT93" s="667">
        <v>98.174999999999997</v>
      </c>
      <c r="AU93" s="667">
        <v>9.5709999999999997</v>
      </c>
      <c r="AV93" s="667">
        <v>46.823999999999998</v>
      </c>
      <c r="AW93" s="667">
        <v>0.85499999999999998</v>
      </c>
      <c r="AX93" s="667">
        <v>44.884</v>
      </c>
      <c r="AY93" s="667">
        <v>0</v>
      </c>
      <c r="AZ93" s="667">
        <v>1.611</v>
      </c>
      <c r="BA93" s="667">
        <v>966.63</v>
      </c>
      <c r="BB93" s="667">
        <v>39.802</v>
      </c>
      <c r="BC93" s="667">
        <v>551.26099999999997</v>
      </c>
      <c r="BD93" s="667">
        <v>0</v>
      </c>
      <c r="BE93" s="667">
        <v>44.987000000000002</v>
      </c>
      <c r="BF93" s="667">
        <v>125.32899999999999</v>
      </c>
      <c r="BG93" s="667">
        <v>7.5810000000000004</v>
      </c>
      <c r="BH93" s="667">
        <v>0</v>
      </c>
      <c r="BI93" s="667">
        <v>7.1639999999999997</v>
      </c>
      <c r="BJ93" s="667">
        <v>0</v>
      </c>
      <c r="BK93" s="667">
        <v>0</v>
      </c>
      <c r="BL93" s="721">
        <v>0</v>
      </c>
      <c r="BM93" s="722">
        <f t="shared" si="5"/>
        <v>3490.7560000000003</v>
      </c>
      <c r="BN93" s="670"/>
      <c r="BO93" s="668">
        <v>6.391</v>
      </c>
      <c r="BP93" s="723">
        <f t="shared" si="6"/>
        <v>5246.5060000000003</v>
      </c>
      <c r="BQ93" s="669">
        <f t="shared" si="7"/>
        <v>5246.5060000000003</v>
      </c>
      <c r="BR93" s="685">
        <v>0</v>
      </c>
      <c r="BS93" s="668">
        <v>5246.5060000000003</v>
      </c>
      <c r="BT93" s="724">
        <v>0</v>
      </c>
      <c r="BU93" s="724">
        <v>0</v>
      </c>
      <c r="BV93" s="668">
        <v>0</v>
      </c>
      <c r="BW93" s="725">
        <v>0</v>
      </c>
      <c r="BX93" s="670">
        <v>0</v>
      </c>
      <c r="BZ93" s="642"/>
    </row>
    <row r="94" spans="1:78">
      <c r="A94" s="719" t="s">
        <v>40</v>
      </c>
      <c r="B94" s="720" t="s">
        <v>136</v>
      </c>
      <c r="C94" s="667">
        <f t="shared" si="4"/>
        <v>17403.444</v>
      </c>
      <c r="D94" s="668"/>
      <c r="E94" s="668"/>
      <c r="F94" s="668"/>
      <c r="G94" s="668"/>
      <c r="H94" s="668"/>
      <c r="I94" s="668"/>
      <c r="J94" s="668"/>
      <c r="K94" s="668"/>
      <c r="L94" s="669">
        <v>0</v>
      </c>
      <c r="M94" s="667">
        <v>87.927000000000007</v>
      </c>
      <c r="N94" s="667">
        <v>0</v>
      </c>
      <c r="O94" s="667">
        <v>414.17500000000001</v>
      </c>
      <c r="P94" s="667">
        <v>110.06</v>
      </c>
      <c r="Q94" s="667">
        <v>0</v>
      </c>
      <c r="R94" s="667">
        <v>10.933999999999999</v>
      </c>
      <c r="S94" s="667">
        <v>0</v>
      </c>
      <c r="T94" s="667">
        <v>0</v>
      </c>
      <c r="U94" s="667">
        <v>3.1629999999999998</v>
      </c>
      <c r="V94" s="667">
        <v>0</v>
      </c>
      <c r="W94" s="667">
        <v>0</v>
      </c>
      <c r="X94" s="667">
        <v>8.6460000000000008</v>
      </c>
      <c r="Y94" s="667">
        <v>1.421</v>
      </c>
      <c r="Z94" s="667">
        <v>0</v>
      </c>
      <c r="AA94" s="667">
        <v>0.59799999999999998</v>
      </c>
      <c r="AB94" s="667">
        <v>0</v>
      </c>
      <c r="AC94" s="667">
        <v>195.864</v>
      </c>
      <c r="AD94" s="667">
        <v>104.58499999999999</v>
      </c>
      <c r="AE94" s="667">
        <v>108.423</v>
      </c>
      <c r="AF94" s="667">
        <v>0</v>
      </c>
      <c r="AG94" s="667">
        <v>23.657</v>
      </c>
      <c r="AH94" s="667">
        <v>706.649</v>
      </c>
      <c r="AI94" s="667">
        <v>287.52100000000002</v>
      </c>
      <c r="AJ94" s="667">
        <v>5.133</v>
      </c>
      <c r="AK94" s="667">
        <v>1181.73</v>
      </c>
      <c r="AL94" s="667">
        <v>1550.0150000000001</v>
      </c>
      <c r="AM94" s="667">
        <v>2326.6089999999999</v>
      </c>
      <c r="AN94" s="667">
        <v>0</v>
      </c>
      <c r="AO94" s="667">
        <v>175.15</v>
      </c>
      <c r="AP94" s="667">
        <v>7.7119999999999997</v>
      </c>
      <c r="AQ94" s="667">
        <v>1.131</v>
      </c>
      <c r="AR94" s="667">
        <v>270.7</v>
      </c>
      <c r="AS94" s="667">
        <v>0</v>
      </c>
      <c r="AT94" s="667">
        <v>134.07400000000001</v>
      </c>
      <c r="AU94" s="667">
        <v>0</v>
      </c>
      <c r="AV94" s="667">
        <v>3.6999999999999998E-2</v>
      </c>
      <c r="AW94" s="667">
        <v>1.1659999999999999</v>
      </c>
      <c r="AX94" s="667">
        <v>6.468</v>
      </c>
      <c r="AY94" s="667">
        <v>0</v>
      </c>
      <c r="AZ94" s="667">
        <v>23.552</v>
      </c>
      <c r="BA94" s="667">
        <v>84.510999999999996</v>
      </c>
      <c r="BB94" s="667">
        <v>0</v>
      </c>
      <c r="BC94" s="667">
        <v>202.756</v>
      </c>
      <c r="BD94" s="667">
        <v>0</v>
      </c>
      <c r="BE94" s="667">
        <v>33.771999999999998</v>
      </c>
      <c r="BF94" s="667">
        <v>68.090999999999994</v>
      </c>
      <c r="BG94" s="667">
        <v>0</v>
      </c>
      <c r="BH94" s="667">
        <v>0</v>
      </c>
      <c r="BI94" s="667">
        <v>0</v>
      </c>
      <c r="BJ94" s="667">
        <v>0</v>
      </c>
      <c r="BK94" s="667">
        <v>0</v>
      </c>
      <c r="BL94" s="721">
        <v>0</v>
      </c>
      <c r="BM94" s="722">
        <f t="shared" si="5"/>
        <v>8136.2300000000014</v>
      </c>
      <c r="BN94" s="670"/>
      <c r="BO94" s="668">
        <v>8677.5939999999991</v>
      </c>
      <c r="BP94" s="723">
        <f t="shared" si="6"/>
        <v>589.62</v>
      </c>
      <c r="BQ94" s="669">
        <f t="shared" si="7"/>
        <v>589.62</v>
      </c>
      <c r="BR94" s="685">
        <v>0</v>
      </c>
      <c r="BS94" s="668">
        <v>589.62</v>
      </c>
      <c r="BT94" s="724">
        <v>0</v>
      </c>
      <c r="BU94" s="724">
        <v>0</v>
      </c>
      <c r="BV94" s="668">
        <v>0</v>
      </c>
      <c r="BW94" s="725">
        <v>0</v>
      </c>
      <c r="BX94" s="670">
        <v>0</v>
      </c>
      <c r="BZ94" s="642"/>
    </row>
    <row r="95" spans="1:78">
      <c r="A95" s="719" t="s">
        <v>41</v>
      </c>
      <c r="B95" s="720" t="s">
        <v>156</v>
      </c>
      <c r="C95" s="667">
        <f t="shared" si="4"/>
        <v>251.334</v>
      </c>
      <c r="D95" s="668"/>
      <c r="E95" s="668"/>
      <c r="F95" s="668"/>
      <c r="G95" s="668"/>
      <c r="H95" s="668"/>
      <c r="I95" s="668"/>
      <c r="J95" s="668"/>
      <c r="K95" s="668"/>
      <c r="L95" s="669">
        <v>3.0000000000000001E-3</v>
      </c>
      <c r="M95" s="667">
        <v>0</v>
      </c>
      <c r="N95" s="667">
        <v>0</v>
      </c>
      <c r="O95" s="667">
        <v>0.157</v>
      </c>
      <c r="P95" s="667">
        <v>0.124</v>
      </c>
      <c r="Q95" s="667">
        <v>1E-3</v>
      </c>
      <c r="R95" s="667">
        <v>4.0000000000000001E-3</v>
      </c>
      <c r="S95" s="667">
        <v>3.0000000000000001E-3</v>
      </c>
      <c r="T95" s="667">
        <v>0</v>
      </c>
      <c r="U95" s="667">
        <v>0.161</v>
      </c>
      <c r="V95" s="667">
        <v>1.4999999999999999E-2</v>
      </c>
      <c r="W95" s="667">
        <v>8.9999999999999993E-3</v>
      </c>
      <c r="X95" s="667">
        <v>4.9000000000000002E-2</v>
      </c>
      <c r="Y95" s="667">
        <v>8.9999999999999993E-3</v>
      </c>
      <c r="Z95" s="667">
        <v>2.8000000000000001E-2</v>
      </c>
      <c r="AA95" s="667">
        <v>1E-3</v>
      </c>
      <c r="AB95" s="667">
        <v>0.01</v>
      </c>
      <c r="AC95" s="667">
        <v>0.377</v>
      </c>
      <c r="AD95" s="667">
        <v>3.0000000000000001E-3</v>
      </c>
      <c r="AE95" s="667">
        <v>1.1679999999999999</v>
      </c>
      <c r="AF95" s="667">
        <v>0.57899999999999996</v>
      </c>
      <c r="AG95" s="667">
        <v>1.9</v>
      </c>
      <c r="AH95" s="667">
        <v>0.67600000000000005</v>
      </c>
      <c r="AI95" s="667">
        <v>1.0029999999999999</v>
      </c>
      <c r="AJ95" s="667">
        <v>3.0000000000000001E-3</v>
      </c>
      <c r="AK95" s="667">
        <v>0</v>
      </c>
      <c r="AL95" s="667">
        <v>0.11799999999999999</v>
      </c>
      <c r="AM95" s="667">
        <v>9.2999999999999999E-2</v>
      </c>
      <c r="AN95" s="667">
        <v>3.835</v>
      </c>
      <c r="AO95" s="667">
        <v>0.83499999999999996</v>
      </c>
      <c r="AP95" s="667">
        <v>0.106</v>
      </c>
      <c r="AQ95" s="667">
        <v>3.9E-2</v>
      </c>
      <c r="AR95" s="667">
        <v>0.504</v>
      </c>
      <c r="AS95" s="667">
        <v>7.4999999999999997E-2</v>
      </c>
      <c r="AT95" s="667">
        <v>0</v>
      </c>
      <c r="AU95" s="667">
        <v>0.32100000000000001</v>
      </c>
      <c r="AV95" s="667">
        <v>0.89800000000000002</v>
      </c>
      <c r="AW95" s="667">
        <v>6.7000000000000004E-2</v>
      </c>
      <c r="AX95" s="667">
        <v>6.9000000000000006E-2</v>
      </c>
      <c r="AY95" s="667">
        <v>0</v>
      </c>
      <c r="AZ95" s="667">
        <v>4.0000000000000001E-3</v>
      </c>
      <c r="BA95" s="667">
        <v>7.3999999999999996E-2</v>
      </c>
      <c r="BB95" s="667">
        <v>4.2999999999999997E-2</v>
      </c>
      <c r="BC95" s="667">
        <v>128.79400000000001</v>
      </c>
      <c r="BD95" s="667">
        <v>0.78900000000000003</v>
      </c>
      <c r="BE95" s="667">
        <v>12.682</v>
      </c>
      <c r="BF95" s="667">
        <v>10.358000000000001</v>
      </c>
      <c r="BG95" s="667">
        <v>0.11600000000000001</v>
      </c>
      <c r="BH95" s="667">
        <v>0.48199999999999998</v>
      </c>
      <c r="BI95" s="667">
        <v>0.16400000000000001</v>
      </c>
      <c r="BJ95" s="667">
        <v>0</v>
      </c>
      <c r="BK95" s="667">
        <v>0</v>
      </c>
      <c r="BL95" s="721">
        <v>0</v>
      </c>
      <c r="BM95" s="722">
        <f t="shared" si="5"/>
        <v>166.749</v>
      </c>
      <c r="BN95" s="670"/>
      <c r="BO95" s="668">
        <v>4.0910000000000002</v>
      </c>
      <c r="BP95" s="723">
        <f t="shared" si="6"/>
        <v>80.494</v>
      </c>
      <c r="BQ95" s="669">
        <f t="shared" si="7"/>
        <v>80.494</v>
      </c>
      <c r="BR95" s="685">
        <v>0</v>
      </c>
      <c r="BS95" s="668">
        <v>80.494</v>
      </c>
      <c r="BT95" s="724">
        <v>0</v>
      </c>
      <c r="BU95" s="724">
        <v>0</v>
      </c>
      <c r="BV95" s="668">
        <v>0</v>
      </c>
      <c r="BW95" s="725">
        <v>0</v>
      </c>
      <c r="BX95" s="670">
        <v>0</v>
      </c>
      <c r="BZ95" s="642"/>
    </row>
    <row r="96" spans="1:78">
      <c r="A96" s="719" t="s">
        <v>42</v>
      </c>
      <c r="B96" s="720" t="s">
        <v>43</v>
      </c>
      <c r="C96" s="667">
        <f t="shared" si="4"/>
        <v>40288.386000000006</v>
      </c>
      <c r="D96" s="668"/>
      <c r="E96" s="668"/>
      <c r="F96" s="668"/>
      <c r="G96" s="668"/>
      <c r="H96" s="668"/>
      <c r="I96" s="668"/>
      <c r="J96" s="668"/>
      <c r="K96" s="668"/>
      <c r="L96" s="669">
        <v>2.0699999999999998</v>
      </c>
      <c r="M96" s="667">
        <v>7.7809999999999997</v>
      </c>
      <c r="N96" s="667">
        <v>0.53900000000000003</v>
      </c>
      <c r="O96" s="667">
        <v>17.646999999999998</v>
      </c>
      <c r="P96" s="667">
        <v>2.3380000000000001</v>
      </c>
      <c r="Q96" s="667">
        <v>0.01</v>
      </c>
      <c r="R96" s="667">
        <v>9.6969999999999992</v>
      </c>
      <c r="S96" s="667">
        <v>0</v>
      </c>
      <c r="T96" s="667">
        <v>0</v>
      </c>
      <c r="U96" s="667">
        <v>2.6789999999999998</v>
      </c>
      <c r="V96" s="667">
        <v>0.94599999999999995</v>
      </c>
      <c r="W96" s="667">
        <v>0</v>
      </c>
      <c r="X96" s="667">
        <v>0.40200000000000002</v>
      </c>
      <c r="Y96" s="667">
        <v>3.899</v>
      </c>
      <c r="Z96" s="667">
        <v>0</v>
      </c>
      <c r="AA96" s="667">
        <v>0</v>
      </c>
      <c r="AB96" s="667">
        <v>2.4239999999999999</v>
      </c>
      <c r="AC96" s="667">
        <v>2.61</v>
      </c>
      <c r="AD96" s="667">
        <v>5.9749999999999996</v>
      </c>
      <c r="AE96" s="667">
        <v>26.138999999999999</v>
      </c>
      <c r="AF96" s="667">
        <v>21.783000000000001</v>
      </c>
      <c r="AG96" s="667">
        <v>33.493000000000002</v>
      </c>
      <c r="AH96" s="667">
        <v>25.914999999999999</v>
      </c>
      <c r="AI96" s="667">
        <v>50.954999999999998</v>
      </c>
      <c r="AJ96" s="667">
        <v>0.79600000000000004</v>
      </c>
      <c r="AK96" s="667">
        <v>5.931</v>
      </c>
      <c r="AL96" s="667">
        <v>4.0709999999999997</v>
      </c>
      <c r="AM96" s="667">
        <v>249.09100000000001</v>
      </c>
      <c r="AN96" s="667">
        <v>1.526</v>
      </c>
      <c r="AO96" s="667">
        <v>173.571</v>
      </c>
      <c r="AP96" s="667">
        <v>6.0679999999999996</v>
      </c>
      <c r="AQ96" s="667">
        <v>12.791</v>
      </c>
      <c r="AR96" s="667">
        <v>26.928000000000001</v>
      </c>
      <c r="AS96" s="667">
        <v>29.065000000000001</v>
      </c>
      <c r="AT96" s="667">
        <v>27.443999999999999</v>
      </c>
      <c r="AU96" s="667">
        <v>6.6379999999999999</v>
      </c>
      <c r="AV96" s="667">
        <v>16.138999999999999</v>
      </c>
      <c r="AW96" s="667">
        <v>19.722999999999999</v>
      </c>
      <c r="AX96" s="667">
        <v>15.145</v>
      </c>
      <c r="AY96" s="667">
        <v>0.312</v>
      </c>
      <c r="AZ96" s="667">
        <v>2.2170000000000001</v>
      </c>
      <c r="BA96" s="667">
        <v>3251.5729999999999</v>
      </c>
      <c r="BB96" s="667">
        <v>15.577</v>
      </c>
      <c r="BC96" s="667">
        <v>591.76800000000003</v>
      </c>
      <c r="BD96" s="667">
        <v>9.5510000000000002</v>
      </c>
      <c r="BE96" s="667">
        <v>31.021999999999998</v>
      </c>
      <c r="BF96" s="667">
        <v>70.956000000000003</v>
      </c>
      <c r="BG96" s="667">
        <v>2.1030000000000002</v>
      </c>
      <c r="BH96" s="667">
        <v>5.7519999999999998</v>
      </c>
      <c r="BI96" s="667">
        <v>0.93899999999999995</v>
      </c>
      <c r="BJ96" s="667">
        <v>0</v>
      </c>
      <c r="BK96" s="667">
        <v>0</v>
      </c>
      <c r="BL96" s="721">
        <v>0</v>
      </c>
      <c r="BM96" s="722">
        <f t="shared" si="5"/>
        <v>4793.9990000000016</v>
      </c>
      <c r="BN96" s="670"/>
      <c r="BO96" s="668">
        <v>0</v>
      </c>
      <c r="BP96" s="723">
        <f t="shared" si="6"/>
        <v>35494.387000000002</v>
      </c>
      <c r="BQ96" s="669">
        <f t="shared" si="7"/>
        <v>35494.387000000002</v>
      </c>
      <c r="BR96" s="685">
        <v>4.0000000000000001E-3</v>
      </c>
      <c r="BS96" s="668">
        <v>35494.383000000002</v>
      </c>
      <c r="BT96" s="724">
        <v>0</v>
      </c>
      <c r="BU96" s="724">
        <v>0</v>
      </c>
      <c r="BV96" s="668">
        <v>0</v>
      </c>
      <c r="BW96" s="725">
        <v>0</v>
      </c>
      <c r="BX96" s="670">
        <v>0</v>
      </c>
      <c r="BZ96" s="642"/>
    </row>
    <row r="97" spans="1:78">
      <c r="A97" s="719" t="s">
        <v>44</v>
      </c>
      <c r="B97" s="720" t="s">
        <v>207</v>
      </c>
      <c r="C97" s="667">
        <f t="shared" si="4"/>
        <v>11185.508</v>
      </c>
      <c r="D97" s="668"/>
      <c r="E97" s="668"/>
      <c r="F97" s="668"/>
      <c r="G97" s="668"/>
      <c r="H97" s="668"/>
      <c r="I97" s="668"/>
      <c r="J97" s="668"/>
      <c r="K97" s="668"/>
      <c r="L97" s="669">
        <v>0.66700000000000004</v>
      </c>
      <c r="M97" s="667">
        <v>23.994</v>
      </c>
      <c r="N97" s="667">
        <v>0.24199999999999999</v>
      </c>
      <c r="O97" s="667">
        <v>9.1910000000000007</v>
      </c>
      <c r="P97" s="667">
        <v>0.498</v>
      </c>
      <c r="Q97" s="667">
        <v>3.0000000000000001E-3</v>
      </c>
      <c r="R97" s="667">
        <v>1.3420000000000001</v>
      </c>
      <c r="S97" s="667">
        <v>9.7000000000000003E-2</v>
      </c>
      <c r="T97" s="667">
        <v>0</v>
      </c>
      <c r="U97" s="667">
        <v>0.99099999999999999</v>
      </c>
      <c r="V97" s="667">
        <v>0.115</v>
      </c>
      <c r="W97" s="667">
        <v>0</v>
      </c>
      <c r="X97" s="667">
        <v>0.17499999999999999</v>
      </c>
      <c r="Y97" s="667">
        <v>1.8620000000000001</v>
      </c>
      <c r="Z97" s="667">
        <v>0.19400000000000001</v>
      </c>
      <c r="AA97" s="667">
        <v>0.17299999999999999</v>
      </c>
      <c r="AB97" s="667">
        <v>1.363</v>
      </c>
      <c r="AC97" s="667">
        <v>2.2589999999999999</v>
      </c>
      <c r="AD97" s="667">
        <v>1.1200000000000001</v>
      </c>
      <c r="AE97" s="667">
        <v>2.141</v>
      </c>
      <c r="AF97" s="667">
        <v>4.7290000000000001</v>
      </c>
      <c r="AG97" s="667">
        <v>33.479999999999997</v>
      </c>
      <c r="AH97" s="667">
        <v>4.8650000000000002</v>
      </c>
      <c r="AI97" s="667">
        <v>332.73500000000001</v>
      </c>
      <c r="AJ97" s="667">
        <v>0.36399999999999999</v>
      </c>
      <c r="AK97" s="667">
        <v>15.702999999999999</v>
      </c>
      <c r="AL97" s="667">
        <v>59.661999999999999</v>
      </c>
      <c r="AM97" s="667">
        <v>31.484000000000002</v>
      </c>
      <c r="AN97" s="667">
        <v>0.24399999999999999</v>
      </c>
      <c r="AO97" s="667">
        <v>4.0339999999999998</v>
      </c>
      <c r="AP97" s="667">
        <v>29.027999999999999</v>
      </c>
      <c r="AQ97" s="667">
        <v>2.7719999999999998</v>
      </c>
      <c r="AR97" s="667">
        <v>2.677</v>
      </c>
      <c r="AS97" s="667">
        <v>3.5339999999999998</v>
      </c>
      <c r="AT97" s="667">
        <v>25.073</v>
      </c>
      <c r="AU97" s="667">
        <v>3.3220000000000001</v>
      </c>
      <c r="AV97" s="667">
        <v>1.986</v>
      </c>
      <c r="AW97" s="667">
        <v>0.123</v>
      </c>
      <c r="AX97" s="667">
        <v>3.4529999999999998</v>
      </c>
      <c r="AY97" s="667">
        <v>0.10100000000000001</v>
      </c>
      <c r="AZ97" s="667">
        <v>0.44500000000000001</v>
      </c>
      <c r="BA97" s="667">
        <v>10.069000000000001</v>
      </c>
      <c r="BB97" s="667">
        <v>1.1479999999999999</v>
      </c>
      <c r="BC97" s="667">
        <v>266.05599999999998</v>
      </c>
      <c r="BD97" s="667">
        <v>3.4430000000000001</v>
      </c>
      <c r="BE97" s="667">
        <v>14.457000000000001</v>
      </c>
      <c r="BF97" s="667">
        <v>30.719000000000001</v>
      </c>
      <c r="BG97" s="667">
        <v>0.79500000000000004</v>
      </c>
      <c r="BH97" s="667">
        <v>10.497999999999999</v>
      </c>
      <c r="BI97" s="667">
        <v>1.085</v>
      </c>
      <c r="BJ97" s="667">
        <v>0</v>
      </c>
      <c r="BK97" s="667">
        <v>0</v>
      </c>
      <c r="BL97" s="721">
        <v>0</v>
      </c>
      <c r="BM97" s="722">
        <f t="shared" si="5"/>
        <v>944.51100000000019</v>
      </c>
      <c r="BN97" s="670"/>
      <c r="BO97" s="668">
        <v>1699.471</v>
      </c>
      <c r="BP97" s="723">
        <f t="shared" si="6"/>
        <v>8541.5259999999998</v>
      </c>
      <c r="BQ97" s="669">
        <f t="shared" si="7"/>
        <v>8541.5259999999998</v>
      </c>
      <c r="BR97" s="685">
        <v>0</v>
      </c>
      <c r="BS97" s="668">
        <v>8541.5259999999998</v>
      </c>
      <c r="BT97" s="724">
        <v>0</v>
      </c>
      <c r="BU97" s="724">
        <v>0</v>
      </c>
      <c r="BV97" s="668">
        <v>0</v>
      </c>
      <c r="BW97" s="725">
        <v>0</v>
      </c>
      <c r="BX97" s="670">
        <v>0</v>
      </c>
      <c r="BZ97" s="642"/>
    </row>
    <row r="98" spans="1:78">
      <c r="A98" s="719" t="s">
        <v>45</v>
      </c>
      <c r="B98" s="720" t="s">
        <v>233</v>
      </c>
      <c r="C98" s="667">
        <f t="shared" si="4"/>
        <v>1701.8809999999999</v>
      </c>
      <c r="D98" s="668"/>
      <c r="E98" s="668"/>
      <c r="F98" s="668"/>
      <c r="G98" s="668"/>
      <c r="H98" s="668"/>
      <c r="I98" s="668"/>
      <c r="J98" s="668"/>
      <c r="K98" s="668"/>
      <c r="L98" s="669">
        <v>0</v>
      </c>
      <c r="M98" s="667">
        <v>1E-3</v>
      </c>
      <c r="N98" s="667">
        <v>1.0999999999999999E-2</v>
      </c>
      <c r="O98" s="667">
        <v>3.9830000000000001</v>
      </c>
      <c r="P98" s="667">
        <v>0.16500000000000001</v>
      </c>
      <c r="Q98" s="667">
        <v>1E-3</v>
      </c>
      <c r="R98" s="667">
        <v>0</v>
      </c>
      <c r="S98" s="667">
        <v>0.23499999999999999</v>
      </c>
      <c r="T98" s="667">
        <v>0</v>
      </c>
      <c r="U98" s="667">
        <v>4.8000000000000001E-2</v>
      </c>
      <c r="V98" s="667">
        <v>0.219</v>
      </c>
      <c r="W98" s="667">
        <v>2.1000000000000001E-2</v>
      </c>
      <c r="X98" s="667">
        <v>7.0000000000000001E-3</v>
      </c>
      <c r="Y98" s="667">
        <v>7.0000000000000001E-3</v>
      </c>
      <c r="Z98" s="667">
        <v>1E-3</v>
      </c>
      <c r="AA98" s="667">
        <v>3.4000000000000002E-2</v>
      </c>
      <c r="AB98" s="667">
        <v>8.4000000000000005E-2</v>
      </c>
      <c r="AC98" s="667">
        <v>0.16800000000000001</v>
      </c>
      <c r="AD98" s="667">
        <v>2.1999999999999999E-2</v>
      </c>
      <c r="AE98" s="667">
        <v>0.54</v>
      </c>
      <c r="AF98" s="667">
        <v>0.45500000000000002</v>
      </c>
      <c r="AG98" s="667">
        <v>0.27200000000000002</v>
      </c>
      <c r="AH98" s="667">
        <v>2.492</v>
      </c>
      <c r="AI98" s="667">
        <v>0.81899999999999995</v>
      </c>
      <c r="AJ98" s="667">
        <v>5.0000000000000001E-3</v>
      </c>
      <c r="AK98" s="667">
        <v>1.873</v>
      </c>
      <c r="AL98" s="667">
        <v>12.488</v>
      </c>
      <c r="AM98" s="667">
        <v>2.8370000000000002</v>
      </c>
      <c r="AN98" s="667">
        <v>0</v>
      </c>
      <c r="AO98" s="667">
        <v>1.6519999999999999</v>
      </c>
      <c r="AP98" s="667">
        <v>0.68300000000000005</v>
      </c>
      <c r="AQ98" s="667">
        <v>60.295999999999999</v>
      </c>
      <c r="AR98" s="667">
        <v>394.351</v>
      </c>
      <c r="AS98" s="667">
        <v>0.03</v>
      </c>
      <c r="AT98" s="667">
        <v>74.234999999999999</v>
      </c>
      <c r="AU98" s="667">
        <v>0.25900000000000001</v>
      </c>
      <c r="AV98" s="667">
        <v>0.35899999999999999</v>
      </c>
      <c r="AW98" s="667">
        <v>4.8000000000000001E-2</v>
      </c>
      <c r="AX98" s="667">
        <v>1.8240000000000001</v>
      </c>
      <c r="AY98" s="667">
        <v>0.05</v>
      </c>
      <c r="AZ98" s="667">
        <v>0</v>
      </c>
      <c r="BA98" s="667">
        <v>4.3999999999999997E-2</v>
      </c>
      <c r="BB98" s="667">
        <v>0.29599999999999999</v>
      </c>
      <c r="BC98" s="667">
        <v>11.614000000000001</v>
      </c>
      <c r="BD98" s="667">
        <v>0</v>
      </c>
      <c r="BE98" s="667">
        <v>50.707999999999998</v>
      </c>
      <c r="BF98" s="667">
        <v>1.8129999999999999</v>
      </c>
      <c r="BG98" s="667">
        <v>9.1999999999999998E-2</v>
      </c>
      <c r="BH98" s="667">
        <v>2.2410000000000001</v>
      </c>
      <c r="BI98" s="667">
        <v>19.478000000000002</v>
      </c>
      <c r="BJ98" s="667">
        <v>0</v>
      </c>
      <c r="BK98" s="667">
        <v>0</v>
      </c>
      <c r="BL98" s="721">
        <v>0</v>
      </c>
      <c r="BM98" s="722">
        <f t="shared" si="5"/>
        <v>646.86099999999988</v>
      </c>
      <c r="BN98" s="670"/>
      <c r="BO98" s="668">
        <v>111.208</v>
      </c>
      <c r="BP98" s="723">
        <f t="shared" si="6"/>
        <v>943.81200000000001</v>
      </c>
      <c r="BQ98" s="669">
        <f t="shared" si="7"/>
        <v>943.81200000000001</v>
      </c>
      <c r="BR98" s="685">
        <v>100.107</v>
      </c>
      <c r="BS98" s="668">
        <v>843.70500000000004</v>
      </c>
      <c r="BT98" s="724">
        <v>0</v>
      </c>
      <c r="BU98" s="724">
        <v>0</v>
      </c>
      <c r="BV98" s="668">
        <v>0</v>
      </c>
      <c r="BW98" s="725">
        <v>0</v>
      </c>
      <c r="BX98" s="670">
        <v>0</v>
      </c>
      <c r="BZ98" s="642"/>
    </row>
    <row r="99" spans="1:78">
      <c r="A99" s="719" t="s">
        <v>46</v>
      </c>
      <c r="B99" s="720" t="s">
        <v>47</v>
      </c>
      <c r="C99" s="667">
        <f t="shared" si="4"/>
        <v>10447.893</v>
      </c>
      <c r="D99" s="668"/>
      <c r="E99" s="668"/>
      <c r="F99" s="668"/>
      <c r="G99" s="668"/>
      <c r="H99" s="668"/>
      <c r="I99" s="668"/>
      <c r="J99" s="668"/>
      <c r="K99" s="668"/>
      <c r="L99" s="669">
        <v>0.20100000000000001</v>
      </c>
      <c r="M99" s="667">
        <v>50</v>
      </c>
      <c r="N99" s="667">
        <v>7.0999999999999994E-2</v>
      </c>
      <c r="O99" s="667">
        <v>18.963000000000001</v>
      </c>
      <c r="P99" s="667">
        <v>9.8149999999999995</v>
      </c>
      <c r="Q99" s="667">
        <v>2E-3</v>
      </c>
      <c r="R99" s="667">
        <v>1.6819999999999999</v>
      </c>
      <c r="S99" s="667">
        <v>0.16800000000000001</v>
      </c>
      <c r="T99" s="667">
        <v>0</v>
      </c>
      <c r="U99" s="667">
        <v>0.16400000000000001</v>
      </c>
      <c r="V99" s="667">
        <v>0.755</v>
      </c>
      <c r="W99" s="667">
        <v>0.70599999999999996</v>
      </c>
      <c r="X99" s="667">
        <v>0.61599999999999999</v>
      </c>
      <c r="Y99" s="667">
        <v>1.964</v>
      </c>
      <c r="Z99" s="667">
        <v>0.28199999999999997</v>
      </c>
      <c r="AA99" s="667">
        <v>1.0900000000000001</v>
      </c>
      <c r="AB99" s="667">
        <v>0.83799999999999997</v>
      </c>
      <c r="AC99" s="667">
        <v>54.354999999999997</v>
      </c>
      <c r="AD99" s="667">
        <v>4.0129999999999999</v>
      </c>
      <c r="AE99" s="667">
        <v>12.46</v>
      </c>
      <c r="AF99" s="667">
        <v>18.346</v>
      </c>
      <c r="AG99" s="667">
        <v>31.98</v>
      </c>
      <c r="AH99" s="667">
        <v>24.675000000000001</v>
      </c>
      <c r="AI99" s="667">
        <v>175.084</v>
      </c>
      <c r="AJ99" s="667">
        <v>43.673000000000002</v>
      </c>
      <c r="AK99" s="667">
        <v>8.4649999999999999</v>
      </c>
      <c r="AL99" s="667">
        <v>101.90900000000001</v>
      </c>
      <c r="AM99" s="667">
        <v>62.381999999999998</v>
      </c>
      <c r="AN99" s="667">
        <v>4.1859999999999999</v>
      </c>
      <c r="AO99" s="667">
        <v>48.024999999999999</v>
      </c>
      <c r="AP99" s="667">
        <v>8.9190000000000005</v>
      </c>
      <c r="AQ99" s="667">
        <v>16.12</v>
      </c>
      <c r="AR99" s="667">
        <v>1105.3489999999999</v>
      </c>
      <c r="AS99" s="667">
        <v>9.8870000000000005</v>
      </c>
      <c r="AT99" s="667">
        <v>105.79900000000001</v>
      </c>
      <c r="AU99" s="667">
        <v>12.438000000000001</v>
      </c>
      <c r="AV99" s="667">
        <v>34.548999999999999</v>
      </c>
      <c r="AW99" s="667">
        <v>1.5269999999999999</v>
      </c>
      <c r="AX99" s="667">
        <v>59.268000000000001</v>
      </c>
      <c r="AY99" s="667">
        <v>0.63600000000000001</v>
      </c>
      <c r="AZ99" s="667">
        <v>1.2869999999999999</v>
      </c>
      <c r="BA99" s="667">
        <v>50.512999999999998</v>
      </c>
      <c r="BB99" s="667">
        <v>9.51</v>
      </c>
      <c r="BC99" s="667">
        <v>192.92699999999999</v>
      </c>
      <c r="BD99" s="667">
        <v>3.4670000000000001</v>
      </c>
      <c r="BE99" s="667">
        <v>31.709</v>
      </c>
      <c r="BF99" s="667">
        <v>29.53</v>
      </c>
      <c r="BG99" s="667">
        <v>1.145</v>
      </c>
      <c r="BH99" s="667">
        <v>6.8440000000000003</v>
      </c>
      <c r="BI99" s="667">
        <v>9.3480000000000008</v>
      </c>
      <c r="BJ99" s="667">
        <v>0</v>
      </c>
      <c r="BK99" s="667">
        <v>0</v>
      </c>
      <c r="BL99" s="721">
        <v>0</v>
      </c>
      <c r="BM99" s="722">
        <f t="shared" si="5"/>
        <v>2367.6420000000003</v>
      </c>
      <c r="BN99" s="670"/>
      <c r="BO99" s="668">
        <v>555.29200000000003</v>
      </c>
      <c r="BP99" s="723">
        <f t="shared" si="6"/>
        <v>7524.9589999999998</v>
      </c>
      <c r="BQ99" s="669">
        <f t="shared" si="7"/>
        <v>7524.9589999999998</v>
      </c>
      <c r="BR99" s="685">
        <v>0</v>
      </c>
      <c r="BS99" s="668">
        <v>7524.9589999999998</v>
      </c>
      <c r="BT99" s="724">
        <v>0</v>
      </c>
      <c r="BU99" s="724">
        <v>0</v>
      </c>
      <c r="BV99" s="668">
        <v>0</v>
      </c>
      <c r="BW99" s="725">
        <v>0</v>
      </c>
      <c r="BX99" s="670">
        <v>0</v>
      </c>
      <c r="BZ99" s="642"/>
    </row>
    <row r="100" spans="1:78">
      <c r="A100" s="719" t="s">
        <v>48</v>
      </c>
      <c r="B100" s="720" t="s">
        <v>157</v>
      </c>
      <c r="C100" s="667">
        <f t="shared" si="4"/>
        <v>4316.7700000000004</v>
      </c>
      <c r="D100" s="668"/>
      <c r="E100" s="668"/>
      <c r="F100" s="668"/>
      <c r="G100" s="668"/>
      <c r="H100" s="668"/>
      <c r="I100" s="668"/>
      <c r="J100" s="668"/>
      <c r="K100" s="668"/>
      <c r="L100" s="669">
        <v>1.2E-2</v>
      </c>
      <c r="M100" s="667">
        <v>0</v>
      </c>
      <c r="N100" s="667">
        <v>0.36299999999999999</v>
      </c>
      <c r="O100" s="667">
        <v>4.2939999999999996</v>
      </c>
      <c r="P100" s="667">
        <v>12.958</v>
      </c>
      <c r="Q100" s="667">
        <v>1E-3</v>
      </c>
      <c r="R100" s="667">
        <v>1.9259999999999999</v>
      </c>
      <c r="S100" s="667">
        <v>2.5000000000000001E-2</v>
      </c>
      <c r="T100" s="667">
        <v>0</v>
      </c>
      <c r="U100" s="667">
        <v>4.6289999999999996</v>
      </c>
      <c r="V100" s="667">
        <v>3.3079999999999998</v>
      </c>
      <c r="W100" s="667">
        <v>0.24099999999999999</v>
      </c>
      <c r="X100" s="667">
        <v>0.747</v>
      </c>
      <c r="Y100" s="667">
        <v>1.0720000000000001</v>
      </c>
      <c r="Z100" s="667">
        <v>7.0000000000000001E-3</v>
      </c>
      <c r="AA100" s="667">
        <v>0.215</v>
      </c>
      <c r="AB100" s="667">
        <v>0.40899999999999997</v>
      </c>
      <c r="AC100" s="667">
        <v>6.7350000000000003</v>
      </c>
      <c r="AD100" s="667">
        <v>13.468</v>
      </c>
      <c r="AE100" s="667">
        <v>16.221</v>
      </c>
      <c r="AF100" s="667">
        <v>9.4320000000000004</v>
      </c>
      <c r="AG100" s="667">
        <v>22.408999999999999</v>
      </c>
      <c r="AH100" s="667">
        <v>30.47</v>
      </c>
      <c r="AI100" s="667">
        <v>43.295999999999999</v>
      </c>
      <c r="AJ100" s="667">
        <v>2.0310000000000001</v>
      </c>
      <c r="AK100" s="667">
        <v>11.763999999999999</v>
      </c>
      <c r="AL100" s="667">
        <v>136.41800000000001</v>
      </c>
      <c r="AM100" s="667">
        <v>131.41200000000001</v>
      </c>
      <c r="AN100" s="667">
        <v>2.766</v>
      </c>
      <c r="AO100" s="667">
        <v>44.607999999999997</v>
      </c>
      <c r="AP100" s="667">
        <v>5.0259999999999998</v>
      </c>
      <c r="AQ100" s="667">
        <v>4.4269999999999996</v>
      </c>
      <c r="AR100" s="667">
        <v>0.45600000000000002</v>
      </c>
      <c r="AS100" s="667">
        <v>89.102999999999994</v>
      </c>
      <c r="AT100" s="667">
        <v>0</v>
      </c>
      <c r="AU100" s="667">
        <v>0</v>
      </c>
      <c r="AV100" s="667">
        <v>30.318000000000001</v>
      </c>
      <c r="AW100" s="667">
        <v>1.5469999999999999</v>
      </c>
      <c r="AX100" s="667">
        <v>11.619</v>
      </c>
      <c r="AY100" s="667">
        <v>0.72799999999999998</v>
      </c>
      <c r="AZ100" s="667">
        <v>0</v>
      </c>
      <c r="BA100" s="667">
        <v>15.614000000000001</v>
      </c>
      <c r="BB100" s="667">
        <v>4.8529999999999998</v>
      </c>
      <c r="BC100" s="667">
        <v>306.50900000000001</v>
      </c>
      <c r="BD100" s="667">
        <v>0.67800000000000005</v>
      </c>
      <c r="BE100" s="667">
        <v>14.496</v>
      </c>
      <c r="BF100" s="667">
        <v>15.196</v>
      </c>
      <c r="BG100" s="667">
        <v>1.3440000000000001</v>
      </c>
      <c r="BH100" s="667">
        <v>0</v>
      </c>
      <c r="BI100" s="667">
        <v>0.10299999999999999</v>
      </c>
      <c r="BJ100" s="667">
        <v>0</v>
      </c>
      <c r="BK100" s="667">
        <v>0</v>
      </c>
      <c r="BL100" s="721">
        <v>0</v>
      </c>
      <c r="BM100" s="722">
        <f t="shared" si="5"/>
        <v>1003.2540000000001</v>
      </c>
      <c r="BN100" s="670"/>
      <c r="BO100" s="668">
        <v>541.00599999999997</v>
      </c>
      <c r="BP100" s="723">
        <f t="shared" si="6"/>
        <v>0</v>
      </c>
      <c r="BQ100" s="669">
        <f t="shared" si="7"/>
        <v>0</v>
      </c>
      <c r="BR100" s="685">
        <v>0</v>
      </c>
      <c r="BS100" s="668">
        <v>0</v>
      </c>
      <c r="BT100" s="724">
        <v>0</v>
      </c>
      <c r="BU100" s="724">
        <v>0</v>
      </c>
      <c r="BV100" s="668">
        <v>2772.51</v>
      </c>
      <c r="BW100" s="725">
        <v>0</v>
      </c>
      <c r="BX100" s="670">
        <v>0</v>
      </c>
      <c r="BZ100" s="642"/>
    </row>
    <row r="101" spans="1:78">
      <c r="A101" s="719" t="s">
        <v>49</v>
      </c>
      <c r="B101" s="720" t="s">
        <v>234</v>
      </c>
      <c r="C101" s="667">
        <f t="shared" si="4"/>
        <v>18706.958000000002</v>
      </c>
      <c r="D101" s="668"/>
      <c r="E101" s="668"/>
      <c r="F101" s="668"/>
      <c r="G101" s="668"/>
      <c r="H101" s="668"/>
      <c r="I101" s="668"/>
      <c r="J101" s="668"/>
      <c r="K101" s="668"/>
      <c r="L101" s="669">
        <v>0.755</v>
      </c>
      <c r="M101" s="667">
        <v>6.7750000000000004</v>
      </c>
      <c r="N101" s="667">
        <v>2.2829999999999999</v>
      </c>
      <c r="O101" s="667">
        <v>90.174000000000007</v>
      </c>
      <c r="P101" s="667">
        <v>82.257000000000005</v>
      </c>
      <c r="Q101" s="667">
        <v>2.9000000000000001E-2</v>
      </c>
      <c r="R101" s="667">
        <v>4.3460000000000001</v>
      </c>
      <c r="S101" s="667">
        <v>0.47599999999999998</v>
      </c>
      <c r="T101" s="667">
        <v>0</v>
      </c>
      <c r="U101" s="667">
        <v>53.158000000000001</v>
      </c>
      <c r="V101" s="667">
        <v>34.710999999999999</v>
      </c>
      <c r="W101" s="667">
        <v>3.7010000000000001</v>
      </c>
      <c r="X101" s="667">
        <v>7.19</v>
      </c>
      <c r="Y101" s="667">
        <v>26.61</v>
      </c>
      <c r="Z101" s="667">
        <v>3.3000000000000002E-2</v>
      </c>
      <c r="AA101" s="667">
        <v>5.3650000000000002</v>
      </c>
      <c r="AB101" s="667">
        <v>3.3620000000000001</v>
      </c>
      <c r="AC101" s="667">
        <v>944.78899999999999</v>
      </c>
      <c r="AD101" s="667">
        <v>105.276</v>
      </c>
      <c r="AE101" s="667">
        <v>345.72399999999999</v>
      </c>
      <c r="AF101" s="667">
        <v>95.022999999999996</v>
      </c>
      <c r="AG101" s="667">
        <v>229.02199999999999</v>
      </c>
      <c r="AH101" s="667">
        <v>172.10400000000001</v>
      </c>
      <c r="AI101" s="667">
        <v>527.48400000000004</v>
      </c>
      <c r="AJ101" s="667">
        <v>15.62</v>
      </c>
      <c r="AK101" s="667">
        <v>373.27699999999999</v>
      </c>
      <c r="AL101" s="667">
        <v>21.189</v>
      </c>
      <c r="AM101" s="667">
        <v>565.86199999999997</v>
      </c>
      <c r="AN101" s="667">
        <v>11.388999999999999</v>
      </c>
      <c r="AO101" s="667">
        <v>582.09799999999996</v>
      </c>
      <c r="AP101" s="667">
        <v>63.591000000000001</v>
      </c>
      <c r="AQ101" s="667">
        <v>8.625</v>
      </c>
      <c r="AR101" s="667">
        <v>408.76</v>
      </c>
      <c r="AS101" s="667">
        <v>15.702</v>
      </c>
      <c r="AT101" s="667">
        <v>1316.3520000000001</v>
      </c>
      <c r="AU101" s="667">
        <v>48.652000000000001</v>
      </c>
      <c r="AV101" s="667">
        <v>617.88499999999999</v>
      </c>
      <c r="AW101" s="667">
        <v>1895.556</v>
      </c>
      <c r="AX101" s="667">
        <v>17.878</v>
      </c>
      <c r="AY101" s="667">
        <v>1.177</v>
      </c>
      <c r="AZ101" s="667">
        <v>12.683</v>
      </c>
      <c r="BA101" s="667">
        <v>33.654000000000003</v>
      </c>
      <c r="BB101" s="667">
        <v>27.902999999999999</v>
      </c>
      <c r="BC101" s="667">
        <v>1783.4639999999999</v>
      </c>
      <c r="BD101" s="667">
        <v>0</v>
      </c>
      <c r="BE101" s="667">
        <v>64.44</v>
      </c>
      <c r="BF101" s="667">
        <v>7.915</v>
      </c>
      <c r="BG101" s="667">
        <v>2.8279999999999998</v>
      </c>
      <c r="BH101" s="667">
        <v>3.7930000000000001</v>
      </c>
      <c r="BI101" s="667">
        <v>12.558999999999999</v>
      </c>
      <c r="BJ101" s="667">
        <v>0</v>
      </c>
      <c r="BK101" s="667">
        <v>0</v>
      </c>
      <c r="BL101" s="721">
        <v>0</v>
      </c>
      <c r="BM101" s="722">
        <f t="shared" si="5"/>
        <v>10653.499000000003</v>
      </c>
      <c r="BN101" s="670"/>
      <c r="BO101" s="668">
        <v>3115.5320000000002</v>
      </c>
      <c r="BP101" s="723">
        <f t="shared" si="6"/>
        <v>4937.9269999999997</v>
      </c>
      <c r="BQ101" s="669">
        <f t="shared" si="7"/>
        <v>4792.1970000000001</v>
      </c>
      <c r="BR101" s="685">
        <v>0</v>
      </c>
      <c r="BS101" s="668">
        <v>4792.1970000000001</v>
      </c>
      <c r="BT101" s="724">
        <v>145.72999999999999</v>
      </c>
      <c r="BU101" s="724">
        <v>0</v>
      </c>
      <c r="BV101" s="668">
        <v>0</v>
      </c>
      <c r="BW101" s="725">
        <v>0</v>
      </c>
      <c r="BX101" s="670">
        <v>0</v>
      </c>
      <c r="BZ101" s="642"/>
    </row>
    <row r="102" spans="1:78">
      <c r="A102" s="719" t="s">
        <v>50</v>
      </c>
      <c r="B102" s="720" t="s">
        <v>235</v>
      </c>
      <c r="C102" s="667">
        <f t="shared" si="4"/>
        <v>3693.3049999999989</v>
      </c>
      <c r="D102" s="668"/>
      <c r="E102" s="668"/>
      <c r="F102" s="668"/>
      <c r="G102" s="668"/>
      <c r="H102" s="668"/>
      <c r="I102" s="668"/>
      <c r="J102" s="668"/>
      <c r="K102" s="668"/>
      <c r="L102" s="669">
        <v>0.39700000000000002</v>
      </c>
      <c r="M102" s="667">
        <v>27.178999999999998</v>
      </c>
      <c r="N102" s="667">
        <v>0.8</v>
      </c>
      <c r="O102" s="667">
        <v>28.856999999999999</v>
      </c>
      <c r="P102" s="667">
        <v>31.445</v>
      </c>
      <c r="Q102" s="667">
        <v>8.0000000000000002E-3</v>
      </c>
      <c r="R102" s="667">
        <v>3.6429999999999998</v>
      </c>
      <c r="S102" s="667">
        <v>3.8860000000000001</v>
      </c>
      <c r="T102" s="667">
        <v>0</v>
      </c>
      <c r="U102" s="667">
        <v>12.202</v>
      </c>
      <c r="V102" s="667">
        <v>2.6280000000000001</v>
      </c>
      <c r="W102" s="667">
        <v>0.91200000000000003</v>
      </c>
      <c r="X102" s="667">
        <v>2.2109999999999999</v>
      </c>
      <c r="Y102" s="667">
        <v>2.536</v>
      </c>
      <c r="Z102" s="667">
        <v>3.5000000000000003E-2</v>
      </c>
      <c r="AA102" s="667">
        <v>1.8049999999999999</v>
      </c>
      <c r="AB102" s="667">
        <v>1.665</v>
      </c>
      <c r="AC102" s="667">
        <v>143.066</v>
      </c>
      <c r="AD102" s="667">
        <v>40.526000000000003</v>
      </c>
      <c r="AE102" s="667">
        <v>99.878</v>
      </c>
      <c r="AF102" s="667">
        <v>31.619</v>
      </c>
      <c r="AG102" s="667">
        <v>41.585999999999999</v>
      </c>
      <c r="AH102" s="667">
        <v>205.31700000000001</v>
      </c>
      <c r="AI102" s="667">
        <v>83.983999999999995</v>
      </c>
      <c r="AJ102" s="667">
        <v>66.141999999999996</v>
      </c>
      <c r="AK102" s="667">
        <v>138.035</v>
      </c>
      <c r="AL102" s="667">
        <v>82.936000000000007</v>
      </c>
      <c r="AM102" s="667">
        <v>309.565</v>
      </c>
      <c r="AN102" s="667">
        <v>2.7869999999999999</v>
      </c>
      <c r="AO102" s="667">
        <v>222.06899999999999</v>
      </c>
      <c r="AP102" s="667">
        <v>5.093</v>
      </c>
      <c r="AQ102" s="667">
        <v>8.2230000000000008</v>
      </c>
      <c r="AR102" s="667">
        <v>33.902999999999999</v>
      </c>
      <c r="AS102" s="667">
        <v>23.655999999999999</v>
      </c>
      <c r="AT102" s="667">
        <v>63.378999999999998</v>
      </c>
      <c r="AU102" s="667">
        <v>738.73599999999999</v>
      </c>
      <c r="AV102" s="667">
        <v>6.1109999999999998</v>
      </c>
      <c r="AW102" s="667">
        <v>35.514000000000003</v>
      </c>
      <c r="AX102" s="667">
        <v>28.582000000000001</v>
      </c>
      <c r="AY102" s="667">
        <v>8.0000000000000002E-3</v>
      </c>
      <c r="AZ102" s="667">
        <v>26.97</v>
      </c>
      <c r="BA102" s="667">
        <v>64.209000000000003</v>
      </c>
      <c r="BB102" s="667">
        <v>10.590999999999999</v>
      </c>
      <c r="BC102" s="667">
        <v>0.752</v>
      </c>
      <c r="BD102" s="667">
        <v>41.996000000000002</v>
      </c>
      <c r="BE102" s="667">
        <v>16.765999999999998</v>
      </c>
      <c r="BF102" s="667">
        <v>17.989999999999998</v>
      </c>
      <c r="BG102" s="667">
        <v>2.4449999999999998</v>
      </c>
      <c r="BH102" s="667">
        <v>0</v>
      </c>
      <c r="BI102" s="667">
        <v>8.3610000000000007</v>
      </c>
      <c r="BJ102" s="667">
        <v>0</v>
      </c>
      <c r="BK102" s="667">
        <v>0</v>
      </c>
      <c r="BL102" s="721">
        <v>0</v>
      </c>
      <c r="BM102" s="722">
        <f t="shared" si="5"/>
        <v>2721.003999999999</v>
      </c>
      <c r="BN102" s="670"/>
      <c r="BO102" s="668">
        <v>0</v>
      </c>
      <c r="BP102" s="723">
        <f t="shared" si="6"/>
        <v>972.30100000000004</v>
      </c>
      <c r="BQ102" s="669">
        <f t="shared" si="7"/>
        <v>972.30100000000004</v>
      </c>
      <c r="BR102" s="685">
        <v>0</v>
      </c>
      <c r="BS102" s="668">
        <v>972.30100000000004</v>
      </c>
      <c r="BT102" s="724">
        <v>0</v>
      </c>
      <c r="BU102" s="724">
        <v>0</v>
      </c>
      <c r="BV102" s="668">
        <v>0</v>
      </c>
      <c r="BW102" s="725">
        <v>0</v>
      </c>
      <c r="BX102" s="670">
        <v>0</v>
      </c>
      <c r="BZ102" s="642"/>
    </row>
    <row r="103" spans="1:78">
      <c r="A103" s="719" t="s">
        <v>51</v>
      </c>
      <c r="B103" s="720" t="s">
        <v>158</v>
      </c>
      <c r="C103" s="667">
        <f t="shared" si="4"/>
        <v>2376.634</v>
      </c>
      <c r="D103" s="668"/>
      <c r="E103" s="668"/>
      <c r="F103" s="668"/>
      <c r="G103" s="668"/>
      <c r="H103" s="668"/>
      <c r="I103" s="668"/>
      <c r="J103" s="668"/>
      <c r="K103" s="668"/>
      <c r="L103" s="669">
        <v>1.1599999999999999</v>
      </c>
      <c r="M103" s="667">
        <v>0</v>
      </c>
      <c r="N103" s="667">
        <v>0.128</v>
      </c>
      <c r="O103" s="667">
        <v>1.494</v>
      </c>
      <c r="P103" s="667">
        <v>0</v>
      </c>
      <c r="Q103" s="667">
        <v>3.0000000000000001E-3</v>
      </c>
      <c r="R103" s="667">
        <v>0</v>
      </c>
      <c r="S103" s="667">
        <v>3.1030000000000002</v>
      </c>
      <c r="T103" s="667">
        <v>0</v>
      </c>
      <c r="U103" s="667">
        <v>0</v>
      </c>
      <c r="V103" s="667">
        <v>0</v>
      </c>
      <c r="W103" s="667">
        <v>0</v>
      </c>
      <c r="X103" s="667">
        <v>0.85</v>
      </c>
      <c r="Y103" s="667">
        <v>0.21099999999999999</v>
      </c>
      <c r="Z103" s="667">
        <v>0</v>
      </c>
      <c r="AA103" s="667">
        <v>0.747</v>
      </c>
      <c r="AB103" s="667">
        <v>9.6000000000000002E-2</v>
      </c>
      <c r="AC103" s="667">
        <v>0</v>
      </c>
      <c r="AD103" s="667">
        <v>0</v>
      </c>
      <c r="AE103" s="667">
        <v>0</v>
      </c>
      <c r="AF103" s="667">
        <v>0</v>
      </c>
      <c r="AG103" s="667">
        <v>0</v>
      </c>
      <c r="AH103" s="667">
        <v>0</v>
      </c>
      <c r="AI103" s="667">
        <v>0</v>
      </c>
      <c r="AJ103" s="667">
        <v>0.32100000000000001</v>
      </c>
      <c r="AK103" s="667">
        <v>0</v>
      </c>
      <c r="AL103" s="667">
        <v>15.032</v>
      </c>
      <c r="AM103" s="667">
        <v>21.274000000000001</v>
      </c>
      <c r="AN103" s="667">
        <v>0</v>
      </c>
      <c r="AO103" s="667">
        <v>0</v>
      </c>
      <c r="AP103" s="667">
        <v>0</v>
      </c>
      <c r="AQ103" s="667">
        <v>3.7519999999999998</v>
      </c>
      <c r="AR103" s="667">
        <v>5.4109999999999996</v>
      </c>
      <c r="AS103" s="667">
        <v>1.163</v>
      </c>
      <c r="AT103" s="667">
        <v>686.06799999999998</v>
      </c>
      <c r="AU103" s="667">
        <v>92.507000000000005</v>
      </c>
      <c r="AV103" s="667">
        <v>-33.582999999999998</v>
      </c>
      <c r="AW103" s="667">
        <v>0</v>
      </c>
      <c r="AX103" s="667">
        <v>7.0919999999999996</v>
      </c>
      <c r="AY103" s="667">
        <v>0</v>
      </c>
      <c r="AZ103" s="667">
        <v>0</v>
      </c>
      <c r="BA103" s="667">
        <v>3.7650000000000001</v>
      </c>
      <c r="BB103" s="667">
        <v>0</v>
      </c>
      <c r="BC103" s="667">
        <v>632</v>
      </c>
      <c r="BD103" s="667">
        <v>20.565000000000001</v>
      </c>
      <c r="BE103" s="667">
        <v>337.45400000000001</v>
      </c>
      <c r="BF103" s="667">
        <v>493.14400000000001</v>
      </c>
      <c r="BG103" s="667">
        <v>0.26500000000000001</v>
      </c>
      <c r="BH103" s="667">
        <v>0</v>
      </c>
      <c r="BI103" s="667">
        <v>4.9340000000000002</v>
      </c>
      <c r="BJ103" s="667">
        <v>0</v>
      </c>
      <c r="BK103" s="667">
        <v>0</v>
      </c>
      <c r="BL103" s="721">
        <v>0</v>
      </c>
      <c r="BM103" s="722">
        <f t="shared" si="5"/>
        <v>2298.9560000000001</v>
      </c>
      <c r="BN103" s="670"/>
      <c r="BO103" s="668">
        <v>0</v>
      </c>
      <c r="BP103" s="723">
        <f t="shared" si="6"/>
        <v>77.677999999999997</v>
      </c>
      <c r="BQ103" s="669">
        <f t="shared" si="7"/>
        <v>77.677999999999997</v>
      </c>
      <c r="BR103" s="685">
        <v>0</v>
      </c>
      <c r="BS103" s="668">
        <v>77.677999999999997</v>
      </c>
      <c r="BT103" s="724">
        <v>0</v>
      </c>
      <c r="BU103" s="724">
        <v>0</v>
      </c>
      <c r="BV103" s="668">
        <v>0</v>
      </c>
      <c r="BW103" s="725">
        <v>0</v>
      </c>
      <c r="BX103" s="670">
        <v>0</v>
      </c>
      <c r="BZ103" s="642"/>
    </row>
    <row r="104" spans="1:78">
      <c r="A104" s="719" t="s">
        <v>52</v>
      </c>
      <c r="B104" s="720" t="s">
        <v>145</v>
      </c>
      <c r="C104" s="667">
        <f t="shared" si="4"/>
        <v>23324.966</v>
      </c>
      <c r="D104" s="668"/>
      <c r="E104" s="668"/>
      <c r="F104" s="668"/>
      <c r="G104" s="668"/>
      <c r="H104" s="668"/>
      <c r="I104" s="668"/>
      <c r="J104" s="668"/>
      <c r="K104" s="668"/>
      <c r="L104" s="669">
        <v>0</v>
      </c>
      <c r="M104" s="667">
        <v>5.8000000000000003E-2</v>
      </c>
      <c r="N104" s="667">
        <v>1.044</v>
      </c>
      <c r="O104" s="667">
        <v>44.802</v>
      </c>
      <c r="P104" s="667">
        <v>41.603000000000002</v>
      </c>
      <c r="Q104" s="667">
        <v>3.0000000000000001E-3</v>
      </c>
      <c r="R104" s="667">
        <v>8.875</v>
      </c>
      <c r="S104" s="667">
        <v>0.54100000000000004</v>
      </c>
      <c r="T104" s="667">
        <v>0</v>
      </c>
      <c r="U104" s="667">
        <v>10.9</v>
      </c>
      <c r="V104" s="667">
        <v>0</v>
      </c>
      <c r="W104" s="667">
        <v>0</v>
      </c>
      <c r="X104" s="667">
        <v>1.958</v>
      </c>
      <c r="Y104" s="667">
        <v>5.2380000000000004</v>
      </c>
      <c r="Z104" s="667">
        <v>0.45400000000000001</v>
      </c>
      <c r="AA104" s="667">
        <v>0.999</v>
      </c>
      <c r="AB104" s="667">
        <v>0.629</v>
      </c>
      <c r="AC104" s="667">
        <v>31.475000000000001</v>
      </c>
      <c r="AD104" s="667">
        <v>6.16</v>
      </c>
      <c r="AE104" s="667">
        <v>78.454999999999998</v>
      </c>
      <c r="AF104" s="667">
        <v>87.992000000000004</v>
      </c>
      <c r="AG104" s="667">
        <v>164.88499999999999</v>
      </c>
      <c r="AH104" s="667">
        <v>48.16</v>
      </c>
      <c r="AI104" s="667">
        <v>363.79399999999998</v>
      </c>
      <c r="AJ104" s="667">
        <v>26.408000000000001</v>
      </c>
      <c r="AK104" s="667">
        <v>31.167999999999999</v>
      </c>
      <c r="AL104" s="667">
        <v>13.183</v>
      </c>
      <c r="AM104" s="667">
        <v>129.00899999999999</v>
      </c>
      <c r="AN104" s="667">
        <v>1.2809999999999999</v>
      </c>
      <c r="AO104" s="667">
        <v>510.363</v>
      </c>
      <c r="AP104" s="667">
        <v>79.736999999999995</v>
      </c>
      <c r="AQ104" s="667">
        <v>12.393000000000001</v>
      </c>
      <c r="AR104" s="667">
        <v>61.951999999999998</v>
      </c>
      <c r="AS104" s="667">
        <v>15.913</v>
      </c>
      <c r="AT104" s="667">
        <v>203.08699999999999</v>
      </c>
      <c r="AU104" s="667">
        <v>8.0180000000000007</v>
      </c>
      <c r="AV104" s="667">
        <v>9.0020000000000007</v>
      </c>
      <c r="AW104" s="667">
        <v>167.26300000000001</v>
      </c>
      <c r="AX104" s="667">
        <v>15.526999999999999</v>
      </c>
      <c r="AY104" s="667">
        <v>2.87</v>
      </c>
      <c r="AZ104" s="667">
        <v>5.1790000000000003</v>
      </c>
      <c r="BA104" s="667">
        <v>53.093000000000004</v>
      </c>
      <c r="BB104" s="667">
        <v>14.776999999999999</v>
      </c>
      <c r="BC104" s="667">
        <v>225.87700000000001</v>
      </c>
      <c r="BD104" s="667">
        <v>1.145</v>
      </c>
      <c r="BE104" s="667">
        <v>99.293000000000006</v>
      </c>
      <c r="BF104" s="667">
        <v>64.116</v>
      </c>
      <c r="BG104" s="667">
        <v>24.262</v>
      </c>
      <c r="BH104" s="667">
        <v>15.068</v>
      </c>
      <c r="BI104" s="667">
        <v>82.742999999999995</v>
      </c>
      <c r="BJ104" s="667">
        <v>0</v>
      </c>
      <c r="BK104" s="667">
        <v>0</v>
      </c>
      <c r="BL104" s="721">
        <v>0</v>
      </c>
      <c r="BM104" s="722">
        <f t="shared" si="5"/>
        <v>2770.7520000000004</v>
      </c>
      <c r="BN104" s="670"/>
      <c r="BO104" s="668">
        <v>0</v>
      </c>
      <c r="BP104" s="723">
        <f t="shared" si="6"/>
        <v>20554.214</v>
      </c>
      <c r="BQ104" s="669">
        <f t="shared" si="7"/>
        <v>20554.214</v>
      </c>
      <c r="BR104" s="685">
        <v>16685.295999999998</v>
      </c>
      <c r="BS104" s="668">
        <v>3868.9180000000001</v>
      </c>
      <c r="BT104" s="724">
        <v>0</v>
      </c>
      <c r="BU104" s="724">
        <v>0</v>
      </c>
      <c r="BV104" s="668">
        <v>0</v>
      </c>
      <c r="BW104" s="725">
        <v>0</v>
      </c>
      <c r="BX104" s="670">
        <v>0</v>
      </c>
      <c r="BZ104" s="642"/>
    </row>
    <row r="105" spans="1:78">
      <c r="A105" s="719" t="s">
        <v>53</v>
      </c>
      <c r="B105" s="720" t="s">
        <v>236</v>
      </c>
      <c r="C105" s="667">
        <f t="shared" si="4"/>
        <v>11219.841000000002</v>
      </c>
      <c r="D105" s="668"/>
      <c r="E105" s="668"/>
      <c r="F105" s="668"/>
      <c r="G105" s="668"/>
      <c r="H105" s="668"/>
      <c r="I105" s="668"/>
      <c r="J105" s="668"/>
      <c r="K105" s="668"/>
      <c r="L105" s="669">
        <v>1.6850000000000001</v>
      </c>
      <c r="M105" s="667">
        <v>6.0179999999999998</v>
      </c>
      <c r="N105" s="667">
        <v>5.2329999999999997</v>
      </c>
      <c r="O105" s="667">
        <v>60.064</v>
      </c>
      <c r="P105" s="667">
        <v>38.171999999999997</v>
      </c>
      <c r="Q105" s="667">
        <v>8.0000000000000002E-3</v>
      </c>
      <c r="R105" s="667">
        <v>8.9179999999999993</v>
      </c>
      <c r="S105" s="667">
        <v>0.68</v>
      </c>
      <c r="T105" s="667">
        <v>0</v>
      </c>
      <c r="U105" s="667">
        <v>19.388999999999999</v>
      </c>
      <c r="V105" s="667">
        <v>1.387</v>
      </c>
      <c r="W105" s="667">
        <v>2.7730000000000001</v>
      </c>
      <c r="X105" s="667">
        <v>3.274</v>
      </c>
      <c r="Y105" s="667">
        <v>2.7839999999999998</v>
      </c>
      <c r="Z105" s="667">
        <v>0.127</v>
      </c>
      <c r="AA105" s="667">
        <v>3.1629999999999998</v>
      </c>
      <c r="AB105" s="667">
        <v>3.4140000000000001</v>
      </c>
      <c r="AC105" s="667">
        <v>123.125</v>
      </c>
      <c r="AD105" s="667">
        <v>106.971</v>
      </c>
      <c r="AE105" s="667">
        <v>75.451999999999998</v>
      </c>
      <c r="AF105" s="667">
        <v>69.242000000000004</v>
      </c>
      <c r="AG105" s="667">
        <v>163.387</v>
      </c>
      <c r="AH105" s="667">
        <v>163.965</v>
      </c>
      <c r="AI105" s="667">
        <v>40.447000000000003</v>
      </c>
      <c r="AJ105" s="667">
        <v>11.282999999999999</v>
      </c>
      <c r="AK105" s="667">
        <v>252.60499999999999</v>
      </c>
      <c r="AL105" s="667">
        <v>70.14</v>
      </c>
      <c r="AM105" s="667">
        <v>342.06799999999998</v>
      </c>
      <c r="AN105" s="667">
        <v>13.904999999999999</v>
      </c>
      <c r="AO105" s="667">
        <v>214.18</v>
      </c>
      <c r="AP105" s="667">
        <v>15.118</v>
      </c>
      <c r="AQ105" s="667">
        <v>81.852999999999994</v>
      </c>
      <c r="AR105" s="667">
        <v>428.334</v>
      </c>
      <c r="AS105" s="667">
        <v>71.549000000000007</v>
      </c>
      <c r="AT105" s="667">
        <v>127.38500000000001</v>
      </c>
      <c r="AU105" s="667">
        <v>68.113</v>
      </c>
      <c r="AV105" s="667">
        <v>80.215999999999994</v>
      </c>
      <c r="AW105" s="667">
        <v>15.304</v>
      </c>
      <c r="AX105" s="667">
        <v>211.03800000000001</v>
      </c>
      <c r="AY105" s="667">
        <v>1.373</v>
      </c>
      <c r="AZ105" s="667">
        <v>3.8889999999999998</v>
      </c>
      <c r="BA105" s="667">
        <v>171.03399999999999</v>
      </c>
      <c r="BB105" s="667">
        <v>22.096</v>
      </c>
      <c r="BC105" s="667">
        <v>2133.951</v>
      </c>
      <c r="BD105" s="667">
        <v>33.354999999999997</v>
      </c>
      <c r="BE105" s="667">
        <v>391.78800000000001</v>
      </c>
      <c r="BF105" s="667">
        <v>331.36200000000002</v>
      </c>
      <c r="BG105" s="667">
        <v>5.3179999999999996</v>
      </c>
      <c r="BH105" s="667">
        <v>2.621</v>
      </c>
      <c r="BI105" s="667">
        <v>9.0039999999999996</v>
      </c>
      <c r="BJ105" s="667">
        <v>0</v>
      </c>
      <c r="BK105" s="667">
        <v>0</v>
      </c>
      <c r="BL105" s="721">
        <v>0</v>
      </c>
      <c r="BM105" s="722">
        <f t="shared" si="5"/>
        <v>6008.5600000000013</v>
      </c>
      <c r="BN105" s="670"/>
      <c r="BO105" s="668">
        <v>4069.5650000000001</v>
      </c>
      <c r="BP105" s="723">
        <f t="shared" si="6"/>
        <v>695.74800000000005</v>
      </c>
      <c r="BQ105" s="669">
        <f t="shared" si="7"/>
        <v>695.74800000000005</v>
      </c>
      <c r="BR105" s="685">
        <v>0</v>
      </c>
      <c r="BS105" s="668">
        <v>695.74800000000005</v>
      </c>
      <c r="BT105" s="724">
        <v>0</v>
      </c>
      <c r="BU105" s="724">
        <v>0</v>
      </c>
      <c r="BV105" s="668">
        <v>445.96800000000002</v>
      </c>
      <c r="BW105" s="725">
        <v>0</v>
      </c>
      <c r="BX105" s="670">
        <v>0</v>
      </c>
      <c r="BZ105" s="642"/>
    </row>
    <row r="106" spans="1:78">
      <c r="A106" s="719" t="s">
        <v>54</v>
      </c>
      <c r="B106" s="720" t="s">
        <v>159</v>
      </c>
      <c r="C106" s="667">
        <f t="shared" si="4"/>
        <v>39.646000000000001</v>
      </c>
      <c r="D106" s="668"/>
      <c r="E106" s="668"/>
      <c r="F106" s="668"/>
      <c r="G106" s="668"/>
      <c r="H106" s="668"/>
      <c r="I106" s="668"/>
      <c r="J106" s="668"/>
      <c r="K106" s="668"/>
      <c r="L106" s="669">
        <v>34.534999999999997</v>
      </c>
      <c r="M106" s="667">
        <v>0</v>
      </c>
      <c r="N106" s="667">
        <v>0</v>
      </c>
      <c r="O106" s="667">
        <v>0</v>
      </c>
      <c r="P106" s="667">
        <v>0</v>
      </c>
      <c r="Q106" s="667">
        <v>0</v>
      </c>
      <c r="R106" s="667">
        <v>0</v>
      </c>
      <c r="S106" s="667">
        <v>0</v>
      </c>
      <c r="T106" s="667">
        <v>0</v>
      </c>
      <c r="U106" s="667">
        <v>0</v>
      </c>
      <c r="V106" s="667">
        <v>0</v>
      </c>
      <c r="W106" s="667">
        <v>0</v>
      </c>
      <c r="X106" s="667">
        <v>1.768</v>
      </c>
      <c r="Y106" s="667">
        <v>0</v>
      </c>
      <c r="Z106" s="667">
        <v>0</v>
      </c>
      <c r="AA106" s="667">
        <v>0</v>
      </c>
      <c r="AB106" s="667">
        <v>0</v>
      </c>
      <c r="AC106" s="667">
        <v>0</v>
      </c>
      <c r="AD106" s="667">
        <v>0</v>
      </c>
      <c r="AE106" s="667">
        <v>0</v>
      </c>
      <c r="AF106" s="667">
        <v>0</v>
      </c>
      <c r="AG106" s="667">
        <v>0</v>
      </c>
      <c r="AH106" s="667">
        <v>0</v>
      </c>
      <c r="AI106" s="667">
        <v>0</v>
      </c>
      <c r="AJ106" s="667">
        <v>0</v>
      </c>
      <c r="AK106" s="667">
        <v>0</v>
      </c>
      <c r="AL106" s="667">
        <v>0</v>
      </c>
      <c r="AM106" s="667">
        <v>0</v>
      </c>
      <c r="AN106" s="667">
        <v>0</v>
      </c>
      <c r="AO106" s="667">
        <v>0</v>
      </c>
      <c r="AP106" s="667">
        <v>0</v>
      </c>
      <c r="AQ106" s="667">
        <v>0</v>
      </c>
      <c r="AR106" s="667">
        <v>0</v>
      </c>
      <c r="AS106" s="667">
        <v>0</v>
      </c>
      <c r="AT106" s="667">
        <v>0</v>
      </c>
      <c r="AU106" s="667">
        <v>0</v>
      </c>
      <c r="AV106" s="667">
        <v>0</v>
      </c>
      <c r="AW106" s="667">
        <v>0</v>
      </c>
      <c r="AX106" s="667">
        <v>0</v>
      </c>
      <c r="AY106" s="667">
        <v>0</v>
      </c>
      <c r="AZ106" s="667">
        <v>0</v>
      </c>
      <c r="BA106" s="667">
        <v>0</v>
      </c>
      <c r="BB106" s="667">
        <v>0</v>
      </c>
      <c r="BC106" s="667">
        <v>0</v>
      </c>
      <c r="BD106" s="667">
        <v>0</v>
      </c>
      <c r="BE106" s="667">
        <v>0</v>
      </c>
      <c r="BF106" s="667">
        <v>0</v>
      </c>
      <c r="BG106" s="667">
        <v>0</v>
      </c>
      <c r="BH106" s="667">
        <v>0</v>
      </c>
      <c r="BI106" s="667">
        <v>0</v>
      </c>
      <c r="BJ106" s="667">
        <v>0</v>
      </c>
      <c r="BK106" s="667">
        <v>0</v>
      </c>
      <c r="BL106" s="721">
        <v>0</v>
      </c>
      <c r="BM106" s="722">
        <f t="shared" si="5"/>
        <v>36.302999999999997</v>
      </c>
      <c r="BN106" s="670"/>
      <c r="BO106" s="668">
        <v>0</v>
      </c>
      <c r="BP106" s="723">
        <f t="shared" si="6"/>
        <v>3.343</v>
      </c>
      <c r="BQ106" s="669">
        <f t="shared" si="7"/>
        <v>3.343</v>
      </c>
      <c r="BR106" s="685">
        <v>0</v>
      </c>
      <c r="BS106" s="668">
        <v>3.343</v>
      </c>
      <c r="BT106" s="724">
        <v>0</v>
      </c>
      <c r="BU106" s="724">
        <v>0</v>
      </c>
      <c r="BV106" s="668">
        <v>0</v>
      </c>
      <c r="BW106" s="725">
        <v>0</v>
      </c>
      <c r="BX106" s="670">
        <v>0</v>
      </c>
      <c r="BZ106" s="642"/>
    </row>
    <row r="107" spans="1:78">
      <c r="A107" s="719" t="s">
        <v>55</v>
      </c>
      <c r="B107" s="720" t="s">
        <v>160</v>
      </c>
      <c r="C107" s="667">
        <f t="shared" si="4"/>
        <v>3919.9830000000002</v>
      </c>
      <c r="D107" s="668"/>
      <c r="E107" s="668"/>
      <c r="F107" s="668"/>
      <c r="G107" s="668"/>
      <c r="H107" s="668"/>
      <c r="I107" s="668"/>
      <c r="J107" s="668"/>
      <c r="K107" s="668"/>
      <c r="L107" s="669">
        <v>0.53900000000000003</v>
      </c>
      <c r="M107" s="667">
        <v>161.364</v>
      </c>
      <c r="N107" s="667">
        <v>3.9689999999999999</v>
      </c>
      <c r="O107" s="667">
        <v>7.6079999999999997</v>
      </c>
      <c r="P107" s="667">
        <v>12.994999999999999</v>
      </c>
      <c r="Q107" s="667">
        <v>0.04</v>
      </c>
      <c r="R107" s="667">
        <v>3.6999999999999998E-2</v>
      </c>
      <c r="S107" s="667">
        <v>6.5000000000000002E-2</v>
      </c>
      <c r="T107" s="667">
        <v>0</v>
      </c>
      <c r="U107" s="667">
        <v>0.49199999999999999</v>
      </c>
      <c r="V107" s="667">
        <v>0</v>
      </c>
      <c r="W107" s="667">
        <v>3.4000000000000002E-2</v>
      </c>
      <c r="X107" s="667">
        <v>0.78</v>
      </c>
      <c r="Y107" s="667">
        <v>0.83699999999999997</v>
      </c>
      <c r="Z107" s="667">
        <v>0.44500000000000001</v>
      </c>
      <c r="AA107" s="667">
        <v>1.7000000000000001E-2</v>
      </c>
      <c r="AB107" s="667">
        <v>0.30099999999999999</v>
      </c>
      <c r="AC107" s="667">
        <v>23.771999999999998</v>
      </c>
      <c r="AD107" s="667">
        <v>23.167000000000002</v>
      </c>
      <c r="AE107" s="667">
        <v>113.057</v>
      </c>
      <c r="AF107" s="667">
        <v>31.803999999999998</v>
      </c>
      <c r="AG107" s="667">
        <v>5.048</v>
      </c>
      <c r="AH107" s="667">
        <v>28.827000000000002</v>
      </c>
      <c r="AI107" s="667">
        <v>195.911</v>
      </c>
      <c r="AJ107" s="667">
        <v>159.94200000000001</v>
      </c>
      <c r="AK107" s="667">
        <v>28.56</v>
      </c>
      <c r="AL107" s="667">
        <v>535.505</v>
      </c>
      <c r="AM107" s="667">
        <v>13.178000000000001</v>
      </c>
      <c r="AN107" s="667">
        <v>0</v>
      </c>
      <c r="AO107" s="667">
        <v>104.158</v>
      </c>
      <c r="AP107" s="667">
        <v>3.9430000000000001</v>
      </c>
      <c r="AQ107" s="667">
        <v>3.72</v>
      </c>
      <c r="AR107" s="667">
        <v>11.977</v>
      </c>
      <c r="AS107" s="667">
        <v>1.179</v>
      </c>
      <c r="AT107" s="667">
        <v>0</v>
      </c>
      <c r="AU107" s="667">
        <v>0.48799999999999999</v>
      </c>
      <c r="AV107" s="667">
        <v>2.7E-2</v>
      </c>
      <c r="AW107" s="667">
        <v>14.461</v>
      </c>
      <c r="AX107" s="667">
        <v>13.699</v>
      </c>
      <c r="AY107" s="667">
        <v>0</v>
      </c>
      <c r="AZ107" s="667">
        <v>2.9860000000000002</v>
      </c>
      <c r="BA107" s="667">
        <v>14.157999999999999</v>
      </c>
      <c r="BB107" s="667">
        <v>11.151999999999999</v>
      </c>
      <c r="BC107" s="667">
        <v>205.32300000000001</v>
      </c>
      <c r="BD107" s="667">
        <v>4.7869999999999999</v>
      </c>
      <c r="BE107" s="667">
        <v>9.2040000000000006</v>
      </c>
      <c r="BF107" s="667">
        <v>10.263</v>
      </c>
      <c r="BG107" s="667">
        <v>15.022</v>
      </c>
      <c r="BH107" s="667">
        <v>1.2929999999999999</v>
      </c>
      <c r="BI107" s="667">
        <v>3.129</v>
      </c>
      <c r="BJ107" s="667">
        <v>0</v>
      </c>
      <c r="BK107" s="667">
        <v>0</v>
      </c>
      <c r="BL107" s="721">
        <v>0</v>
      </c>
      <c r="BM107" s="722">
        <f t="shared" si="5"/>
        <v>1779.2630000000001</v>
      </c>
      <c r="BN107" s="670"/>
      <c r="BO107" s="668">
        <v>190.744</v>
      </c>
      <c r="BP107" s="723">
        <f t="shared" si="6"/>
        <v>1519.3910000000001</v>
      </c>
      <c r="BQ107" s="669">
        <f t="shared" si="7"/>
        <v>1519.3910000000001</v>
      </c>
      <c r="BR107" s="685">
        <v>0</v>
      </c>
      <c r="BS107" s="668">
        <v>1519.3910000000001</v>
      </c>
      <c r="BT107" s="724">
        <v>0</v>
      </c>
      <c r="BU107" s="724">
        <v>0</v>
      </c>
      <c r="BV107" s="668">
        <v>430.58499999999998</v>
      </c>
      <c r="BW107" s="725">
        <v>0</v>
      </c>
      <c r="BX107" s="670">
        <v>0</v>
      </c>
      <c r="BZ107" s="642"/>
    </row>
    <row r="108" spans="1:78">
      <c r="A108" s="719" t="s">
        <v>56</v>
      </c>
      <c r="B108" s="720" t="s">
        <v>161</v>
      </c>
      <c r="C108" s="667">
        <f t="shared" si="4"/>
        <v>12910.598000000002</v>
      </c>
      <c r="D108" s="668"/>
      <c r="E108" s="668"/>
      <c r="F108" s="668"/>
      <c r="G108" s="668"/>
      <c r="H108" s="668"/>
      <c r="I108" s="668"/>
      <c r="J108" s="668"/>
      <c r="K108" s="668"/>
      <c r="L108" s="669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7">
        <v>0</v>
      </c>
      <c r="T108" s="667">
        <v>0</v>
      </c>
      <c r="U108" s="667">
        <v>0</v>
      </c>
      <c r="V108" s="667">
        <v>0</v>
      </c>
      <c r="W108" s="667">
        <v>0</v>
      </c>
      <c r="X108" s="667">
        <v>0</v>
      </c>
      <c r="Y108" s="667">
        <v>0</v>
      </c>
      <c r="Z108" s="667">
        <v>0</v>
      </c>
      <c r="AA108" s="667">
        <v>0</v>
      </c>
      <c r="AB108" s="667">
        <v>0</v>
      </c>
      <c r="AC108" s="667">
        <v>0</v>
      </c>
      <c r="AD108" s="667">
        <v>0</v>
      </c>
      <c r="AE108" s="667">
        <v>0</v>
      </c>
      <c r="AF108" s="667">
        <v>8.6180000000000003</v>
      </c>
      <c r="AG108" s="667">
        <v>10.935</v>
      </c>
      <c r="AH108" s="667">
        <v>47.73</v>
      </c>
      <c r="AI108" s="667">
        <v>81.894999999999996</v>
      </c>
      <c r="AJ108" s="667">
        <v>0</v>
      </c>
      <c r="AK108" s="667">
        <v>0</v>
      </c>
      <c r="AL108" s="667">
        <v>71.903000000000006</v>
      </c>
      <c r="AM108" s="667">
        <v>0</v>
      </c>
      <c r="AN108" s="667">
        <v>0</v>
      </c>
      <c r="AO108" s="667">
        <v>1575.279</v>
      </c>
      <c r="AP108" s="667">
        <v>0</v>
      </c>
      <c r="AQ108" s="667">
        <v>1.7050000000000001</v>
      </c>
      <c r="AR108" s="667">
        <v>0</v>
      </c>
      <c r="AS108" s="667">
        <v>0</v>
      </c>
      <c r="AT108" s="667">
        <v>0</v>
      </c>
      <c r="AU108" s="667">
        <v>0</v>
      </c>
      <c r="AV108" s="667">
        <v>0</v>
      </c>
      <c r="AW108" s="667">
        <v>0</v>
      </c>
      <c r="AX108" s="667">
        <v>0</v>
      </c>
      <c r="AY108" s="667">
        <v>0</v>
      </c>
      <c r="AZ108" s="667">
        <v>0</v>
      </c>
      <c r="BA108" s="667">
        <v>3191.5990000000002</v>
      </c>
      <c r="BB108" s="667">
        <v>0</v>
      </c>
      <c r="BC108" s="667">
        <v>0</v>
      </c>
      <c r="BD108" s="667">
        <v>0</v>
      </c>
      <c r="BE108" s="667">
        <v>0</v>
      </c>
      <c r="BF108" s="667">
        <v>0</v>
      </c>
      <c r="BG108" s="667">
        <v>0</v>
      </c>
      <c r="BH108" s="667">
        <v>0</v>
      </c>
      <c r="BI108" s="667">
        <v>0</v>
      </c>
      <c r="BJ108" s="667">
        <v>0</v>
      </c>
      <c r="BK108" s="667">
        <v>0</v>
      </c>
      <c r="BL108" s="721">
        <v>0</v>
      </c>
      <c r="BM108" s="722">
        <f t="shared" si="5"/>
        <v>4989.6640000000007</v>
      </c>
      <c r="BN108" s="670"/>
      <c r="BO108" s="668">
        <v>0</v>
      </c>
      <c r="BP108" s="723">
        <f t="shared" si="6"/>
        <v>7920.9340000000002</v>
      </c>
      <c r="BQ108" s="669">
        <f t="shared" si="7"/>
        <v>7920.9340000000002</v>
      </c>
      <c r="BR108" s="685">
        <v>0</v>
      </c>
      <c r="BS108" s="668">
        <v>7920.9340000000002</v>
      </c>
      <c r="BT108" s="724">
        <v>0</v>
      </c>
      <c r="BU108" s="724">
        <v>0</v>
      </c>
      <c r="BV108" s="668">
        <v>0</v>
      </c>
      <c r="BW108" s="725">
        <v>0</v>
      </c>
      <c r="BX108" s="670">
        <v>0</v>
      </c>
      <c r="BZ108" s="642"/>
    </row>
    <row r="109" spans="1:78">
      <c r="A109" s="719" t="s">
        <v>57</v>
      </c>
      <c r="B109" s="720" t="s">
        <v>237</v>
      </c>
      <c r="C109" s="667">
        <f t="shared" si="4"/>
        <v>4426.7700000000004</v>
      </c>
      <c r="D109" s="668"/>
      <c r="E109" s="668"/>
      <c r="F109" s="668"/>
      <c r="G109" s="668"/>
      <c r="H109" s="668"/>
      <c r="I109" s="668"/>
      <c r="J109" s="668"/>
      <c r="K109" s="668"/>
      <c r="L109" s="669">
        <v>0.38600000000000001</v>
      </c>
      <c r="M109" s="667">
        <v>1.6E-2</v>
      </c>
      <c r="N109" s="667">
        <v>0</v>
      </c>
      <c r="O109" s="667">
        <v>32.100999999999999</v>
      </c>
      <c r="P109" s="667">
        <v>43.103999999999999</v>
      </c>
      <c r="Q109" s="667">
        <v>1.0999999999999999E-2</v>
      </c>
      <c r="R109" s="667">
        <v>3.3820000000000001</v>
      </c>
      <c r="S109" s="667">
        <v>0.10100000000000001</v>
      </c>
      <c r="T109" s="667">
        <v>0</v>
      </c>
      <c r="U109" s="667">
        <v>23.893999999999998</v>
      </c>
      <c r="V109" s="667">
        <v>8.6210000000000004</v>
      </c>
      <c r="W109" s="667">
        <v>0.248</v>
      </c>
      <c r="X109" s="667">
        <v>6.18</v>
      </c>
      <c r="Y109" s="667">
        <v>8.8460000000000001</v>
      </c>
      <c r="Z109" s="667">
        <v>0.109</v>
      </c>
      <c r="AA109" s="667">
        <v>0.77900000000000003</v>
      </c>
      <c r="AB109" s="667">
        <v>1.4159999999999999</v>
      </c>
      <c r="AC109" s="667">
        <v>241.01599999999999</v>
      </c>
      <c r="AD109" s="667">
        <v>20.59</v>
      </c>
      <c r="AE109" s="667">
        <v>388.79</v>
      </c>
      <c r="AF109" s="667">
        <v>27.9</v>
      </c>
      <c r="AG109" s="667">
        <v>26.812000000000001</v>
      </c>
      <c r="AH109" s="667">
        <v>85.256</v>
      </c>
      <c r="AI109" s="667">
        <v>95.099000000000004</v>
      </c>
      <c r="AJ109" s="667">
        <v>3.41</v>
      </c>
      <c r="AK109" s="667">
        <v>84.090999999999994</v>
      </c>
      <c r="AL109" s="667">
        <v>8.157</v>
      </c>
      <c r="AM109" s="667">
        <v>712.375</v>
      </c>
      <c r="AN109" s="667">
        <v>13.238</v>
      </c>
      <c r="AO109" s="667">
        <v>621.53700000000003</v>
      </c>
      <c r="AP109" s="667">
        <v>44.515000000000001</v>
      </c>
      <c r="AQ109" s="667">
        <v>15.255000000000001</v>
      </c>
      <c r="AR109" s="667">
        <v>189.923</v>
      </c>
      <c r="AS109" s="667">
        <v>29.29</v>
      </c>
      <c r="AT109" s="667">
        <v>184.34899999999999</v>
      </c>
      <c r="AU109" s="667">
        <v>38.037999999999997</v>
      </c>
      <c r="AV109" s="667">
        <v>31.274999999999999</v>
      </c>
      <c r="AW109" s="667">
        <v>91.533000000000001</v>
      </c>
      <c r="AX109" s="667">
        <v>54.5</v>
      </c>
      <c r="AY109" s="667">
        <v>0</v>
      </c>
      <c r="AZ109" s="667">
        <v>76.456000000000003</v>
      </c>
      <c r="BA109" s="667">
        <v>42.228999999999999</v>
      </c>
      <c r="BB109" s="667">
        <v>13.56</v>
      </c>
      <c r="BC109" s="667">
        <v>561.27099999999996</v>
      </c>
      <c r="BD109" s="667">
        <v>46.021000000000001</v>
      </c>
      <c r="BE109" s="667">
        <v>169.89599999999999</v>
      </c>
      <c r="BF109" s="667">
        <v>77.716999999999999</v>
      </c>
      <c r="BG109" s="667">
        <v>25.576000000000001</v>
      </c>
      <c r="BH109" s="667">
        <v>23.704999999999998</v>
      </c>
      <c r="BI109" s="667">
        <v>10.005000000000001</v>
      </c>
      <c r="BJ109" s="667">
        <v>0</v>
      </c>
      <c r="BK109" s="667">
        <v>0</v>
      </c>
      <c r="BL109" s="721">
        <v>0</v>
      </c>
      <c r="BM109" s="722">
        <f t="shared" si="5"/>
        <v>4182.5790000000006</v>
      </c>
      <c r="BN109" s="670"/>
      <c r="BO109" s="668">
        <v>0</v>
      </c>
      <c r="BP109" s="723">
        <f t="shared" si="6"/>
        <v>244.191</v>
      </c>
      <c r="BQ109" s="669">
        <f t="shared" si="7"/>
        <v>244.191</v>
      </c>
      <c r="BR109" s="685">
        <v>0</v>
      </c>
      <c r="BS109" s="668">
        <v>244.191</v>
      </c>
      <c r="BT109" s="724">
        <v>0</v>
      </c>
      <c r="BU109" s="724">
        <v>0</v>
      </c>
      <c r="BV109" s="668">
        <v>0</v>
      </c>
      <c r="BW109" s="725">
        <v>0</v>
      </c>
      <c r="BX109" s="670">
        <v>0</v>
      </c>
      <c r="BZ109" s="642"/>
    </row>
    <row r="110" spans="1:78">
      <c r="A110" s="719" t="s">
        <v>58</v>
      </c>
      <c r="B110" s="720" t="s">
        <v>59</v>
      </c>
      <c r="C110" s="667">
        <f t="shared" si="4"/>
        <v>40677.339</v>
      </c>
      <c r="D110" s="668"/>
      <c r="E110" s="668"/>
      <c r="F110" s="668"/>
      <c r="G110" s="668"/>
      <c r="H110" s="668"/>
      <c r="I110" s="668"/>
      <c r="J110" s="668"/>
      <c r="K110" s="668"/>
      <c r="L110" s="669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7">
        <v>0</v>
      </c>
      <c r="T110" s="667">
        <v>0</v>
      </c>
      <c r="U110" s="667">
        <v>0</v>
      </c>
      <c r="V110" s="667">
        <v>0</v>
      </c>
      <c r="W110" s="667">
        <v>0</v>
      </c>
      <c r="X110" s="667">
        <v>0</v>
      </c>
      <c r="Y110" s="667">
        <v>0</v>
      </c>
      <c r="Z110" s="667">
        <v>0</v>
      </c>
      <c r="AA110" s="667">
        <v>0</v>
      </c>
      <c r="AB110" s="667">
        <v>0</v>
      </c>
      <c r="AC110" s="667">
        <v>0</v>
      </c>
      <c r="AD110" s="667">
        <v>0</v>
      </c>
      <c r="AE110" s="667">
        <v>0</v>
      </c>
      <c r="AF110" s="667">
        <v>0</v>
      </c>
      <c r="AG110" s="667">
        <v>0</v>
      </c>
      <c r="AH110" s="667">
        <v>0</v>
      </c>
      <c r="AI110" s="667">
        <v>0</v>
      </c>
      <c r="AJ110" s="667">
        <v>0</v>
      </c>
      <c r="AK110" s="667">
        <v>0</v>
      </c>
      <c r="AL110" s="667">
        <v>0</v>
      </c>
      <c r="AM110" s="667">
        <v>0</v>
      </c>
      <c r="AN110" s="667">
        <v>0</v>
      </c>
      <c r="AO110" s="667">
        <v>0</v>
      </c>
      <c r="AP110" s="667">
        <v>0</v>
      </c>
      <c r="AQ110" s="667">
        <v>0</v>
      </c>
      <c r="AR110" s="667">
        <v>0</v>
      </c>
      <c r="AS110" s="667">
        <v>0</v>
      </c>
      <c r="AT110" s="667">
        <v>0</v>
      </c>
      <c r="AU110" s="667">
        <v>0</v>
      </c>
      <c r="AV110" s="667">
        <v>0</v>
      </c>
      <c r="AW110" s="667">
        <v>0</v>
      </c>
      <c r="AX110" s="667">
        <v>0</v>
      </c>
      <c r="AY110" s="667">
        <v>0</v>
      </c>
      <c r="AZ110" s="667">
        <v>0</v>
      </c>
      <c r="BA110" s="667">
        <v>0</v>
      </c>
      <c r="BB110" s="667">
        <v>0</v>
      </c>
      <c r="BC110" s="667">
        <v>0</v>
      </c>
      <c r="BD110" s="667">
        <v>0</v>
      </c>
      <c r="BE110" s="667">
        <v>0</v>
      </c>
      <c r="BF110" s="667">
        <v>0</v>
      </c>
      <c r="BG110" s="667">
        <v>0</v>
      </c>
      <c r="BH110" s="667">
        <v>0</v>
      </c>
      <c r="BI110" s="667">
        <v>0</v>
      </c>
      <c r="BJ110" s="667">
        <v>0</v>
      </c>
      <c r="BK110" s="667">
        <v>0</v>
      </c>
      <c r="BL110" s="721">
        <v>0</v>
      </c>
      <c r="BM110" s="722">
        <f t="shared" si="5"/>
        <v>0</v>
      </c>
      <c r="BN110" s="670"/>
      <c r="BO110" s="668">
        <v>0</v>
      </c>
      <c r="BP110" s="723">
        <f t="shared" si="6"/>
        <v>40677.339</v>
      </c>
      <c r="BQ110" s="669">
        <f t="shared" si="7"/>
        <v>3340.2220000000002</v>
      </c>
      <c r="BR110" s="685">
        <v>3340.2220000000002</v>
      </c>
      <c r="BS110" s="668">
        <v>0</v>
      </c>
      <c r="BT110" s="724">
        <v>37337.116999999998</v>
      </c>
      <c r="BU110" s="724">
        <v>0</v>
      </c>
      <c r="BV110" s="668">
        <v>0</v>
      </c>
      <c r="BW110" s="725">
        <v>0</v>
      </c>
      <c r="BX110" s="670">
        <v>0</v>
      </c>
      <c r="BZ110" s="642"/>
    </row>
    <row r="111" spans="1:78">
      <c r="A111" s="719" t="s">
        <v>60</v>
      </c>
      <c r="B111" s="720" t="s">
        <v>168</v>
      </c>
      <c r="C111" s="667">
        <f t="shared" si="4"/>
        <v>872.59900000000005</v>
      </c>
      <c r="D111" s="668"/>
      <c r="E111" s="668"/>
      <c r="F111" s="668"/>
      <c r="G111" s="668"/>
      <c r="H111" s="668"/>
      <c r="I111" s="668"/>
      <c r="J111" s="668"/>
      <c r="K111" s="668"/>
      <c r="L111" s="669">
        <v>0</v>
      </c>
      <c r="M111" s="667">
        <v>0</v>
      </c>
      <c r="N111" s="667">
        <v>0</v>
      </c>
      <c r="O111" s="667">
        <v>0</v>
      </c>
      <c r="P111" s="667">
        <v>0</v>
      </c>
      <c r="Q111" s="667">
        <v>0</v>
      </c>
      <c r="R111" s="667">
        <v>0</v>
      </c>
      <c r="S111" s="667">
        <v>0</v>
      </c>
      <c r="T111" s="667">
        <v>0</v>
      </c>
      <c r="U111" s="667">
        <v>0</v>
      </c>
      <c r="V111" s="667">
        <v>0</v>
      </c>
      <c r="W111" s="667">
        <v>0</v>
      </c>
      <c r="X111" s="667">
        <v>0</v>
      </c>
      <c r="Y111" s="667">
        <v>0</v>
      </c>
      <c r="Z111" s="667">
        <v>0</v>
      </c>
      <c r="AA111" s="667">
        <v>0</v>
      </c>
      <c r="AB111" s="667">
        <v>0</v>
      </c>
      <c r="AC111" s="667">
        <v>0</v>
      </c>
      <c r="AD111" s="667">
        <v>0</v>
      </c>
      <c r="AE111" s="667">
        <v>0</v>
      </c>
      <c r="AF111" s="667">
        <v>0</v>
      </c>
      <c r="AG111" s="667">
        <v>0</v>
      </c>
      <c r="AH111" s="667">
        <v>0</v>
      </c>
      <c r="AI111" s="667">
        <v>0</v>
      </c>
      <c r="AJ111" s="667">
        <v>0</v>
      </c>
      <c r="AK111" s="667">
        <v>0</v>
      </c>
      <c r="AL111" s="667">
        <v>0</v>
      </c>
      <c r="AM111" s="667">
        <v>0</v>
      </c>
      <c r="AN111" s="667">
        <v>0</v>
      </c>
      <c r="AO111" s="667">
        <v>0</v>
      </c>
      <c r="AP111" s="667">
        <v>0</v>
      </c>
      <c r="AQ111" s="667">
        <v>0</v>
      </c>
      <c r="AR111" s="667">
        <v>0</v>
      </c>
      <c r="AS111" s="667">
        <v>0</v>
      </c>
      <c r="AT111" s="667">
        <v>0</v>
      </c>
      <c r="AU111" s="667">
        <v>0</v>
      </c>
      <c r="AV111" s="667">
        <v>0</v>
      </c>
      <c r="AW111" s="667">
        <v>0</v>
      </c>
      <c r="AX111" s="667">
        <v>0</v>
      </c>
      <c r="AY111" s="667">
        <v>0</v>
      </c>
      <c r="AZ111" s="667">
        <v>0</v>
      </c>
      <c r="BA111" s="667">
        <v>0</v>
      </c>
      <c r="BB111" s="667">
        <v>0</v>
      </c>
      <c r="BC111" s="667">
        <v>0</v>
      </c>
      <c r="BD111" s="667">
        <v>0</v>
      </c>
      <c r="BE111" s="667">
        <v>0</v>
      </c>
      <c r="BF111" s="667">
        <v>0</v>
      </c>
      <c r="BG111" s="667">
        <v>0</v>
      </c>
      <c r="BH111" s="667">
        <v>0</v>
      </c>
      <c r="BI111" s="667">
        <v>0</v>
      </c>
      <c r="BJ111" s="667">
        <v>0</v>
      </c>
      <c r="BK111" s="667">
        <v>0</v>
      </c>
      <c r="BL111" s="721">
        <v>0</v>
      </c>
      <c r="BM111" s="722">
        <f t="shared" si="5"/>
        <v>0</v>
      </c>
      <c r="BN111" s="670"/>
      <c r="BO111" s="668">
        <v>0</v>
      </c>
      <c r="BP111" s="723">
        <f t="shared" si="6"/>
        <v>872.59900000000005</v>
      </c>
      <c r="BQ111" s="669">
        <f t="shared" si="7"/>
        <v>0</v>
      </c>
      <c r="BR111" s="685">
        <v>0</v>
      </c>
      <c r="BS111" s="668">
        <v>0</v>
      </c>
      <c r="BT111" s="724">
        <v>872.59900000000005</v>
      </c>
      <c r="BU111" s="724">
        <v>0</v>
      </c>
      <c r="BV111" s="668">
        <v>0</v>
      </c>
      <c r="BW111" s="725">
        <v>0</v>
      </c>
      <c r="BX111" s="670">
        <v>0</v>
      </c>
      <c r="BZ111" s="642"/>
    </row>
    <row r="112" spans="1:78">
      <c r="A112" s="719" t="s">
        <v>61</v>
      </c>
      <c r="B112" s="720" t="s">
        <v>69</v>
      </c>
      <c r="C112" s="667">
        <f t="shared" si="4"/>
        <v>13021.627</v>
      </c>
      <c r="D112" s="668"/>
      <c r="E112" s="668"/>
      <c r="F112" s="668"/>
      <c r="G112" s="668"/>
      <c r="H112" s="668"/>
      <c r="I112" s="668"/>
      <c r="J112" s="668"/>
      <c r="K112" s="668"/>
      <c r="L112" s="669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7">
        <v>0</v>
      </c>
      <c r="T112" s="667">
        <v>0</v>
      </c>
      <c r="U112" s="667">
        <v>0</v>
      </c>
      <c r="V112" s="667">
        <v>0</v>
      </c>
      <c r="W112" s="667">
        <v>0</v>
      </c>
      <c r="X112" s="667">
        <v>0</v>
      </c>
      <c r="Y112" s="667">
        <v>0</v>
      </c>
      <c r="Z112" s="667">
        <v>0</v>
      </c>
      <c r="AA112" s="667">
        <v>0</v>
      </c>
      <c r="AB112" s="667">
        <v>0</v>
      </c>
      <c r="AC112" s="667">
        <v>0</v>
      </c>
      <c r="AD112" s="667">
        <v>0</v>
      </c>
      <c r="AE112" s="667">
        <v>0</v>
      </c>
      <c r="AF112" s="667">
        <v>0</v>
      </c>
      <c r="AG112" s="667">
        <v>0</v>
      </c>
      <c r="AH112" s="667">
        <v>0</v>
      </c>
      <c r="AI112" s="667">
        <v>0</v>
      </c>
      <c r="AJ112" s="667">
        <v>0</v>
      </c>
      <c r="AK112" s="667">
        <v>0</v>
      </c>
      <c r="AL112" s="667">
        <v>0</v>
      </c>
      <c r="AM112" s="667">
        <v>0</v>
      </c>
      <c r="AN112" s="667">
        <v>0</v>
      </c>
      <c r="AO112" s="667">
        <v>0</v>
      </c>
      <c r="AP112" s="667">
        <v>0</v>
      </c>
      <c r="AQ112" s="667">
        <v>0</v>
      </c>
      <c r="AR112" s="667">
        <v>0</v>
      </c>
      <c r="AS112" s="667">
        <v>0</v>
      </c>
      <c r="AT112" s="667">
        <v>0</v>
      </c>
      <c r="AU112" s="667">
        <v>5.54</v>
      </c>
      <c r="AV112" s="667">
        <v>0</v>
      </c>
      <c r="AW112" s="667">
        <v>0</v>
      </c>
      <c r="AX112" s="667">
        <v>3.637</v>
      </c>
      <c r="AY112" s="667">
        <v>0</v>
      </c>
      <c r="AZ112" s="667">
        <v>0</v>
      </c>
      <c r="BA112" s="667">
        <v>0</v>
      </c>
      <c r="BB112" s="667">
        <v>0</v>
      </c>
      <c r="BC112" s="667">
        <v>121.283</v>
      </c>
      <c r="BD112" s="667">
        <v>2.27</v>
      </c>
      <c r="BE112" s="667">
        <v>8.4309999999999992</v>
      </c>
      <c r="BF112" s="667">
        <v>8.7750000000000004</v>
      </c>
      <c r="BG112" s="667">
        <v>0</v>
      </c>
      <c r="BH112" s="667">
        <v>0</v>
      </c>
      <c r="BI112" s="667">
        <v>9.1999999999999998E-2</v>
      </c>
      <c r="BJ112" s="667">
        <v>0</v>
      </c>
      <c r="BK112" s="667">
        <v>0</v>
      </c>
      <c r="BL112" s="721">
        <v>0</v>
      </c>
      <c r="BM112" s="722">
        <f t="shared" si="5"/>
        <v>150.02800000000005</v>
      </c>
      <c r="BN112" s="670"/>
      <c r="BO112" s="668">
        <v>0</v>
      </c>
      <c r="BP112" s="723">
        <f t="shared" si="6"/>
        <v>12871.599</v>
      </c>
      <c r="BQ112" s="669">
        <f t="shared" si="7"/>
        <v>1431.653</v>
      </c>
      <c r="BR112" s="685">
        <v>0.69099999999999995</v>
      </c>
      <c r="BS112" s="668">
        <v>1430.962</v>
      </c>
      <c r="BT112" s="724">
        <v>11419.545</v>
      </c>
      <c r="BU112" s="724">
        <v>20.401</v>
      </c>
      <c r="BV112" s="668">
        <v>0</v>
      </c>
      <c r="BW112" s="725">
        <v>0</v>
      </c>
      <c r="BX112" s="670">
        <v>0</v>
      </c>
      <c r="BZ112" s="642"/>
    </row>
    <row r="113" spans="1:79">
      <c r="A113" s="719" t="s">
        <v>62</v>
      </c>
      <c r="B113" s="720" t="s">
        <v>148</v>
      </c>
      <c r="C113" s="667">
        <f t="shared" si="4"/>
        <v>10360.821</v>
      </c>
      <c r="D113" s="668"/>
      <c r="E113" s="668"/>
      <c r="F113" s="668"/>
      <c r="G113" s="668"/>
      <c r="H113" s="668"/>
      <c r="I113" s="668"/>
      <c r="J113" s="668"/>
      <c r="K113" s="668"/>
      <c r="L113" s="669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2.4889999999999999</v>
      </c>
      <c r="S113" s="667">
        <v>0</v>
      </c>
      <c r="T113" s="667">
        <v>0</v>
      </c>
      <c r="U113" s="667">
        <v>0</v>
      </c>
      <c r="V113" s="667">
        <v>0</v>
      </c>
      <c r="W113" s="667">
        <v>0</v>
      </c>
      <c r="X113" s="667">
        <v>0</v>
      </c>
      <c r="Y113" s="667">
        <v>8.7999999999999995E-2</v>
      </c>
      <c r="Z113" s="667">
        <v>0</v>
      </c>
      <c r="AA113" s="667">
        <v>0</v>
      </c>
      <c r="AB113" s="667">
        <v>0</v>
      </c>
      <c r="AC113" s="667">
        <v>0</v>
      </c>
      <c r="AD113" s="667">
        <v>0</v>
      </c>
      <c r="AE113" s="667">
        <v>0</v>
      </c>
      <c r="AF113" s="667">
        <v>0</v>
      </c>
      <c r="AG113" s="667">
        <v>0</v>
      </c>
      <c r="AH113" s="667">
        <v>0</v>
      </c>
      <c r="AI113" s="667">
        <v>0</v>
      </c>
      <c r="AJ113" s="667">
        <v>0</v>
      </c>
      <c r="AK113" s="667">
        <v>0</v>
      </c>
      <c r="AL113" s="667">
        <v>0</v>
      </c>
      <c r="AM113" s="667">
        <v>0</v>
      </c>
      <c r="AN113" s="667">
        <v>0</v>
      </c>
      <c r="AO113" s="667">
        <v>3.8730000000000002</v>
      </c>
      <c r="AP113" s="667">
        <v>2.8940000000000001</v>
      </c>
      <c r="AQ113" s="667">
        <v>0.98899999999999999</v>
      </c>
      <c r="AR113" s="667">
        <v>0</v>
      </c>
      <c r="AS113" s="667">
        <v>0</v>
      </c>
      <c r="AT113" s="667">
        <v>0</v>
      </c>
      <c r="AU113" s="667">
        <v>0</v>
      </c>
      <c r="AV113" s="667">
        <v>0</v>
      </c>
      <c r="AW113" s="667">
        <v>0</v>
      </c>
      <c r="AX113" s="667">
        <v>5.0000000000000001E-3</v>
      </c>
      <c r="AY113" s="667">
        <v>0</v>
      </c>
      <c r="AZ113" s="667">
        <v>0</v>
      </c>
      <c r="BA113" s="667">
        <v>0</v>
      </c>
      <c r="BB113" s="667">
        <v>0</v>
      </c>
      <c r="BC113" s="667">
        <v>0</v>
      </c>
      <c r="BD113" s="667">
        <v>0</v>
      </c>
      <c r="BE113" s="667">
        <v>0</v>
      </c>
      <c r="BF113" s="667">
        <v>471.08</v>
      </c>
      <c r="BG113" s="667">
        <v>0</v>
      </c>
      <c r="BH113" s="667">
        <v>0</v>
      </c>
      <c r="BI113" s="667">
        <v>0</v>
      </c>
      <c r="BJ113" s="667">
        <v>0</v>
      </c>
      <c r="BK113" s="667">
        <v>0</v>
      </c>
      <c r="BL113" s="721">
        <v>0</v>
      </c>
      <c r="BM113" s="722">
        <f t="shared" si="5"/>
        <v>481.41800000000001</v>
      </c>
      <c r="BN113" s="670"/>
      <c r="BO113" s="668">
        <v>0</v>
      </c>
      <c r="BP113" s="723">
        <f t="shared" si="6"/>
        <v>9879.4030000000002</v>
      </c>
      <c r="BQ113" s="669">
        <f t="shared" si="7"/>
        <v>2141.0720000000001</v>
      </c>
      <c r="BR113" s="685">
        <v>317.99900000000002</v>
      </c>
      <c r="BS113" s="668">
        <v>1823.0730000000001</v>
      </c>
      <c r="BT113" s="724">
        <v>7728.4030000000002</v>
      </c>
      <c r="BU113" s="724">
        <v>9.9280000000000008</v>
      </c>
      <c r="BV113" s="668">
        <v>0</v>
      </c>
      <c r="BW113" s="725">
        <v>0</v>
      </c>
      <c r="BX113" s="670">
        <v>0</v>
      </c>
      <c r="BZ113" s="642"/>
    </row>
    <row r="114" spans="1:79">
      <c r="A114" s="719" t="s">
        <v>63</v>
      </c>
      <c r="B114" s="720" t="s">
        <v>238</v>
      </c>
      <c r="C114" s="667">
        <f t="shared" si="4"/>
        <v>3290.1910000000003</v>
      </c>
      <c r="D114" s="668"/>
      <c r="E114" s="668"/>
      <c r="F114" s="668"/>
      <c r="G114" s="668"/>
      <c r="H114" s="668"/>
      <c r="I114" s="668"/>
      <c r="J114" s="668"/>
      <c r="K114" s="668"/>
      <c r="L114" s="669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7">
        <v>0</v>
      </c>
      <c r="T114" s="667">
        <v>0</v>
      </c>
      <c r="U114" s="667">
        <v>0</v>
      </c>
      <c r="V114" s="667">
        <v>0</v>
      </c>
      <c r="W114" s="667">
        <v>0</v>
      </c>
      <c r="X114" s="667">
        <v>0</v>
      </c>
      <c r="Y114" s="667">
        <v>0</v>
      </c>
      <c r="Z114" s="667">
        <v>0</v>
      </c>
      <c r="AA114" s="667">
        <v>0</v>
      </c>
      <c r="AB114" s="667">
        <v>0</v>
      </c>
      <c r="AC114" s="667">
        <v>0</v>
      </c>
      <c r="AD114" s="667">
        <v>0</v>
      </c>
      <c r="AE114" s="667">
        <v>0</v>
      </c>
      <c r="AF114" s="667">
        <v>0</v>
      </c>
      <c r="AG114" s="667">
        <v>0</v>
      </c>
      <c r="AH114" s="667">
        <v>0</v>
      </c>
      <c r="AI114" s="667">
        <v>0</v>
      </c>
      <c r="AJ114" s="667">
        <v>0</v>
      </c>
      <c r="AK114" s="667">
        <v>0</v>
      </c>
      <c r="AL114" s="667">
        <v>0</v>
      </c>
      <c r="AM114" s="667">
        <v>0</v>
      </c>
      <c r="AN114" s="667">
        <v>0</v>
      </c>
      <c r="AO114" s="667">
        <v>52.929000000000002</v>
      </c>
      <c r="AP114" s="667">
        <v>2.82</v>
      </c>
      <c r="AQ114" s="667">
        <v>0</v>
      </c>
      <c r="AR114" s="667">
        <v>0</v>
      </c>
      <c r="AS114" s="667">
        <v>0</v>
      </c>
      <c r="AT114" s="667">
        <v>0</v>
      </c>
      <c r="AU114" s="667">
        <v>0</v>
      </c>
      <c r="AV114" s="667">
        <v>0</v>
      </c>
      <c r="AW114" s="667">
        <v>0</v>
      </c>
      <c r="AX114" s="667">
        <v>0</v>
      </c>
      <c r="AY114" s="667">
        <v>0</v>
      </c>
      <c r="AZ114" s="667">
        <v>0</v>
      </c>
      <c r="BA114" s="667">
        <v>0</v>
      </c>
      <c r="BB114" s="667">
        <v>0</v>
      </c>
      <c r="BC114" s="667">
        <v>39.552999999999997</v>
      </c>
      <c r="BD114" s="667">
        <v>0</v>
      </c>
      <c r="BE114" s="667">
        <v>13.916</v>
      </c>
      <c r="BF114" s="667">
        <v>6.0999999999999999E-2</v>
      </c>
      <c r="BG114" s="667">
        <v>5.548</v>
      </c>
      <c r="BH114" s="667">
        <v>0</v>
      </c>
      <c r="BI114" s="667">
        <v>0.14899999999999999</v>
      </c>
      <c r="BJ114" s="667">
        <v>0</v>
      </c>
      <c r="BK114" s="667">
        <v>0</v>
      </c>
      <c r="BL114" s="721">
        <v>0</v>
      </c>
      <c r="BM114" s="722">
        <f t="shared" si="5"/>
        <v>114.976</v>
      </c>
      <c r="BN114" s="670"/>
      <c r="BO114" s="668">
        <v>0</v>
      </c>
      <c r="BP114" s="723">
        <f t="shared" si="6"/>
        <v>3175.2150000000001</v>
      </c>
      <c r="BQ114" s="669">
        <f t="shared" si="7"/>
        <v>2992.4780000000001</v>
      </c>
      <c r="BR114" s="685">
        <v>0</v>
      </c>
      <c r="BS114" s="668">
        <v>2992.4780000000001</v>
      </c>
      <c r="BT114" s="724">
        <v>0</v>
      </c>
      <c r="BU114" s="724">
        <v>182.73699999999999</v>
      </c>
      <c r="BV114" s="668">
        <v>0</v>
      </c>
      <c r="BW114" s="725">
        <v>0</v>
      </c>
      <c r="BX114" s="670">
        <v>0</v>
      </c>
      <c r="BZ114" s="642"/>
    </row>
    <row r="115" spans="1:79">
      <c r="A115" s="719" t="s">
        <v>64</v>
      </c>
      <c r="B115" s="720" t="s">
        <v>162</v>
      </c>
      <c r="C115" s="667">
        <f t="shared" si="4"/>
        <v>810.88199999999995</v>
      </c>
      <c r="D115" s="668"/>
      <c r="E115" s="668"/>
      <c r="F115" s="668"/>
      <c r="G115" s="668"/>
      <c r="H115" s="668"/>
      <c r="I115" s="668"/>
      <c r="J115" s="668"/>
      <c r="K115" s="668"/>
      <c r="L115" s="669">
        <v>0</v>
      </c>
      <c r="M115" s="667">
        <v>0</v>
      </c>
      <c r="N115" s="667">
        <v>0</v>
      </c>
      <c r="O115" s="667">
        <v>0</v>
      </c>
      <c r="P115" s="667">
        <v>0</v>
      </c>
      <c r="Q115" s="667">
        <v>0</v>
      </c>
      <c r="R115" s="667">
        <v>0</v>
      </c>
      <c r="S115" s="667">
        <v>0</v>
      </c>
      <c r="T115" s="667">
        <v>0</v>
      </c>
      <c r="U115" s="667">
        <v>0</v>
      </c>
      <c r="V115" s="667">
        <v>0</v>
      </c>
      <c r="W115" s="667">
        <v>0</v>
      </c>
      <c r="X115" s="667">
        <v>0.39400000000000002</v>
      </c>
      <c r="Y115" s="667">
        <v>0</v>
      </c>
      <c r="Z115" s="667">
        <v>0</v>
      </c>
      <c r="AA115" s="667">
        <v>0</v>
      </c>
      <c r="AB115" s="667">
        <v>0</v>
      </c>
      <c r="AC115" s="667">
        <v>0</v>
      </c>
      <c r="AD115" s="667">
        <v>0</v>
      </c>
      <c r="AE115" s="667">
        <v>0</v>
      </c>
      <c r="AF115" s="667">
        <v>0</v>
      </c>
      <c r="AG115" s="667">
        <v>0</v>
      </c>
      <c r="AH115" s="667">
        <v>0</v>
      </c>
      <c r="AI115" s="667">
        <v>0</v>
      </c>
      <c r="AJ115" s="667">
        <v>0</v>
      </c>
      <c r="AK115" s="667">
        <v>0</v>
      </c>
      <c r="AL115" s="667">
        <v>0</v>
      </c>
      <c r="AM115" s="667">
        <v>0</v>
      </c>
      <c r="AN115" s="667">
        <v>0</v>
      </c>
      <c r="AO115" s="667">
        <v>0</v>
      </c>
      <c r="AP115" s="667">
        <v>0</v>
      </c>
      <c r="AQ115" s="667">
        <v>0</v>
      </c>
      <c r="AR115" s="667">
        <v>0</v>
      </c>
      <c r="AS115" s="667">
        <v>0</v>
      </c>
      <c r="AT115" s="667">
        <v>0</v>
      </c>
      <c r="AU115" s="667">
        <v>1.6419999999999999</v>
      </c>
      <c r="AV115" s="667">
        <v>0.26200000000000001</v>
      </c>
      <c r="AW115" s="667">
        <v>0</v>
      </c>
      <c r="AX115" s="667">
        <v>13.273999999999999</v>
      </c>
      <c r="AY115" s="667">
        <v>0</v>
      </c>
      <c r="AZ115" s="667">
        <v>0</v>
      </c>
      <c r="BA115" s="667">
        <v>0</v>
      </c>
      <c r="BB115" s="667">
        <v>0</v>
      </c>
      <c r="BC115" s="667">
        <v>0</v>
      </c>
      <c r="BD115" s="667">
        <v>0</v>
      </c>
      <c r="BE115" s="667">
        <v>0</v>
      </c>
      <c r="BF115" s="667">
        <v>0</v>
      </c>
      <c r="BG115" s="667">
        <v>0</v>
      </c>
      <c r="BH115" s="667">
        <v>0</v>
      </c>
      <c r="BI115" s="667">
        <v>0</v>
      </c>
      <c r="BJ115" s="667">
        <v>0</v>
      </c>
      <c r="BK115" s="667">
        <v>0</v>
      </c>
      <c r="BL115" s="721">
        <v>0</v>
      </c>
      <c r="BM115" s="722">
        <f t="shared" si="5"/>
        <v>15.571999999999999</v>
      </c>
      <c r="BN115" s="670"/>
      <c r="BO115" s="668">
        <v>0</v>
      </c>
      <c r="BP115" s="723">
        <f t="shared" si="6"/>
        <v>795.31</v>
      </c>
      <c r="BQ115" s="669">
        <f t="shared" si="7"/>
        <v>226.38200000000001</v>
      </c>
      <c r="BR115" s="685">
        <v>0</v>
      </c>
      <c r="BS115" s="668">
        <v>226.38200000000001</v>
      </c>
      <c r="BT115" s="724">
        <v>0</v>
      </c>
      <c r="BU115" s="724">
        <v>568.928</v>
      </c>
      <c r="BV115" s="668">
        <v>0</v>
      </c>
      <c r="BW115" s="725">
        <v>0</v>
      </c>
      <c r="BX115" s="670">
        <v>0</v>
      </c>
      <c r="BZ115" s="642"/>
    </row>
    <row r="116" spans="1:79">
      <c r="A116" s="719" t="s">
        <v>65</v>
      </c>
      <c r="B116" s="720" t="s">
        <v>164</v>
      </c>
      <c r="C116" s="667">
        <f t="shared" si="4"/>
        <v>2760.7140000000004</v>
      </c>
      <c r="D116" s="668"/>
      <c r="E116" s="668"/>
      <c r="F116" s="668"/>
      <c r="G116" s="668"/>
      <c r="H116" s="668"/>
      <c r="I116" s="668"/>
      <c r="J116" s="668"/>
      <c r="K116" s="668"/>
      <c r="L116" s="669">
        <v>1.0720000000000001</v>
      </c>
      <c r="M116" s="667">
        <v>0</v>
      </c>
      <c r="N116" s="667">
        <v>7.7279999999999998</v>
      </c>
      <c r="O116" s="667">
        <v>22.905000000000001</v>
      </c>
      <c r="P116" s="667">
        <v>28.763999999999999</v>
      </c>
      <c r="Q116" s="667">
        <v>3.0000000000000001E-3</v>
      </c>
      <c r="R116" s="667">
        <v>1.661</v>
      </c>
      <c r="S116" s="667">
        <v>0.34200000000000003</v>
      </c>
      <c r="T116" s="667">
        <v>0</v>
      </c>
      <c r="U116" s="667">
        <v>1.82</v>
      </c>
      <c r="V116" s="667">
        <v>1.4E-2</v>
      </c>
      <c r="W116" s="667">
        <v>0.31900000000000001</v>
      </c>
      <c r="X116" s="667">
        <v>0.28299999999999997</v>
      </c>
      <c r="Y116" s="667">
        <v>0.52700000000000002</v>
      </c>
      <c r="Z116" s="667">
        <v>0.83199999999999996</v>
      </c>
      <c r="AA116" s="667">
        <v>3.7469999999999999</v>
      </c>
      <c r="AB116" s="667">
        <v>2.7170000000000001</v>
      </c>
      <c r="AC116" s="667">
        <v>8.3840000000000003</v>
      </c>
      <c r="AD116" s="667">
        <v>17.190000000000001</v>
      </c>
      <c r="AE116" s="667">
        <v>7.24</v>
      </c>
      <c r="AF116" s="667">
        <v>4.0090000000000003</v>
      </c>
      <c r="AG116" s="667">
        <v>16.085000000000001</v>
      </c>
      <c r="AH116" s="667">
        <v>6.25</v>
      </c>
      <c r="AI116" s="667">
        <v>8.5589999999999993</v>
      </c>
      <c r="AJ116" s="667">
        <v>17.167999999999999</v>
      </c>
      <c r="AK116" s="667">
        <v>16.928999999999998</v>
      </c>
      <c r="AL116" s="667">
        <v>13.247</v>
      </c>
      <c r="AM116" s="667">
        <v>58.973999999999997</v>
      </c>
      <c r="AN116" s="667">
        <v>4.2409999999999997</v>
      </c>
      <c r="AO116" s="667">
        <v>80.146000000000001</v>
      </c>
      <c r="AP116" s="667">
        <v>15.848000000000001</v>
      </c>
      <c r="AQ116" s="667">
        <v>5.4320000000000004</v>
      </c>
      <c r="AR116" s="667">
        <v>23.306999999999999</v>
      </c>
      <c r="AS116" s="667">
        <v>5.7919999999999998</v>
      </c>
      <c r="AT116" s="667">
        <v>35.436999999999998</v>
      </c>
      <c r="AU116" s="667">
        <v>2.2759999999999998</v>
      </c>
      <c r="AV116" s="667">
        <v>53.371000000000002</v>
      </c>
      <c r="AW116" s="667">
        <v>4.9409999999999998</v>
      </c>
      <c r="AX116" s="667">
        <v>8.1289999999999996</v>
      </c>
      <c r="AY116" s="667">
        <v>3.2930000000000001</v>
      </c>
      <c r="AZ116" s="667">
        <v>4.4420000000000002</v>
      </c>
      <c r="BA116" s="667">
        <v>6.8070000000000004</v>
      </c>
      <c r="BB116" s="667">
        <v>25.437999999999999</v>
      </c>
      <c r="BC116" s="667">
        <v>1.1399999999999999</v>
      </c>
      <c r="BD116" s="667">
        <v>9.9120000000000008</v>
      </c>
      <c r="BE116" s="667">
        <v>7.2389999999999999</v>
      </c>
      <c r="BF116" s="667">
        <v>34.659999999999997</v>
      </c>
      <c r="BG116" s="667">
        <v>2.2170000000000001</v>
      </c>
      <c r="BH116" s="667">
        <v>13.667999999999999</v>
      </c>
      <c r="BI116" s="667">
        <v>27.283999999999999</v>
      </c>
      <c r="BJ116" s="667">
        <v>0</v>
      </c>
      <c r="BK116" s="667">
        <v>0</v>
      </c>
      <c r="BL116" s="721">
        <v>0</v>
      </c>
      <c r="BM116" s="722">
        <f t="shared" si="5"/>
        <v>621.7890000000001</v>
      </c>
      <c r="BN116" s="670"/>
      <c r="BO116" s="668">
        <v>0</v>
      </c>
      <c r="BP116" s="723">
        <f t="shared" si="6"/>
        <v>2138.9250000000002</v>
      </c>
      <c r="BQ116" s="669">
        <f t="shared" si="7"/>
        <v>2138.9250000000002</v>
      </c>
      <c r="BR116" s="685">
        <v>0</v>
      </c>
      <c r="BS116" s="668">
        <v>2138.9250000000002</v>
      </c>
      <c r="BT116" s="724">
        <v>0</v>
      </c>
      <c r="BU116" s="724">
        <v>0</v>
      </c>
      <c r="BV116" s="668">
        <v>0</v>
      </c>
      <c r="BW116" s="725">
        <v>0</v>
      </c>
      <c r="BX116" s="670">
        <v>0</v>
      </c>
      <c r="BZ116" s="642"/>
    </row>
    <row r="117" spans="1:79">
      <c r="A117" s="719" t="s">
        <v>66</v>
      </c>
      <c r="B117" s="720" t="s">
        <v>239</v>
      </c>
      <c r="C117" s="667">
        <f t="shared" si="4"/>
        <v>1248.5150000000001</v>
      </c>
      <c r="D117" s="668"/>
      <c r="E117" s="668"/>
      <c r="F117" s="668"/>
      <c r="G117" s="668"/>
      <c r="H117" s="668"/>
      <c r="I117" s="668"/>
      <c r="J117" s="668"/>
      <c r="K117" s="668"/>
      <c r="L117" s="669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7">
        <v>0</v>
      </c>
      <c r="T117" s="667">
        <v>0</v>
      </c>
      <c r="U117" s="667">
        <v>0</v>
      </c>
      <c r="V117" s="667">
        <v>0</v>
      </c>
      <c r="W117" s="667">
        <v>0</v>
      </c>
      <c r="X117" s="667">
        <v>0</v>
      </c>
      <c r="Y117" s="667">
        <v>0</v>
      </c>
      <c r="Z117" s="667">
        <v>0</v>
      </c>
      <c r="AA117" s="667">
        <v>0</v>
      </c>
      <c r="AB117" s="667">
        <v>0</v>
      </c>
      <c r="AC117" s="667">
        <v>0</v>
      </c>
      <c r="AD117" s="667">
        <v>0</v>
      </c>
      <c r="AE117" s="667">
        <v>0</v>
      </c>
      <c r="AF117" s="667">
        <v>0</v>
      </c>
      <c r="AG117" s="667">
        <v>0</v>
      </c>
      <c r="AH117" s="667">
        <v>0</v>
      </c>
      <c r="AI117" s="667">
        <v>0</v>
      </c>
      <c r="AJ117" s="667">
        <v>0</v>
      </c>
      <c r="AK117" s="667">
        <v>0</v>
      </c>
      <c r="AL117" s="667">
        <v>0</v>
      </c>
      <c r="AM117" s="667">
        <v>0</v>
      </c>
      <c r="AN117" s="667">
        <v>0</v>
      </c>
      <c r="AO117" s="667">
        <v>0</v>
      </c>
      <c r="AP117" s="667">
        <v>0</v>
      </c>
      <c r="AQ117" s="667">
        <v>0</v>
      </c>
      <c r="AR117" s="667">
        <v>0</v>
      </c>
      <c r="AS117" s="667">
        <v>0</v>
      </c>
      <c r="AT117" s="667">
        <v>0</v>
      </c>
      <c r="AU117" s="667">
        <v>0</v>
      </c>
      <c r="AV117" s="667">
        <v>0</v>
      </c>
      <c r="AW117" s="667">
        <v>0</v>
      </c>
      <c r="AX117" s="667">
        <v>0</v>
      </c>
      <c r="AY117" s="667">
        <v>0</v>
      </c>
      <c r="AZ117" s="667">
        <v>0</v>
      </c>
      <c r="BA117" s="667">
        <v>0</v>
      </c>
      <c r="BB117" s="667">
        <v>0</v>
      </c>
      <c r="BC117" s="667">
        <v>0</v>
      </c>
      <c r="BD117" s="667">
        <v>0</v>
      </c>
      <c r="BE117" s="667">
        <v>0</v>
      </c>
      <c r="BF117" s="667">
        <v>0</v>
      </c>
      <c r="BG117" s="667">
        <v>0</v>
      </c>
      <c r="BH117" s="667">
        <v>0</v>
      </c>
      <c r="BI117" s="667">
        <v>0</v>
      </c>
      <c r="BJ117" s="667">
        <v>0</v>
      </c>
      <c r="BK117" s="667">
        <v>0</v>
      </c>
      <c r="BL117" s="721">
        <v>0</v>
      </c>
      <c r="BM117" s="722">
        <f t="shared" si="5"/>
        <v>0</v>
      </c>
      <c r="BN117" s="670"/>
      <c r="BO117" s="668">
        <v>0</v>
      </c>
      <c r="BP117" s="723">
        <f t="shared" si="6"/>
        <v>1248.5150000000001</v>
      </c>
      <c r="BQ117" s="669">
        <f t="shared" si="7"/>
        <v>1248.5150000000001</v>
      </c>
      <c r="BR117" s="685">
        <v>1248.5150000000001</v>
      </c>
      <c r="BS117" s="668">
        <v>0</v>
      </c>
      <c r="BT117" s="724">
        <v>0</v>
      </c>
      <c r="BU117" s="724">
        <v>0</v>
      </c>
      <c r="BV117" s="668">
        <v>0</v>
      </c>
      <c r="BW117" s="725">
        <v>0</v>
      </c>
      <c r="BX117" s="670">
        <v>0</v>
      </c>
      <c r="BZ117" s="642"/>
    </row>
    <row r="118" spans="1:79">
      <c r="A118" s="719" t="s">
        <v>70</v>
      </c>
      <c r="B118" s="720" t="s">
        <v>240</v>
      </c>
      <c r="C118" s="667">
        <f t="shared" si="4"/>
        <v>9063.2220000000016</v>
      </c>
      <c r="D118" s="668"/>
      <c r="E118" s="668"/>
      <c r="F118" s="668"/>
      <c r="G118" s="668"/>
      <c r="H118" s="668"/>
      <c r="I118" s="668"/>
      <c r="J118" s="668"/>
      <c r="K118" s="668"/>
      <c r="L118" s="669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7">
        <v>0</v>
      </c>
      <c r="T118" s="667">
        <v>0</v>
      </c>
      <c r="U118" s="667">
        <v>0</v>
      </c>
      <c r="V118" s="667">
        <v>0</v>
      </c>
      <c r="W118" s="667">
        <v>0</v>
      </c>
      <c r="X118" s="667">
        <v>0</v>
      </c>
      <c r="Y118" s="667">
        <v>0</v>
      </c>
      <c r="Z118" s="667">
        <v>0</v>
      </c>
      <c r="AA118" s="667">
        <v>0</v>
      </c>
      <c r="AB118" s="667">
        <v>0</v>
      </c>
      <c r="AC118" s="667">
        <v>0</v>
      </c>
      <c r="AD118" s="667">
        <v>0</v>
      </c>
      <c r="AE118" s="667">
        <v>0</v>
      </c>
      <c r="AF118" s="667">
        <v>0</v>
      </c>
      <c r="AG118" s="667">
        <v>0</v>
      </c>
      <c r="AH118" s="667">
        <v>0</v>
      </c>
      <c r="AI118" s="667">
        <v>0</v>
      </c>
      <c r="AJ118" s="667">
        <v>0</v>
      </c>
      <c r="AK118" s="667">
        <v>0</v>
      </c>
      <c r="AL118" s="667">
        <v>0</v>
      </c>
      <c r="AM118" s="667">
        <v>0</v>
      </c>
      <c r="AN118" s="667">
        <v>0</v>
      </c>
      <c r="AO118" s="667">
        <v>0</v>
      </c>
      <c r="AP118" s="667">
        <v>0</v>
      </c>
      <c r="AQ118" s="667">
        <v>0</v>
      </c>
      <c r="AR118" s="667">
        <v>0</v>
      </c>
      <c r="AS118" s="667">
        <v>0</v>
      </c>
      <c r="AT118" s="667">
        <v>0</v>
      </c>
      <c r="AU118" s="667">
        <v>0</v>
      </c>
      <c r="AV118" s="667">
        <v>0</v>
      </c>
      <c r="AW118" s="667">
        <v>0</v>
      </c>
      <c r="AX118" s="667">
        <v>0</v>
      </c>
      <c r="AY118" s="667">
        <v>0</v>
      </c>
      <c r="AZ118" s="667">
        <v>0</v>
      </c>
      <c r="BA118" s="667">
        <v>0</v>
      </c>
      <c r="BB118" s="667">
        <v>0</v>
      </c>
      <c r="BC118" s="667">
        <v>0</v>
      </c>
      <c r="BD118" s="667">
        <v>0</v>
      </c>
      <c r="BE118" s="667">
        <v>0</v>
      </c>
      <c r="BF118" s="667">
        <v>0</v>
      </c>
      <c r="BG118" s="667">
        <v>0</v>
      </c>
      <c r="BH118" s="667">
        <v>0</v>
      </c>
      <c r="BI118" s="667">
        <v>0</v>
      </c>
      <c r="BJ118" s="667">
        <v>0</v>
      </c>
      <c r="BK118" s="667">
        <v>0</v>
      </c>
      <c r="BL118" s="721">
        <v>0</v>
      </c>
      <c r="BM118" s="722">
        <f t="shared" si="5"/>
        <v>0</v>
      </c>
      <c r="BN118" s="670"/>
      <c r="BO118" s="668">
        <v>57452.701000000001</v>
      </c>
      <c r="BP118" s="723">
        <f t="shared" si="6"/>
        <v>-48389.478999999999</v>
      </c>
      <c r="BQ118" s="669">
        <f t="shared" si="7"/>
        <v>-48389.478999999999</v>
      </c>
      <c r="BR118" s="685">
        <v>0</v>
      </c>
      <c r="BS118" s="668">
        <v>-48389.478999999999</v>
      </c>
      <c r="BT118" s="724">
        <v>0</v>
      </c>
      <c r="BU118" s="724">
        <v>0</v>
      </c>
      <c r="BV118" s="668">
        <v>0</v>
      </c>
      <c r="BW118" s="725">
        <v>0</v>
      </c>
      <c r="BX118" s="670">
        <v>0</v>
      </c>
      <c r="BZ118" s="642"/>
    </row>
    <row r="119" spans="1:79" ht="13.5" thickBot="1">
      <c r="A119" s="726" t="s">
        <v>71</v>
      </c>
      <c r="B119" s="720" t="s">
        <v>126</v>
      </c>
      <c r="C119" s="667">
        <f t="shared" si="4"/>
        <v>0</v>
      </c>
      <c r="D119" s="668"/>
      <c r="E119" s="668"/>
      <c r="F119" s="668"/>
      <c r="G119" s="668"/>
      <c r="H119" s="668"/>
      <c r="I119" s="668"/>
      <c r="J119" s="668"/>
      <c r="K119" s="668"/>
      <c r="L119" s="669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7">
        <v>0</v>
      </c>
      <c r="T119" s="667">
        <v>0</v>
      </c>
      <c r="U119" s="667">
        <v>0</v>
      </c>
      <c r="V119" s="667">
        <v>0</v>
      </c>
      <c r="W119" s="667">
        <v>0</v>
      </c>
      <c r="X119" s="667">
        <v>0</v>
      </c>
      <c r="Y119" s="667">
        <v>0</v>
      </c>
      <c r="Z119" s="667">
        <v>0</v>
      </c>
      <c r="AA119" s="667">
        <v>0</v>
      </c>
      <c r="AB119" s="667">
        <v>0</v>
      </c>
      <c r="AC119" s="667">
        <v>0</v>
      </c>
      <c r="AD119" s="667">
        <v>0</v>
      </c>
      <c r="AE119" s="667">
        <v>0</v>
      </c>
      <c r="AF119" s="667">
        <v>0</v>
      </c>
      <c r="AG119" s="667">
        <v>0</v>
      </c>
      <c r="AH119" s="667">
        <v>0</v>
      </c>
      <c r="AI119" s="667">
        <v>0</v>
      </c>
      <c r="AJ119" s="667">
        <v>0</v>
      </c>
      <c r="AK119" s="667">
        <v>0</v>
      </c>
      <c r="AL119" s="667">
        <v>0</v>
      </c>
      <c r="AM119" s="667">
        <v>0</v>
      </c>
      <c r="AN119" s="667">
        <v>0</v>
      </c>
      <c r="AO119" s="667">
        <v>0</v>
      </c>
      <c r="AP119" s="667">
        <v>0</v>
      </c>
      <c r="AQ119" s="667">
        <v>0</v>
      </c>
      <c r="AR119" s="667">
        <v>0</v>
      </c>
      <c r="AS119" s="667">
        <v>0</v>
      </c>
      <c r="AT119" s="667">
        <v>0</v>
      </c>
      <c r="AU119" s="667">
        <v>0</v>
      </c>
      <c r="AV119" s="667">
        <v>0</v>
      </c>
      <c r="AW119" s="667">
        <v>0</v>
      </c>
      <c r="AX119" s="667">
        <v>0</v>
      </c>
      <c r="AY119" s="667">
        <v>0</v>
      </c>
      <c r="AZ119" s="667">
        <v>0</v>
      </c>
      <c r="BA119" s="667">
        <v>0</v>
      </c>
      <c r="BB119" s="667">
        <v>0</v>
      </c>
      <c r="BC119" s="667">
        <v>0</v>
      </c>
      <c r="BD119" s="667">
        <v>0</v>
      </c>
      <c r="BE119" s="667">
        <v>0</v>
      </c>
      <c r="BF119" s="667">
        <v>0</v>
      </c>
      <c r="BG119" s="667">
        <v>0</v>
      </c>
      <c r="BH119" s="667">
        <v>0</v>
      </c>
      <c r="BI119" s="667">
        <v>0</v>
      </c>
      <c r="BJ119" s="667">
        <v>0</v>
      </c>
      <c r="BK119" s="667">
        <v>0</v>
      </c>
      <c r="BL119" s="667">
        <v>0</v>
      </c>
      <c r="BM119" s="722">
        <f t="shared" si="5"/>
        <v>0</v>
      </c>
      <c r="BN119" s="670"/>
      <c r="BO119" s="668">
        <v>0</v>
      </c>
      <c r="BP119" s="723">
        <f t="shared" si="6"/>
        <v>0</v>
      </c>
      <c r="BQ119" s="669">
        <f t="shared" si="7"/>
        <v>0</v>
      </c>
      <c r="BR119" s="685">
        <v>0</v>
      </c>
      <c r="BS119" s="668">
        <v>0</v>
      </c>
      <c r="BT119" s="724">
        <v>0</v>
      </c>
      <c r="BU119" s="724">
        <v>0</v>
      </c>
      <c r="BV119" s="668">
        <v>0</v>
      </c>
      <c r="BW119" s="725">
        <v>0</v>
      </c>
      <c r="BX119" s="670">
        <v>0</v>
      </c>
      <c r="BZ119" s="642"/>
    </row>
    <row r="120" spans="1:79" ht="14.25" thickTop="1" thickBot="1">
      <c r="B120" s="727" t="s">
        <v>75</v>
      </c>
      <c r="C120" s="678">
        <f>SUM(C67:C119)</f>
        <v>566501.73299999989</v>
      </c>
      <c r="D120" s="678">
        <f t="shared" ref="D120:BR120" si="8">SUM(D67:D119)</f>
        <v>0</v>
      </c>
      <c r="E120" s="678">
        <f t="shared" si="8"/>
        <v>0</v>
      </c>
      <c r="F120" s="678">
        <f t="shared" si="8"/>
        <v>0</v>
      </c>
      <c r="G120" s="678">
        <f t="shared" si="8"/>
        <v>0</v>
      </c>
      <c r="H120" s="678">
        <f t="shared" si="8"/>
        <v>0</v>
      </c>
      <c r="I120" s="678">
        <f t="shared" si="8"/>
        <v>0</v>
      </c>
      <c r="J120" s="678">
        <f t="shared" si="8"/>
        <v>0</v>
      </c>
      <c r="K120" s="728">
        <f t="shared" si="8"/>
        <v>0</v>
      </c>
      <c r="L120" s="678">
        <f t="shared" si="8"/>
        <v>4811.847999999999</v>
      </c>
      <c r="M120" s="678">
        <f t="shared" si="8"/>
        <v>1932.2110000000002</v>
      </c>
      <c r="N120" s="678">
        <f t="shared" si="8"/>
        <v>274.76999999999992</v>
      </c>
      <c r="O120" s="678">
        <f t="shared" si="8"/>
        <v>10823.772000000006</v>
      </c>
      <c r="P120" s="678">
        <f t="shared" si="8"/>
        <v>4297.4889999999996</v>
      </c>
      <c r="Q120" s="678">
        <f t="shared" si="8"/>
        <v>226.19399999999993</v>
      </c>
      <c r="R120" s="678">
        <f t="shared" si="8"/>
        <v>768.65099999999995</v>
      </c>
      <c r="S120" s="678">
        <f t="shared" si="8"/>
        <v>377.28499999999997</v>
      </c>
      <c r="T120" s="678">
        <f t="shared" si="8"/>
        <v>0</v>
      </c>
      <c r="U120" s="678">
        <f t="shared" si="8"/>
        <v>1083.8969999999999</v>
      </c>
      <c r="V120" s="678">
        <f t="shared" si="8"/>
        <v>325.62599999999998</v>
      </c>
      <c r="W120" s="678">
        <f t="shared" si="8"/>
        <v>351.39700000000011</v>
      </c>
      <c r="X120" s="678">
        <f t="shared" si="8"/>
        <v>555.34899999999982</v>
      </c>
      <c r="Y120" s="678">
        <f t="shared" si="8"/>
        <v>1091.9519999999998</v>
      </c>
      <c r="Z120" s="678">
        <f t="shared" si="8"/>
        <v>420.79399999999998</v>
      </c>
      <c r="AA120" s="678">
        <f t="shared" si="8"/>
        <v>519.19499999999994</v>
      </c>
      <c r="AB120" s="678">
        <f t="shared" si="8"/>
        <v>366.32199999999995</v>
      </c>
      <c r="AC120" s="678">
        <f t="shared" si="8"/>
        <v>10637.03</v>
      </c>
      <c r="AD120" s="678">
        <f t="shared" si="8"/>
        <v>2496.579999999999</v>
      </c>
      <c r="AE120" s="678">
        <f t="shared" si="8"/>
        <v>15822.042000000001</v>
      </c>
      <c r="AF120" s="678">
        <f t="shared" si="8"/>
        <v>1014.8540000000002</v>
      </c>
      <c r="AG120" s="678">
        <f t="shared" si="8"/>
        <v>1434.1020000000001</v>
      </c>
      <c r="AH120" s="678">
        <f t="shared" si="8"/>
        <v>4594.7109999999993</v>
      </c>
      <c r="AI120" s="678">
        <f t="shared" si="8"/>
        <v>5896.8440000000019</v>
      </c>
      <c r="AJ120" s="678">
        <f t="shared" si="8"/>
        <v>7083.6319999999996</v>
      </c>
      <c r="AK120" s="678">
        <f t="shared" si="8"/>
        <v>3840.9010000000003</v>
      </c>
      <c r="AL120" s="678">
        <f t="shared" si="8"/>
        <v>4540.3870000000006</v>
      </c>
      <c r="AM120" s="678">
        <f t="shared" si="8"/>
        <v>6576.1710000000012</v>
      </c>
      <c r="AN120" s="678">
        <f t="shared" si="8"/>
        <v>146.72800000000001</v>
      </c>
      <c r="AO120" s="678">
        <f t="shared" si="8"/>
        <v>21174.009000000005</v>
      </c>
      <c r="AP120" s="678">
        <f t="shared" si="8"/>
        <v>4053.694</v>
      </c>
      <c r="AQ120" s="678">
        <f t="shared" si="8"/>
        <v>437.54300000000006</v>
      </c>
      <c r="AR120" s="678">
        <f t="shared" si="8"/>
        <v>3872.9609999999993</v>
      </c>
      <c r="AS120" s="678">
        <f t="shared" si="8"/>
        <v>1070.636</v>
      </c>
      <c r="AT120" s="678">
        <f t="shared" si="8"/>
        <v>4223.2869999999994</v>
      </c>
      <c r="AU120" s="678">
        <f t="shared" si="8"/>
        <v>1118.7400000000002</v>
      </c>
      <c r="AV120" s="678">
        <f t="shared" si="8"/>
        <v>991.00799999999992</v>
      </c>
      <c r="AW120" s="678">
        <f t="shared" si="8"/>
        <v>3600.8209999999999</v>
      </c>
      <c r="AX120" s="678">
        <f t="shared" si="8"/>
        <v>1530.5440000000001</v>
      </c>
      <c r="AY120" s="678">
        <f t="shared" si="8"/>
        <v>22.636999999999997</v>
      </c>
      <c r="AZ120" s="678">
        <f t="shared" si="8"/>
        <v>357.35699999999997</v>
      </c>
      <c r="BA120" s="678">
        <f t="shared" si="8"/>
        <v>8773.66</v>
      </c>
      <c r="BB120" s="678">
        <f t="shared" si="8"/>
        <v>949.60700000000031</v>
      </c>
      <c r="BC120" s="678">
        <f t="shared" si="8"/>
        <v>14919.022000000001</v>
      </c>
      <c r="BD120" s="678">
        <f t="shared" si="8"/>
        <v>239.49299999999999</v>
      </c>
      <c r="BE120" s="678">
        <f t="shared" si="8"/>
        <v>2366.052000000001</v>
      </c>
      <c r="BF120" s="678">
        <f t="shared" si="8"/>
        <v>5112.0109999999986</v>
      </c>
      <c r="BG120" s="678">
        <f t="shared" si="8"/>
        <v>1208.0750000000005</v>
      </c>
      <c r="BH120" s="678">
        <f t="shared" si="8"/>
        <v>322.36500000000001</v>
      </c>
      <c r="BI120" s="678">
        <f t="shared" si="8"/>
        <v>722.33999999999969</v>
      </c>
      <c r="BJ120" s="678">
        <f t="shared" si="8"/>
        <v>0</v>
      </c>
      <c r="BK120" s="678">
        <f t="shared" si="8"/>
        <v>0</v>
      </c>
      <c r="BL120" s="678">
        <f t="shared" si="8"/>
        <v>0</v>
      </c>
      <c r="BM120" s="678">
        <f t="shared" si="8"/>
        <v>169376.59599999996</v>
      </c>
      <c r="BN120" s="727">
        <f t="shared" si="8"/>
        <v>0</v>
      </c>
      <c r="BO120" s="728">
        <f t="shared" si="8"/>
        <v>100154.58499999999</v>
      </c>
      <c r="BP120" s="728">
        <f t="shared" si="8"/>
        <v>241577.44800000003</v>
      </c>
      <c r="BQ120" s="678">
        <f t="shared" si="8"/>
        <v>183292.06000000008</v>
      </c>
      <c r="BR120" s="678">
        <f t="shared" si="8"/>
        <v>23210.327999999998</v>
      </c>
      <c r="BS120" s="729">
        <f t="shared" ref="BS120:BX120" si="9">SUM(BS67:BS119)</f>
        <v>160081.73200000002</v>
      </c>
      <c r="BT120" s="729">
        <f t="shared" si="9"/>
        <v>57503.394</v>
      </c>
      <c r="BU120" s="729">
        <f t="shared" si="9"/>
        <v>781.99400000000003</v>
      </c>
      <c r="BV120" s="678">
        <f t="shared" si="9"/>
        <v>56772.379000000001</v>
      </c>
      <c r="BW120" s="678">
        <f t="shared" si="9"/>
        <v>-1379.2750000000003</v>
      </c>
      <c r="BX120" s="730">
        <f t="shared" si="9"/>
        <v>0</v>
      </c>
      <c r="BZ120" s="642"/>
    </row>
    <row r="121" spans="1:79" ht="13.5" thickTop="1">
      <c r="B121" s="731" t="s">
        <v>102</v>
      </c>
      <c r="C121" s="732"/>
      <c r="D121" s="733"/>
      <c r="E121" s="733"/>
      <c r="F121" s="733">
        <f>F61</f>
        <v>20239.296000000002</v>
      </c>
      <c r="G121" s="733">
        <f>G61</f>
        <v>-59.826000000000001</v>
      </c>
      <c r="H121" s="733">
        <f>H61</f>
        <v>4796.161000000001</v>
      </c>
      <c r="I121" s="733">
        <f>I61</f>
        <v>0</v>
      </c>
      <c r="J121" s="733">
        <f>J61</f>
        <v>13985.409</v>
      </c>
      <c r="K121" s="733"/>
      <c r="L121" s="732">
        <v>8352.9169999999995</v>
      </c>
      <c r="M121" s="734">
        <v>4025.598</v>
      </c>
      <c r="N121" s="734">
        <v>397.29500000000002</v>
      </c>
      <c r="O121" s="734">
        <v>4700.6549999999997</v>
      </c>
      <c r="P121" s="734">
        <v>2741.0569999999998</v>
      </c>
      <c r="Q121" s="734">
        <v>705.88199999999995</v>
      </c>
      <c r="R121" s="734">
        <v>527.83100000000002</v>
      </c>
      <c r="S121" s="734">
        <v>402.036</v>
      </c>
      <c r="T121" s="734">
        <v>0</v>
      </c>
      <c r="U121" s="734">
        <v>571.35199999999998</v>
      </c>
      <c r="V121" s="734">
        <v>195.40199999999999</v>
      </c>
      <c r="W121" s="734">
        <v>163.04</v>
      </c>
      <c r="X121" s="734">
        <v>294.971</v>
      </c>
      <c r="Y121" s="734">
        <v>509.81799999999998</v>
      </c>
      <c r="Z121" s="734">
        <v>526.19399999999996</v>
      </c>
      <c r="AA121" s="734">
        <v>671.053</v>
      </c>
      <c r="AB121" s="734">
        <v>607.75800000000004</v>
      </c>
      <c r="AC121" s="734">
        <v>3437.5459999999998</v>
      </c>
      <c r="AD121" s="734">
        <v>1515.8920000000001</v>
      </c>
      <c r="AE121" s="734">
        <v>10022.284</v>
      </c>
      <c r="AF121" s="734">
        <v>3781.86</v>
      </c>
      <c r="AG121" s="734">
        <v>2936.6260000000002</v>
      </c>
      <c r="AH121" s="734">
        <v>4551.18</v>
      </c>
      <c r="AI121" s="734">
        <v>17634.508999999998</v>
      </c>
      <c r="AJ121" s="734">
        <v>12640.174999999999</v>
      </c>
      <c r="AK121" s="734">
        <v>1499.0550000000001</v>
      </c>
      <c r="AL121" s="734">
        <v>-258.096</v>
      </c>
      <c r="AM121" s="734">
        <v>10329.972</v>
      </c>
      <c r="AN121" s="734">
        <v>398.19900000000001</v>
      </c>
      <c r="AO121" s="734">
        <v>15073.038</v>
      </c>
      <c r="AP121" s="734">
        <v>3249.3090000000002</v>
      </c>
      <c r="AQ121" s="734">
        <v>740.54200000000003</v>
      </c>
      <c r="AR121" s="734">
        <v>5386.2790000000005</v>
      </c>
      <c r="AS121" s="734">
        <v>916.02499999999998</v>
      </c>
      <c r="AT121" s="734">
        <v>13394.252</v>
      </c>
      <c r="AU121" s="734">
        <v>1338.002</v>
      </c>
      <c r="AV121" s="734">
        <v>1240.2809999999999</v>
      </c>
      <c r="AW121" s="734">
        <v>21974.330999999998</v>
      </c>
      <c r="AX121" s="734">
        <v>3016.8090000000002</v>
      </c>
      <c r="AY121" s="734">
        <v>12.872</v>
      </c>
      <c r="AZ121" s="734">
        <v>906.76300000000003</v>
      </c>
      <c r="BA121" s="734">
        <v>3366.6460000000002</v>
      </c>
      <c r="BB121" s="734">
        <v>3170.2919999999999</v>
      </c>
      <c r="BC121" s="734">
        <v>26395.792000000001</v>
      </c>
      <c r="BD121" s="734">
        <v>637.654</v>
      </c>
      <c r="BE121" s="734">
        <v>10598.26</v>
      </c>
      <c r="BF121" s="734">
        <v>5257.8519999999999</v>
      </c>
      <c r="BG121" s="734">
        <v>2183.9270000000001</v>
      </c>
      <c r="BH121" s="734">
        <v>488.517</v>
      </c>
      <c r="BI121" s="734">
        <v>1533.6949999999999</v>
      </c>
      <c r="BJ121" s="734">
        <v>1248.5150000000001</v>
      </c>
      <c r="BK121" s="734">
        <v>0</v>
      </c>
      <c r="BL121" s="734">
        <v>0</v>
      </c>
      <c r="BM121" s="735">
        <f>SUM(L121:BL121)</f>
        <v>216011.71400000004</v>
      </c>
      <c r="BN121" s="735">
        <f>SUM(C121:BL121)</f>
        <v>254972.75400000007</v>
      </c>
      <c r="BZ121" s="642"/>
    </row>
    <row r="122" spans="1:79" ht="13.5" thickBot="1">
      <c r="B122" s="731" t="s">
        <v>9</v>
      </c>
      <c r="C122" s="669"/>
      <c r="D122" s="668"/>
      <c r="E122" s="668"/>
      <c r="F122" s="668"/>
      <c r="G122" s="668"/>
      <c r="H122" s="668"/>
      <c r="I122" s="668"/>
      <c r="J122" s="668"/>
      <c r="K122" s="668"/>
      <c r="L122" s="669">
        <v>1598.097</v>
      </c>
      <c r="M122" s="667">
        <v>290.17099999999999</v>
      </c>
      <c r="N122" s="667">
        <v>132.69999999999999</v>
      </c>
      <c r="O122" s="667">
        <v>1702.0889999999999</v>
      </c>
      <c r="P122" s="667">
        <v>964.19500000000005</v>
      </c>
      <c r="Q122" s="667">
        <v>71.022000000000006</v>
      </c>
      <c r="R122" s="667">
        <v>316.7</v>
      </c>
      <c r="S122" s="667">
        <v>149.28800000000001</v>
      </c>
      <c r="T122" s="667">
        <v>0</v>
      </c>
      <c r="U122" s="667">
        <v>256.779</v>
      </c>
      <c r="V122" s="667">
        <v>112.681</v>
      </c>
      <c r="W122" s="667">
        <v>72.897999999999996</v>
      </c>
      <c r="X122" s="667">
        <v>222.70099999999999</v>
      </c>
      <c r="Y122" s="667">
        <v>282.91699999999997</v>
      </c>
      <c r="Z122" s="667">
        <v>122.33499999999999</v>
      </c>
      <c r="AA122" s="667">
        <v>260.19</v>
      </c>
      <c r="AB122" s="667">
        <v>488.983</v>
      </c>
      <c r="AC122" s="667">
        <v>1260.47</v>
      </c>
      <c r="AD122" s="667">
        <v>630.96199999999999</v>
      </c>
      <c r="AE122" s="667">
        <v>4385.4780000000001</v>
      </c>
      <c r="AF122" s="667">
        <v>866.976</v>
      </c>
      <c r="AG122" s="667">
        <v>907.54399999999998</v>
      </c>
      <c r="AH122" s="667">
        <v>1880.44</v>
      </c>
      <c r="AI122" s="667">
        <v>5225.7790000000005</v>
      </c>
      <c r="AJ122" s="667">
        <v>1419.384</v>
      </c>
      <c r="AK122" s="667">
        <v>707.70399999999995</v>
      </c>
      <c r="AL122" s="667">
        <v>942.26599999999996</v>
      </c>
      <c r="AM122" s="667">
        <v>4183.6369999999997</v>
      </c>
      <c r="AN122" s="667">
        <v>258.41000000000003</v>
      </c>
      <c r="AO122" s="667">
        <v>5324.3779999999997</v>
      </c>
      <c r="AP122" s="667">
        <v>1585.7940000000001</v>
      </c>
      <c r="AQ122" s="667">
        <v>511.99099999999999</v>
      </c>
      <c r="AR122" s="667">
        <v>1596.0250000000001</v>
      </c>
      <c r="AS122" s="667">
        <v>611.202</v>
      </c>
      <c r="AT122" s="667">
        <v>4262.9589999999998</v>
      </c>
      <c r="AU122" s="667">
        <v>462.85599999999999</v>
      </c>
      <c r="AV122" s="667">
        <v>265.875</v>
      </c>
      <c r="AW122" s="667">
        <v>1230.808</v>
      </c>
      <c r="AX122" s="667">
        <v>1591.2940000000001</v>
      </c>
      <c r="AY122" s="667">
        <v>9.5289999999999999</v>
      </c>
      <c r="AZ122" s="667">
        <v>186.63800000000001</v>
      </c>
      <c r="BA122" s="667">
        <v>749.12699999999995</v>
      </c>
      <c r="BB122" s="667">
        <v>2344.8130000000001</v>
      </c>
      <c r="BC122" s="667">
        <v>22312.632000000001</v>
      </c>
      <c r="BD122" s="667">
        <v>533.12199999999996</v>
      </c>
      <c r="BE122" s="667">
        <v>8845.0310000000009</v>
      </c>
      <c r="BF122" s="667">
        <v>4135.3559999999998</v>
      </c>
      <c r="BG122" s="667">
        <v>582.66200000000003</v>
      </c>
      <c r="BH122" s="667">
        <v>488.517</v>
      </c>
      <c r="BI122" s="667">
        <v>487.71199999999999</v>
      </c>
      <c r="BJ122" s="667">
        <v>1248.5150000000001</v>
      </c>
      <c r="BK122" s="667">
        <v>0</v>
      </c>
      <c r="BL122" s="667">
        <v>0</v>
      </c>
      <c r="BM122" s="670">
        <f t="shared" ref="BM122:BM129" si="10">SUM(L122:BL122)</f>
        <v>89079.632000000012</v>
      </c>
      <c r="BN122" s="670">
        <f t="shared" ref="BN122:BN129" si="11">SUM(C122:BL122)</f>
        <v>89079.632000000012</v>
      </c>
      <c r="BZ122" s="642"/>
    </row>
    <row r="123" spans="1:79" ht="13.5" thickTop="1">
      <c r="B123" s="731" t="s">
        <v>101</v>
      </c>
      <c r="C123" s="669"/>
      <c r="D123" s="668"/>
      <c r="E123" s="668"/>
      <c r="F123" s="668"/>
      <c r="G123" s="668"/>
      <c r="H123" s="668"/>
      <c r="I123" s="668"/>
      <c r="J123" s="668"/>
      <c r="K123" s="668"/>
      <c r="L123" s="669">
        <v>1580.31</v>
      </c>
      <c r="M123" s="667">
        <v>285.63099999999997</v>
      </c>
      <c r="N123" s="667">
        <v>118.675</v>
      </c>
      <c r="O123" s="667">
        <v>1510.2439999999999</v>
      </c>
      <c r="P123" s="667">
        <v>860.16200000000003</v>
      </c>
      <c r="Q123" s="667">
        <v>62.616</v>
      </c>
      <c r="R123" s="667">
        <v>286.09699999999998</v>
      </c>
      <c r="S123" s="667">
        <v>138.21600000000001</v>
      </c>
      <c r="T123" s="667">
        <v>0</v>
      </c>
      <c r="U123" s="667">
        <v>227.81800000000001</v>
      </c>
      <c r="V123" s="667">
        <v>100.01</v>
      </c>
      <c r="W123" s="667">
        <v>66.159000000000006</v>
      </c>
      <c r="X123" s="667">
        <v>204.60599999999999</v>
      </c>
      <c r="Y123" s="667">
        <v>256.43299999999999</v>
      </c>
      <c r="Z123" s="667">
        <v>115.68300000000001</v>
      </c>
      <c r="AA123" s="667">
        <v>234.64599999999999</v>
      </c>
      <c r="AB123" s="667">
        <v>432.90499999999997</v>
      </c>
      <c r="AC123" s="667">
        <v>1104.1880000000001</v>
      </c>
      <c r="AD123" s="667">
        <v>556.61900000000003</v>
      </c>
      <c r="AE123" s="667">
        <v>4067.373</v>
      </c>
      <c r="AF123" s="667">
        <v>803.95</v>
      </c>
      <c r="AG123" s="667">
        <v>807.48699999999997</v>
      </c>
      <c r="AH123" s="667">
        <v>1664.7260000000001</v>
      </c>
      <c r="AI123" s="667">
        <v>4747.1149999999998</v>
      </c>
      <c r="AJ123" s="667">
        <v>1295.248</v>
      </c>
      <c r="AK123" s="667">
        <v>617.548</v>
      </c>
      <c r="AL123" s="667">
        <v>869.85199999999998</v>
      </c>
      <c r="AM123" s="667">
        <v>3652.873</v>
      </c>
      <c r="AN123" s="667">
        <v>225.32499999999999</v>
      </c>
      <c r="AO123" s="667">
        <v>4764.8190000000004</v>
      </c>
      <c r="AP123" s="667">
        <v>1473.6130000000001</v>
      </c>
      <c r="AQ123" s="667">
        <v>453.80900000000003</v>
      </c>
      <c r="AR123" s="667">
        <v>1411.921</v>
      </c>
      <c r="AS123" s="667">
        <v>513.98800000000006</v>
      </c>
      <c r="AT123" s="667">
        <v>3722.5970000000002</v>
      </c>
      <c r="AU123" s="667">
        <v>400.625</v>
      </c>
      <c r="AV123" s="667">
        <v>238.32499999999999</v>
      </c>
      <c r="AW123" s="667">
        <v>1087.058</v>
      </c>
      <c r="AX123" s="667">
        <v>1406.37</v>
      </c>
      <c r="AY123" s="667">
        <v>8.6980000000000004</v>
      </c>
      <c r="AZ123" s="667">
        <v>169.34</v>
      </c>
      <c r="BA123" s="667">
        <v>675.298</v>
      </c>
      <c r="BB123" s="667">
        <v>2064.884</v>
      </c>
      <c r="BC123" s="667">
        <v>13642.566999999999</v>
      </c>
      <c r="BD123" s="667">
        <v>472.95800000000003</v>
      </c>
      <c r="BE123" s="667">
        <v>8698.7970000000005</v>
      </c>
      <c r="BF123" s="667">
        <v>3988.2510000000002</v>
      </c>
      <c r="BG123" s="667">
        <v>499.99799999999999</v>
      </c>
      <c r="BH123" s="667">
        <v>424.03300000000002</v>
      </c>
      <c r="BI123" s="667">
        <v>457.34300000000002</v>
      </c>
      <c r="BJ123" s="667">
        <v>1176.213</v>
      </c>
      <c r="BK123" s="667">
        <v>0</v>
      </c>
      <c r="BL123" s="667">
        <v>0</v>
      </c>
      <c r="BM123" s="670">
        <f t="shared" si="10"/>
        <v>74644.02</v>
      </c>
      <c r="BN123" s="670">
        <f t="shared" si="11"/>
        <v>74644.02</v>
      </c>
      <c r="BP123" s="736" t="s">
        <v>105</v>
      </c>
      <c r="BQ123" s="737"/>
      <c r="BR123" s="738"/>
      <c r="BS123" s="738"/>
      <c r="BT123" s="739">
        <f>BM121</f>
        <v>216011.71400000004</v>
      </c>
      <c r="BV123" s="736" t="s">
        <v>110</v>
      </c>
      <c r="BW123" s="738"/>
      <c r="BX123" s="738"/>
      <c r="BY123" s="738"/>
      <c r="BZ123" s="739">
        <f>BP120</f>
        <v>241577.44800000003</v>
      </c>
    </row>
    <row r="124" spans="1:79">
      <c r="B124" s="731" t="s">
        <v>241</v>
      </c>
      <c r="C124" s="669"/>
      <c r="D124" s="668"/>
      <c r="E124" s="668"/>
      <c r="F124" s="668"/>
      <c r="G124" s="668"/>
      <c r="H124" s="668"/>
      <c r="I124" s="668"/>
      <c r="J124" s="668"/>
      <c r="K124" s="668"/>
      <c r="L124" s="669">
        <v>16.350999999999999</v>
      </c>
      <c r="M124" s="667">
        <v>4.1159999999999997</v>
      </c>
      <c r="N124" s="667">
        <v>13.409000000000001</v>
      </c>
      <c r="O124" s="667">
        <v>170.375</v>
      </c>
      <c r="P124" s="667">
        <v>100.27</v>
      </c>
      <c r="Q124" s="667">
        <v>7.8109999999999999</v>
      </c>
      <c r="R124" s="667">
        <v>27.507999999999999</v>
      </c>
      <c r="S124" s="667">
        <v>10.532999999999999</v>
      </c>
      <c r="T124" s="667">
        <v>0</v>
      </c>
      <c r="U124" s="667">
        <v>25.777999999999999</v>
      </c>
      <c r="V124" s="667">
        <v>11.189</v>
      </c>
      <c r="W124" s="667">
        <v>6.0049999999999999</v>
      </c>
      <c r="X124" s="667">
        <v>16.948</v>
      </c>
      <c r="Y124" s="667">
        <v>24.448</v>
      </c>
      <c r="Z124" s="667">
        <v>6.33</v>
      </c>
      <c r="AA124" s="667">
        <v>24.437000000000001</v>
      </c>
      <c r="AB124" s="667">
        <v>52.658000000000001</v>
      </c>
      <c r="AC124" s="667">
        <v>149.809</v>
      </c>
      <c r="AD124" s="667">
        <v>72.745000000000005</v>
      </c>
      <c r="AE124" s="667">
        <v>290.02999999999997</v>
      </c>
      <c r="AF124" s="667">
        <v>58.871000000000002</v>
      </c>
      <c r="AG124" s="667">
        <v>92.772000000000006</v>
      </c>
      <c r="AH124" s="667">
        <v>199.346</v>
      </c>
      <c r="AI124" s="667">
        <v>449.34899999999999</v>
      </c>
      <c r="AJ124" s="667">
        <v>119.47799999999999</v>
      </c>
      <c r="AK124" s="667">
        <v>79.129000000000005</v>
      </c>
      <c r="AL124" s="667">
        <v>71.415999999999997</v>
      </c>
      <c r="AM124" s="667">
        <v>492.471</v>
      </c>
      <c r="AN124" s="667">
        <v>33.036000000000001</v>
      </c>
      <c r="AO124" s="667">
        <v>532.13900000000001</v>
      </c>
      <c r="AP124" s="667">
        <v>107.349</v>
      </c>
      <c r="AQ124" s="667">
        <v>3.9449999999999998</v>
      </c>
      <c r="AR124" s="667">
        <v>180.60599999999999</v>
      </c>
      <c r="AS124" s="667">
        <v>96.052000000000007</v>
      </c>
      <c r="AT124" s="667">
        <v>531.952</v>
      </c>
      <c r="AU124" s="667">
        <v>52.127000000000002</v>
      </c>
      <c r="AV124" s="667">
        <v>27.55</v>
      </c>
      <c r="AW124" s="667">
        <v>139.114</v>
      </c>
      <c r="AX124" s="667">
        <v>164.13499999999999</v>
      </c>
      <c r="AY124" s="667">
        <v>0.83099999999999996</v>
      </c>
      <c r="AZ124" s="667">
        <v>16.36</v>
      </c>
      <c r="BA124" s="667">
        <v>70.59</v>
      </c>
      <c r="BB124" s="667">
        <v>268.15600000000001</v>
      </c>
      <c r="BC124" s="667">
        <v>2364.2890000000002</v>
      </c>
      <c r="BD124" s="667">
        <v>60.164000000000001</v>
      </c>
      <c r="BE124" s="667">
        <v>139.39599999999999</v>
      </c>
      <c r="BF124" s="667">
        <v>136.53200000000001</v>
      </c>
      <c r="BG124" s="667">
        <v>78.444000000000003</v>
      </c>
      <c r="BH124" s="667">
        <v>64.483999999999995</v>
      </c>
      <c r="BI124" s="667">
        <v>29.596</v>
      </c>
      <c r="BJ124" s="667">
        <v>52.438000000000002</v>
      </c>
      <c r="BK124" s="667">
        <v>0</v>
      </c>
      <c r="BL124" s="667">
        <v>0</v>
      </c>
      <c r="BM124" s="670">
        <f t="shared" si="10"/>
        <v>7742.8670000000002</v>
      </c>
      <c r="BN124" s="670">
        <f t="shared" si="11"/>
        <v>7742.8670000000002</v>
      </c>
      <c r="BP124" s="740" t="s">
        <v>109</v>
      </c>
      <c r="BQ124" s="741"/>
      <c r="BT124" s="723">
        <f>J121</f>
        <v>13985.409</v>
      </c>
      <c r="BV124" s="740" t="s">
        <v>76</v>
      </c>
      <c r="BZ124" s="723">
        <f>BV120</f>
        <v>56772.379000000001</v>
      </c>
    </row>
    <row r="125" spans="1:79" s="682" customFormat="1" ht="11.25" customHeight="1">
      <c r="B125" s="731" t="s">
        <v>242</v>
      </c>
      <c r="C125" s="742"/>
      <c r="D125" s="743"/>
      <c r="E125" s="743"/>
      <c r="F125" s="743"/>
      <c r="G125" s="743"/>
      <c r="H125" s="743"/>
      <c r="I125" s="743"/>
      <c r="J125" s="743"/>
      <c r="K125" s="743"/>
      <c r="L125" s="742">
        <v>1.4359999999999999</v>
      </c>
      <c r="M125" s="744">
        <v>0.42399999999999999</v>
      </c>
      <c r="N125" s="744">
        <v>0.61599999999999999</v>
      </c>
      <c r="O125" s="744">
        <v>21.47</v>
      </c>
      <c r="P125" s="744">
        <v>3.7629999999999999</v>
      </c>
      <c r="Q125" s="744">
        <v>0.59499999999999997</v>
      </c>
      <c r="R125" s="744">
        <v>3.0950000000000002</v>
      </c>
      <c r="S125" s="744">
        <v>0.53900000000000003</v>
      </c>
      <c r="T125" s="744">
        <v>0</v>
      </c>
      <c r="U125" s="744">
        <v>3.1829999999999998</v>
      </c>
      <c r="V125" s="744">
        <v>1.482</v>
      </c>
      <c r="W125" s="744">
        <v>0.73399999999999999</v>
      </c>
      <c r="X125" s="744">
        <v>1.147</v>
      </c>
      <c r="Y125" s="744">
        <v>2.036</v>
      </c>
      <c r="Z125" s="744">
        <v>0.32200000000000001</v>
      </c>
      <c r="AA125" s="744">
        <v>1.107</v>
      </c>
      <c r="AB125" s="744">
        <v>3.42</v>
      </c>
      <c r="AC125" s="744">
        <v>6.4729999999999999</v>
      </c>
      <c r="AD125" s="744">
        <v>1.5980000000000001</v>
      </c>
      <c r="AE125" s="744">
        <v>28.074999999999999</v>
      </c>
      <c r="AF125" s="744">
        <v>4.1550000000000002</v>
      </c>
      <c r="AG125" s="744">
        <v>7.2850000000000001</v>
      </c>
      <c r="AH125" s="744">
        <v>16.367999999999999</v>
      </c>
      <c r="AI125" s="744">
        <v>29.315000000000001</v>
      </c>
      <c r="AJ125" s="744">
        <v>4.6580000000000004</v>
      </c>
      <c r="AK125" s="744">
        <v>11.026999999999999</v>
      </c>
      <c r="AL125" s="744">
        <v>0.998</v>
      </c>
      <c r="AM125" s="744">
        <v>38.292999999999999</v>
      </c>
      <c r="AN125" s="744">
        <v>4.9000000000000002E-2</v>
      </c>
      <c r="AO125" s="744">
        <v>27.42</v>
      </c>
      <c r="AP125" s="744">
        <v>4.8319999999999999</v>
      </c>
      <c r="AQ125" s="744">
        <v>54.237000000000002</v>
      </c>
      <c r="AR125" s="744">
        <v>3.4980000000000002</v>
      </c>
      <c r="AS125" s="744">
        <v>1.1619999999999999</v>
      </c>
      <c r="AT125" s="744">
        <v>8.41</v>
      </c>
      <c r="AU125" s="744">
        <v>10.103999999999999</v>
      </c>
      <c r="AV125" s="744">
        <v>0</v>
      </c>
      <c r="AW125" s="744">
        <v>4.6360000000000001</v>
      </c>
      <c r="AX125" s="744">
        <v>20.789000000000001</v>
      </c>
      <c r="AY125" s="744">
        <v>0</v>
      </c>
      <c r="AZ125" s="744">
        <v>0.93799999999999994</v>
      </c>
      <c r="BA125" s="744">
        <v>3.2389999999999999</v>
      </c>
      <c r="BB125" s="744">
        <v>11.773</v>
      </c>
      <c r="BC125" s="744">
        <v>6305.7759999999998</v>
      </c>
      <c r="BD125" s="744">
        <v>0</v>
      </c>
      <c r="BE125" s="744">
        <v>6.8380000000000001</v>
      </c>
      <c r="BF125" s="744">
        <v>10.573</v>
      </c>
      <c r="BG125" s="744">
        <v>4.22</v>
      </c>
      <c r="BH125" s="744">
        <v>0</v>
      </c>
      <c r="BI125" s="744">
        <v>0.77300000000000002</v>
      </c>
      <c r="BJ125" s="744">
        <v>19.864000000000001</v>
      </c>
      <c r="BK125" s="744">
        <v>0</v>
      </c>
      <c r="BL125" s="744">
        <v>0</v>
      </c>
      <c r="BM125" s="670">
        <f t="shared" si="10"/>
        <v>6692.7449999999999</v>
      </c>
      <c r="BN125" s="670">
        <f t="shared" si="11"/>
        <v>6692.7449999999999</v>
      </c>
      <c r="BO125" s="642"/>
      <c r="BP125" s="740" t="s">
        <v>106</v>
      </c>
      <c r="BQ125" s="745"/>
      <c r="BT125" s="746">
        <f>I121</f>
        <v>0</v>
      </c>
      <c r="BV125" s="740" t="s">
        <v>111</v>
      </c>
      <c r="BW125" s="642"/>
      <c r="BX125" s="642"/>
      <c r="BY125" s="642"/>
      <c r="BZ125" s="723">
        <f>BW120</f>
        <v>-1379.2750000000003</v>
      </c>
      <c r="CA125" s="684"/>
    </row>
    <row r="126" spans="1:79">
      <c r="B126" s="731" t="s">
        <v>103</v>
      </c>
      <c r="C126" s="669"/>
      <c r="D126" s="668"/>
      <c r="E126" s="668"/>
      <c r="F126" s="668"/>
      <c r="G126" s="668"/>
      <c r="H126" s="668"/>
      <c r="I126" s="668"/>
      <c r="J126" s="668"/>
      <c r="K126" s="668"/>
      <c r="L126" s="669">
        <v>4.4610000000000003</v>
      </c>
      <c r="M126" s="667">
        <v>1.9379999999999999</v>
      </c>
      <c r="N126" s="667">
        <v>6.2510000000000003</v>
      </c>
      <c r="O126" s="667">
        <v>34.661000000000001</v>
      </c>
      <c r="P126" s="667">
        <v>18.82</v>
      </c>
      <c r="Q126" s="667">
        <v>37.97</v>
      </c>
      <c r="R126" s="667">
        <v>9.8239999999999998</v>
      </c>
      <c r="S126" s="667">
        <v>0.624</v>
      </c>
      <c r="T126" s="667">
        <v>0</v>
      </c>
      <c r="U126" s="667">
        <v>6.1749999999999998</v>
      </c>
      <c r="V126" s="667">
        <v>4.5</v>
      </c>
      <c r="W126" s="667">
        <v>0.56100000000000005</v>
      </c>
      <c r="X126" s="667">
        <v>6.258</v>
      </c>
      <c r="Y126" s="667">
        <v>4.34</v>
      </c>
      <c r="Z126" s="667">
        <v>0.47</v>
      </c>
      <c r="AA126" s="667">
        <v>6.7469999999999999</v>
      </c>
      <c r="AB126" s="667">
        <v>3.1259999999999999</v>
      </c>
      <c r="AC126" s="667">
        <v>50.345999999999997</v>
      </c>
      <c r="AD126" s="667">
        <v>13.715</v>
      </c>
      <c r="AE126" s="667">
        <v>298.61500000000001</v>
      </c>
      <c r="AF126" s="667">
        <v>18.552</v>
      </c>
      <c r="AG126" s="667">
        <v>17.847000000000001</v>
      </c>
      <c r="AH126" s="667">
        <v>74.47</v>
      </c>
      <c r="AI126" s="667">
        <v>425.79700000000003</v>
      </c>
      <c r="AJ126" s="667">
        <v>4.1390000000000002</v>
      </c>
      <c r="AK126" s="667">
        <v>9.8339999999999996</v>
      </c>
      <c r="AL126" s="667">
        <v>54.030999999999999</v>
      </c>
      <c r="AM126" s="667">
        <v>92.248999999999995</v>
      </c>
      <c r="AN126" s="667">
        <v>2.9260000000000002</v>
      </c>
      <c r="AO126" s="667">
        <v>218.79499999999999</v>
      </c>
      <c r="AP126" s="667">
        <v>15.991</v>
      </c>
      <c r="AQ126" s="667">
        <v>4.58</v>
      </c>
      <c r="AR126" s="667">
        <v>22.276</v>
      </c>
      <c r="AS126" s="667">
        <v>1.97</v>
      </c>
      <c r="AT126" s="667">
        <v>23.306000000000001</v>
      </c>
      <c r="AU126" s="667">
        <v>6.5620000000000003</v>
      </c>
      <c r="AV126" s="667">
        <v>2.5409999999999999</v>
      </c>
      <c r="AW126" s="667">
        <v>60.89</v>
      </c>
      <c r="AX126" s="667">
        <v>20.52</v>
      </c>
      <c r="AY126" s="667">
        <v>0.16900000000000001</v>
      </c>
      <c r="AZ126" s="667">
        <v>1.8660000000000001</v>
      </c>
      <c r="BA126" s="667">
        <v>5.0659999999999998</v>
      </c>
      <c r="BB126" s="667">
        <v>2.3879999999999999</v>
      </c>
      <c r="BC126" s="667">
        <v>0</v>
      </c>
      <c r="BD126" s="667">
        <v>0</v>
      </c>
      <c r="BE126" s="667">
        <v>4.1909999999999998</v>
      </c>
      <c r="BF126" s="667">
        <v>4.4960000000000004</v>
      </c>
      <c r="BG126" s="667">
        <v>4.4400000000000004</v>
      </c>
      <c r="BH126" s="667">
        <v>0</v>
      </c>
      <c r="BI126" s="667">
        <v>4.1050000000000004</v>
      </c>
      <c r="BJ126" s="667">
        <v>0</v>
      </c>
      <c r="BK126" s="667">
        <v>0</v>
      </c>
      <c r="BL126" s="667">
        <v>0</v>
      </c>
      <c r="BM126" s="670">
        <f t="shared" si="10"/>
        <v>1613.3990000000003</v>
      </c>
      <c r="BN126" s="670">
        <f t="shared" si="11"/>
        <v>1613.3990000000003</v>
      </c>
      <c r="BP126" s="740" t="s">
        <v>107</v>
      </c>
      <c r="BQ126" s="741"/>
      <c r="BT126" s="723">
        <f>H121+F121</f>
        <v>25035.457000000002</v>
      </c>
      <c r="BV126" s="740" t="s">
        <v>112</v>
      </c>
      <c r="BZ126" s="723">
        <f>BX120</f>
        <v>0</v>
      </c>
      <c r="CA126" s="644"/>
    </row>
    <row r="127" spans="1:79">
      <c r="B127" s="731" t="s">
        <v>170</v>
      </c>
      <c r="C127" s="669"/>
      <c r="D127" s="668"/>
      <c r="E127" s="668"/>
      <c r="F127" s="668"/>
      <c r="G127" s="668"/>
      <c r="H127" s="668"/>
      <c r="I127" s="668"/>
      <c r="J127" s="668"/>
      <c r="K127" s="668"/>
      <c r="L127" s="669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7">
        <v>0</v>
      </c>
      <c r="T127" s="667">
        <v>0</v>
      </c>
      <c r="U127" s="667">
        <v>0</v>
      </c>
      <c r="V127" s="667">
        <v>0</v>
      </c>
      <c r="W127" s="667">
        <v>0</v>
      </c>
      <c r="X127" s="667">
        <v>0</v>
      </c>
      <c r="Y127" s="667">
        <v>0</v>
      </c>
      <c r="Z127" s="667">
        <v>0</v>
      </c>
      <c r="AA127" s="667">
        <v>0</v>
      </c>
      <c r="AB127" s="667">
        <v>0</v>
      </c>
      <c r="AC127" s="667">
        <v>0</v>
      </c>
      <c r="AD127" s="667">
        <v>-163.86</v>
      </c>
      <c r="AE127" s="667">
        <v>0</v>
      </c>
      <c r="AF127" s="667">
        <v>0</v>
      </c>
      <c r="AG127" s="667">
        <v>0</v>
      </c>
      <c r="AH127" s="667">
        <v>0</v>
      </c>
      <c r="AI127" s="667">
        <v>0</v>
      </c>
      <c r="AJ127" s="667">
        <v>0</v>
      </c>
      <c r="AK127" s="667">
        <v>-1164.8589999999999</v>
      </c>
      <c r="AL127" s="667">
        <v>0</v>
      </c>
      <c r="AM127" s="667">
        <v>0</v>
      </c>
      <c r="AN127" s="667">
        <v>0</v>
      </c>
      <c r="AO127" s="667">
        <v>0</v>
      </c>
      <c r="AP127" s="667">
        <v>0</v>
      </c>
      <c r="AQ127" s="667">
        <v>-59.904000000000003</v>
      </c>
      <c r="AR127" s="667">
        <v>0</v>
      </c>
      <c r="AS127" s="667">
        <v>-0.36299999999999999</v>
      </c>
      <c r="AT127" s="667">
        <v>0</v>
      </c>
      <c r="AU127" s="667">
        <v>0</v>
      </c>
      <c r="AV127" s="667">
        <v>0</v>
      </c>
      <c r="AW127" s="667">
        <v>0</v>
      </c>
      <c r="AX127" s="667">
        <v>-4.6150000000000002</v>
      </c>
      <c r="AY127" s="667">
        <v>0</v>
      </c>
      <c r="AZ127" s="667">
        <v>0</v>
      </c>
      <c r="BA127" s="667">
        <v>0</v>
      </c>
      <c r="BB127" s="667">
        <v>0</v>
      </c>
      <c r="BC127" s="667">
        <v>0</v>
      </c>
      <c r="BD127" s="667">
        <v>0</v>
      </c>
      <c r="BE127" s="667">
        <v>0</v>
      </c>
      <c r="BF127" s="667">
        <v>0</v>
      </c>
      <c r="BG127" s="667">
        <v>0</v>
      </c>
      <c r="BH127" s="667">
        <v>0</v>
      </c>
      <c r="BI127" s="667">
        <v>0</v>
      </c>
      <c r="BJ127" s="667">
        <v>0</v>
      </c>
      <c r="BK127" s="667">
        <v>0</v>
      </c>
      <c r="BL127" s="667">
        <v>0</v>
      </c>
      <c r="BM127" s="670">
        <f t="shared" si="10"/>
        <v>-1393.6010000000001</v>
      </c>
      <c r="BN127" s="670">
        <f t="shared" si="11"/>
        <v>-1393.6010000000001</v>
      </c>
      <c r="BP127" s="740" t="s">
        <v>108</v>
      </c>
      <c r="BQ127" s="741"/>
      <c r="BT127" s="723">
        <f>G121</f>
        <v>-59.826000000000001</v>
      </c>
      <c r="BV127" s="740" t="s">
        <v>209</v>
      </c>
      <c r="BZ127" s="723">
        <f>BO120</f>
        <v>100154.58499999999</v>
      </c>
      <c r="CA127" s="644"/>
    </row>
    <row r="128" spans="1:79" ht="13.5" thickBot="1">
      <c r="B128" s="731" t="s">
        <v>104</v>
      </c>
      <c r="C128" s="747"/>
      <c r="D128" s="748"/>
      <c r="E128" s="748"/>
      <c r="F128" s="748"/>
      <c r="G128" s="748"/>
      <c r="H128" s="748"/>
      <c r="I128" s="748"/>
      <c r="J128" s="748"/>
      <c r="K128" s="748"/>
      <c r="L128" s="747">
        <v>6750.3590000000004</v>
      </c>
      <c r="M128" s="749">
        <v>3733.489</v>
      </c>
      <c r="N128" s="749">
        <v>258.34399999999999</v>
      </c>
      <c r="O128" s="749">
        <v>2963.9050000000002</v>
      </c>
      <c r="P128" s="749">
        <v>1758.0419999999999</v>
      </c>
      <c r="Q128" s="749">
        <v>596.89</v>
      </c>
      <c r="R128" s="749">
        <v>201.30699999999999</v>
      </c>
      <c r="S128" s="749">
        <v>252.124</v>
      </c>
      <c r="T128" s="749">
        <v>0</v>
      </c>
      <c r="U128" s="749">
        <v>308.39800000000002</v>
      </c>
      <c r="V128" s="749">
        <v>78.221000000000004</v>
      </c>
      <c r="W128" s="749">
        <v>89.581000000000003</v>
      </c>
      <c r="X128" s="749">
        <v>66.012</v>
      </c>
      <c r="Y128" s="749">
        <v>222.56100000000001</v>
      </c>
      <c r="Z128" s="749">
        <v>403.38900000000001</v>
      </c>
      <c r="AA128" s="749">
        <v>404.11599999999999</v>
      </c>
      <c r="AB128" s="749">
        <v>115.649</v>
      </c>
      <c r="AC128" s="749">
        <v>2126.73</v>
      </c>
      <c r="AD128" s="749">
        <v>1035.075</v>
      </c>
      <c r="AE128" s="749">
        <v>5338.1909999999998</v>
      </c>
      <c r="AF128" s="749">
        <v>2896.3319999999999</v>
      </c>
      <c r="AG128" s="749">
        <v>2011.2349999999999</v>
      </c>
      <c r="AH128" s="749">
        <v>2596.27</v>
      </c>
      <c r="AI128" s="749">
        <v>11982.933000000001</v>
      </c>
      <c r="AJ128" s="749">
        <v>11216.652</v>
      </c>
      <c r="AK128" s="749">
        <v>1946.376</v>
      </c>
      <c r="AL128" s="749">
        <v>-1254.393</v>
      </c>
      <c r="AM128" s="749">
        <v>6054.0860000000002</v>
      </c>
      <c r="AN128" s="749">
        <v>136.863</v>
      </c>
      <c r="AO128" s="749">
        <v>9529.8649999999998</v>
      </c>
      <c r="AP128" s="749">
        <v>1647.5239999999999</v>
      </c>
      <c r="AQ128" s="749">
        <v>283.875</v>
      </c>
      <c r="AR128" s="749">
        <v>3767.9780000000001</v>
      </c>
      <c r="AS128" s="749">
        <v>303.21600000000001</v>
      </c>
      <c r="AT128" s="749">
        <v>9107.9869999999992</v>
      </c>
      <c r="AU128" s="749">
        <v>868.58399999999995</v>
      </c>
      <c r="AV128" s="749">
        <v>971.86500000000001</v>
      </c>
      <c r="AW128" s="749">
        <v>20682.633000000002</v>
      </c>
      <c r="AX128" s="749">
        <v>1409.61</v>
      </c>
      <c r="AY128" s="749">
        <v>3.1739999999999999</v>
      </c>
      <c r="AZ128" s="749">
        <v>718.25900000000001</v>
      </c>
      <c r="BA128" s="749">
        <v>2612.453</v>
      </c>
      <c r="BB128" s="749">
        <v>823.09100000000001</v>
      </c>
      <c r="BC128" s="749">
        <v>4083.16</v>
      </c>
      <c r="BD128" s="749">
        <v>104.532</v>
      </c>
      <c r="BE128" s="749">
        <v>1749.038</v>
      </c>
      <c r="BF128" s="749">
        <v>1118</v>
      </c>
      <c r="BG128" s="749">
        <v>1596.825</v>
      </c>
      <c r="BH128" s="749">
        <v>0</v>
      </c>
      <c r="BI128" s="749">
        <v>1041.8779999999999</v>
      </c>
      <c r="BJ128" s="749">
        <v>0</v>
      </c>
      <c r="BK128" s="749">
        <v>0</v>
      </c>
      <c r="BL128" s="749">
        <v>0</v>
      </c>
      <c r="BM128" s="750">
        <f t="shared" si="10"/>
        <v>126712.284</v>
      </c>
      <c r="BN128" s="750">
        <f t="shared" si="11"/>
        <v>126712.284</v>
      </c>
      <c r="BP128" s="719"/>
      <c r="BT128" s="723"/>
      <c r="BV128" s="740" t="s">
        <v>210</v>
      </c>
      <c r="BZ128" s="723">
        <f>BO61</f>
        <v>142152.383</v>
      </c>
      <c r="CA128" s="644"/>
    </row>
    <row r="129" spans="2:79" ht="14.25" thickTop="1" thickBot="1">
      <c r="B129" s="751" t="s">
        <v>243</v>
      </c>
      <c r="C129" s="752"/>
      <c r="D129" s="752"/>
      <c r="E129" s="752"/>
      <c r="F129" s="752"/>
      <c r="G129" s="752"/>
      <c r="H129" s="752"/>
      <c r="I129" s="752"/>
      <c r="J129" s="752"/>
      <c r="K129" s="752"/>
      <c r="L129" s="753">
        <v>13308</v>
      </c>
      <c r="M129" s="754">
        <v>5149</v>
      </c>
      <c r="N129" s="754">
        <v>836</v>
      </c>
      <c r="O129" s="754">
        <v>8472</v>
      </c>
      <c r="P129" s="754">
        <v>1286</v>
      </c>
      <c r="Q129" s="754">
        <v>38</v>
      </c>
      <c r="R129" s="754">
        <v>1722</v>
      </c>
      <c r="S129" s="754">
        <v>938</v>
      </c>
      <c r="T129" s="754">
        <v>0</v>
      </c>
      <c r="U129" s="754">
        <v>301</v>
      </c>
      <c r="V129" s="754">
        <v>64</v>
      </c>
      <c r="W129" s="754">
        <v>146</v>
      </c>
      <c r="X129" s="754">
        <v>612</v>
      </c>
      <c r="Y129" s="754">
        <v>856</v>
      </c>
      <c r="Z129" s="754">
        <v>2282</v>
      </c>
      <c r="AA129" s="754">
        <v>561</v>
      </c>
      <c r="AB129" s="754">
        <v>641</v>
      </c>
      <c r="AC129" s="754">
        <v>1012</v>
      </c>
      <c r="AD129" s="754">
        <v>745</v>
      </c>
      <c r="AE129" s="754">
        <v>22973</v>
      </c>
      <c r="AF129" s="754">
        <v>5053</v>
      </c>
      <c r="AG129" s="754">
        <v>1850</v>
      </c>
      <c r="AH129" s="754">
        <v>1875</v>
      </c>
      <c r="AI129" s="754">
        <v>29313</v>
      </c>
      <c r="AJ129" s="754">
        <v>6971</v>
      </c>
      <c r="AK129" s="754">
        <v>546</v>
      </c>
      <c r="AL129" s="754">
        <v>351</v>
      </c>
      <c r="AM129" s="754">
        <v>3232</v>
      </c>
      <c r="AN129" s="754">
        <v>57</v>
      </c>
      <c r="AO129" s="754">
        <v>9562</v>
      </c>
      <c r="AP129" s="754">
        <v>8964</v>
      </c>
      <c r="AQ129" s="754">
        <v>677</v>
      </c>
      <c r="AR129" s="754">
        <v>795</v>
      </c>
      <c r="AS129" s="754">
        <v>730</v>
      </c>
      <c r="AT129" s="754">
        <v>1762</v>
      </c>
      <c r="AU129" s="754">
        <v>208</v>
      </c>
      <c r="AV129" s="754">
        <v>118</v>
      </c>
      <c r="AW129" s="754">
        <v>871</v>
      </c>
      <c r="AX129" s="754">
        <v>1876</v>
      </c>
      <c r="AY129" s="754">
        <v>24</v>
      </c>
      <c r="AZ129" s="754">
        <v>460</v>
      </c>
      <c r="BA129" s="754">
        <v>1194</v>
      </c>
      <c r="BB129" s="754">
        <v>6299</v>
      </c>
      <c r="BC129" s="754">
        <v>19903</v>
      </c>
      <c r="BD129" s="754">
        <v>246</v>
      </c>
      <c r="BE129" s="754">
        <v>13266</v>
      </c>
      <c r="BF129" s="754">
        <v>4942</v>
      </c>
      <c r="BG129" s="754">
        <v>1618</v>
      </c>
      <c r="BH129" s="754">
        <v>1693</v>
      </c>
      <c r="BI129" s="754">
        <v>4634</v>
      </c>
      <c r="BJ129" s="754">
        <v>13051</v>
      </c>
      <c r="BK129" s="754">
        <v>0</v>
      </c>
      <c r="BL129" s="754">
        <v>0</v>
      </c>
      <c r="BM129" s="730">
        <f t="shared" si="10"/>
        <v>204083</v>
      </c>
      <c r="BN129" s="755">
        <f t="shared" si="11"/>
        <v>204083</v>
      </c>
      <c r="BP129" s="756" t="s">
        <v>77</v>
      </c>
      <c r="BQ129" s="646"/>
      <c r="BR129" s="646"/>
      <c r="BS129" s="646"/>
      <c r="BT129" s="755">
        <f>BT123+BT124+BT125+BT126+BT127</f>
        <v>254972.75400000002</v>
      </c>
      <c r="BV129" s="756" t="s">
        <v>77</v>
      </c>
      <c r="BW129" s="646"/>
      <c r="BX129" s="646"/>
      <c r="BY129" s="646"/>
      <c r="BZ129" s="755">
        <f>BZ123+BZ124+BZ125+BZ126+BZ127-BZ128</f>
        <v>254972.75399999999</v>
      </c>
      <c r="CA129" s="644"/>
    </row>
    <row r="130" spans="2:79" ht="13.5" thickTop="1"/>
    <row r="132" spans="2:79">
      <c r="M132" s="685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EB16F-9D66-472B-9889-072C57C27BF0}">
  <dimension ref="A1:CA132"/>
  <sheetViews>
    <sheetView showGridLines="0" tabSelected="1" workbookViewId="0">
      <selection activeCell="C1" sqref="C1"/>
    </sheetView>
  </sheetViews>
  <sheetFormatPr defaultColWidth="11.42578125" defaultRowHeight="12.75"/>
  <cols>
    <col min="1" max="1" width="9.140625" style="741" customWidth="1"/>
    <col min="2" max="2" width="37.7109375" style="741" customWidth="1"/>
    <col min="3" max="3" width="10.85546875" style="741" customWidth="1"/>
    <col min="4" max="5" width="9.7109375" style="741" customWidth="1"/>
    <col min="6" max="6" width="11.85546875" style="741" customWidth="1"/>
    <col min="7" max="9" width="9.7109375" style="741" customWidth="1"/>
    <col min="10" max="10" width="10.85546875" style="741" customWidth="1"/>
    <col min="11" max="11" width="13.7109375" style="741" customWidth="1"/>
    <col min="12" max="66" width="12.7109375" style="741" customWidth="1"/>
    <col min="67" max="67" width="12.140625" style="741" customWidth="1"/>
    <col min="68" max="68" width="11.140625" style="741" customWidth="1"/>
    <col min="69" max="69" width="10.85546875" style="741" customWidth="1"/>
    <col min="70" max="70" width="11.28515625" style="741" customWidth="1"/>
    <col min="71" max="71" width="11.42578125" style="741" customWidth="1"/>
    <col min="72" max="72" width="11.5703125" style="741" customWidth="1"/>
    <col min="73" max="73" width="9.7109375" style="741" customWidth="1"/>
    <col min="74" max="74" width="11" style="741" customWidth="1"/>
    <col min="75" max="75" width="9.7109375" style="741" customWidth="1"/>
    <col min="76" max="76" width="10.42578125" style="741" customWidth="1"/>
    <col min="77" max="77" width="14.7109375" style="741" customWidth="1"/>
    <col min="78" max="78" width="11" style="758" customWidth="1"/>
    <col min="79" max="16384" width="11.42578125" style="741"/>
  </cols>
  <sheetData>
    <row r="1" spans="1:78" ht="15.75">
      <c r="F1" s="3" t="s">
        <v>321</v>
      </c>
      <c r="G1" s="104" t="s">
        <v>265</v>
      </c>
      <c r="H1" s="757"/>
      <c r="N1" s="529" t="s">
        <v>322</v>
      </c>
    </row>
    <row r="2" spans="1:78">
      <c r="A2" s="178" t="s">
        <v>0</v>
      </c>
      <c r="N2" s="529" t="s">
        <v>221</v>
      </c>
    </row>
    <row r="3" spans="1:78" ht="13.5" thickBot="1">
      <c r="C3" s="533" t="s">
        <v>80</v>
      </c>
      <c r="BN3" s="759"/>
      <c r="BT3" s="759"/>
    </row>
    <row r="4" spans="1:78" ht="14.25" thickTop="1" thickBot="1">
      <c r="L4" s="637" t="s">
        <v>81</v>
      </c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760"/>
      <c r="X4" s="760"/>
      <c r="Y4" s="760"/>
      <c r="Z4" s="760"/>
      <c r="AA4" s="760"/>
      <c r="AB4" s="760"/>
      <c r="AC4" s="760"/>
      <c r="AD4" s="760"/>
      <c r="AE4" s="760"/>
      <c r="AF4" s="760"/>
      <c r="AG4" s="760"/>
      <c r="AH4" s="760"/>
      <c r="AI4" s="760"/>
      <c r="AJ4" s="760"/>
      <c r="AK4" s="760"/>
      <c r="AL4" s="760"/>
      <c r="AM4" s="760"/>
      <c r="AN4" s="760"/>
      <c r="AO4" s="760"/>
      <c r="AP4" s="760"/>
      <c r="AQ4" s="760"/>
      <c r="AR4" s="760"/>
      <c r="AS4" s="760"/>
      <c r="AT4" s="760"/>
      <c r="AU4" s="760"/>
      <c r="AV4" s="760"/>
      <c r="AW4" s="760"/>
      <c r="AX4" s="760"/>
      <c r="AY4" s="760"/>
      <c r="AZ4" s="760"/>
      <c r="BA4" s="760"/>
      <c r="BB4" s="760"/>
      <c r="BC4" s="760"/>
      <c r="BD4" s="760"/>
      <c r="BE4" s="760"/>
      <c r="BF4" s="760"/>
      <c r="BG4" s="760"/>
      <c r="BH4" s="760"/>
      <c r="BI4" s="760"/>
      <c r="BJ4" s="760"/>
      <c r="BK4" s="760"/>
      <c r="BL4" s="760"/>
      <c r="BM4" s="761"/>
      <c r="BY4" s="758"/>
      <c r="BZ4" s="741"/>
    </row>
    <row r="5" spans="1:78" ht="70.5" customHeight="1" thickTop="1">
      <c r="A5" s="538" t="s">
        <v>79</v>
      </c>
      <c r="B5" s="762"/>
      <c r="C5" s="539" t="s">
        <v>222</v>
      </c>
      <c r="D5" s="539" t="s">
        <v>223</v>
      </c>
      <c r="E5" s="539" t="s">
        <v>82</v>
      </c>
      <c r="F5" s="539" t="s">
        <v>175</v>
      </c>
      <c r="G5" s="539" t="s">
        <v>224</v>
      </c>
      <c r="H5" s="539" t="s">
        <v>83</v>
      </c>
      <c r="I5" s="539" t="s">
        <v>84</v>
      </c>
      <c r="J5" s="540" t="s">
        <v>85</v>
      </c>
      <c r="K5" s="541" t="s">
        <v>113</v>
      </c>
      <c r="L5" s="652" t="s">
        <v>278</v>
      </c>
      <c r="M5" s="653" t="s">
        <v>279</v>
      </c>
      <c r="N5" s="653" t="s">
        <v>280</v>
      </c>
      <c r="O5" s="653" t="s">
        <v>132</v>
      </c>
      <c r="P5" s="653" t="s">
        <v>281</v>
      </c>
      <c r="Q5" s="653" t="s">
        <v>282</v>
      </c>
      <c r="R5" s="653" t="s">
        <v>283</v>
      </c>
      <c r="S5" s="653" t="s">
        <v>284</v>
      </c>
      <c r="T5" s="653" t="s">
        <v>285</v>
      </c>
      <c r="U5" s="653" t="s">
        <v>133</v>
      </c>
      <c r="V5" s="653" t="s">
        <v>286</v>
      </c>
      <c r="W5" s="653" t="s">
        <v>287</v>
      </c>
      <c r="X5" s="653" t="s">
        <v>288</v>
      </c>
      <c r="Y5" s="653" t="s">
        <v>289</v>
      </c>
      <c r="Z5" s="653" t="s">
        <v>290</v>
      </c>
      <c r="AA5" s="653" t="s">
        <v>291</v>
      </c>
      <c r="AB5" s="653" t="s">
        <v>292</v>
      </c>
      <c r="AC5" s="653" t="s">
        <v>293</v>
      </c>
      <c r="AD5" s="653" t="s">
        <v>294</v>
      </c>
      <c r="AE5" s="653" t="s">
        <v>295</v>
      </c>
      <c r="AF5" s="653" t="s">
        <v>296</v>
      </c>
      <c r="AG5" s="653" t="s">
        <v>297</v>
      </c>
      <c r="AH5" s="653" t="s">
        <v>298</v>
      </c>
      <c r="AI5" s="653" t="s">
        <v>134</v>
      </c>
      <c r="AJ5" s="653" t="s">
        <v>135</v>
      </c>
      <c r="AK5" s="653" t="s">
        <v>37</v>
      </c>
      <c r="AL5" s="653" t="s">
        <v>39</v>
      </c>
      <c r="AM5" s="653" t="s">
        <v>136</v>
      </c>
      <c r="AN5" s="653" t="s">
        <v>299</v>
      </c>
      <c r="AO5" s="653" t="s">
        <v>43</v>
      </c>
      <c r="AP5" s="653" t="s">
        <v>300</v>
      </c>
      <c r="AQ5" s="653" t="s">
        <v>301</v>
      </c>
      <c r="AR5" s="653" t="s">
        <v>47</v>
      </c>
      <c r="AS5" s="653" t="s">
        <v>302</v>
      </c>
      <c r="AT5" s="653" t="s">
        <v>303</v>
      </c>
      <c r="AU5" s="653" t="s">
        <v>304</v>
      </c>
      <c r="AV5" s="653" t="s">
        <v>305</v>
      </c>
      <c r="AW5" s="653" t="s">
        <v>306</v>
      </c>
      <c r="AX5" s="653" t="s">
        <v>307</v>
      </c>
      <c r="AY5" s="653" t="s">
        <v>308</v>
      </c>
      <c r="AZ5" s="653" t="s">
        <v>309</v>
      </c>
      <c r="BA5" s="653" t="s">
        <v>310</v>
      </c>
      <c r="BB5" s="653" t="s">
        <v>311</v>
      </c>
      <c r="BC5" s="653" t="s">
        <v>59</v>
      </c>
      <c r="BD5" s="653" t="s">
        <v>312</v>
      </c>
      <c r="BE5" s="653" t="s">
        <v>313</v>
      </c>
      <c r="BF5" s="653" t="s">
        <v>314</v>
      </c>
      <c r="BG5" s="653" t="s">
        <v>315</v>
      </c>
      <c r="BH5" s="653" t="s">
        <v>316</v>
      </c>
      <c r="BI5" s="653" t="s">
        <v>317</v>
      </c>
      <c r="BJ5" s="653" t="s">
        <v>318</v>
      </c>
      <c r="BK5" s="653" t="s">
        <v>319</v>
      </c>
      <c r="BL5" s="649" t="s">
        <v>320</v>
      </c>
      <c r="BM5" s="541" t="s">
        <v>86</v>
      </c>
      <c r="BN5" s="638" t="s">
        <v>87</v>
      </c>
      <c r="BO5" s="639" t="s">
        <v>88</v>
      </c>
      <c r="BZ5" s="741"/>
    </row>
    <row r="6" spans="1:78" ht="15" customHeight="1">
      <c r="A6" s="763"/>
      <c r="B6" s="764"/>
      <c r="C6" s="765"/>
      <c r="D6" s="764"/>
      <c r="E6" s="764"/>
      <c r="F6" s="764"/>
      <c r="G6" s="764"/>
      <c r="H6" s="764"/>
      <c r="I6" s="764"/>
      <c r="J6" s="764"/>
      <c r="K6" s="764"/>
      <c r="L6" s="766"/>
      <c r="M6" s="765"/>
      <c r="N6" s="765"/>
      <c r="O6" s="765"/>
      <c r="P6" s="765"/>
      <c r="Q6" s="765"/>
      <c r="R6" s="765"/>
      <c r="S6" s="765"/>
      <c r="T6" s="765"/>
      <c r="U6" s="765"/>
      <c r="V6" s="765"/>
      <c r="W6" s="765"/>
      <c r="X6" s="765"/>
      <c r="Y6" s="765"/>
      <c r="Z6" s="765"/>
      <c r="AA6" s="765"/>
      <c r="AB6" s="765"/>
      <c r="AC6" s="765"/>
      <c r="AD6" s="765"/>
      <c r="AE6" s="765"/>
      <c r="AF6" s="765"/>
      <c r="AG6" s="765"/>
      <c r="AH6" s="765"/>
      <c r="AI6" s="765"/>
      <c r="AJ6" s="765"/>
      <c r="AK6" s="765"/>
      <c r="AL6" s="765"/>
      <c r="AM6" s="765"/>
      <c r="AN6" s="765"/>
      <c r="AO6" s="765"/>
      <c r="AP6" s="765"/>
      <c r="AQ6" s="765"/>
      <c r="AR6" s="765"/>
      <c r="AS6" s="765"/>
      <c r="AT6" s="765"/>
      <c r="AU6" s="765"/>
      <c r="AV6" s="765"/>
      <c r="AW6" s="765"/>
      <c r="AX6" s="765"/>
      <c r="AY6" s="765"/>
      <c r="AZ6" s="765"/>
      <c r="BA6" s="765"/>
      <c r="BB6" s="765"/>
      <c r="BC6" s="765"/>
      <c r="BD6" s="765"/>
      <c r="BE6" s="765"/>
      <c r="BF6" s="765"/>
      <c r="BG6" s="765"/>
      <c r="BH6" s="765"/>
      <c r="BI6" s="765"/>
      <c r="BJ6" s="765"/>
      <c r="BK6" s="765"/>
      <c r="BL6" s="765"/>
      <c r="BM6" s="767"/>
      <c r="BN6" s="768"/>
      <c r="BO6" s="769"/>
      <c r="BZ6" s="741"/>
    </row>
    <row r="7" spans="1:78" ht="15" customHeight="1" thickBot="1">
      <c r="A7" s="770"/>
      <c r="B7" s="771"/>
      <c r="C7" s="772"/>
      <c r="D7" s="771"/>
      <c r="E7" s="771"/>
      <c r="F7" s="771"/>
      <c r="G7" s="771"/>
      <c r="H7" s="771"/>
      <c r="I7" s="771"/>
      <c r="J7" s="771"/>
      <c r="K7" s="771"/>
      <c r="L7" s="773" t="s">
        <v>11</v>
      </c>
      <c r="M7" s="772" t="s">
        <v>12</v>
      </c>
      <c r="N7" s="772" t="s">
        <v>13</v>
      </c>
      <c r="O7" s="772" t="s">
        <v>14</v>
      </c>
      <c r="P7" s="772" t="s">
        <v>15</v>
      </c>
      <c r="Q7" s="772" t="s">
        <v>16</v>
      </c>
      <c r="R7" s="772" t="s">
        <v>17</v>
      </c>
      <c r="S7" s="772" t="s">
        <v>18</v>
      </c>
      <c r="T7" s="772" t="s">
        <v>19</v>
      </c>
      <c r="U7" s="772" t="s">
        <v>20</v>
      </c>
      <c r="V7" s="772" t="s">
        <v>21</v>
      </c>
      <c r="W7" s="772" t="s">
        <v>22</v>
      </c>
      <c r="X7" s="772" t="s">
        <v>23</v>
      </c>
      <c r="Y7" s="772" t="s">
        <v>24</v>
      </c>
      <c r="Z7" s="772" t="s">
        <v>25</v>
      </c>
      <c r="AA7" s="772" t="s">
        <v>26</v>
      </c>
      <c r="AB7" s="772" t="s">
        <v>27</v>
      </c>
      <c r="AC7" s="772" t="s">
        <v>28</v>
      </c>
      <c r="AD7" s="772" t="s">
        <v>29</v>
      </c>
      <c r="AE7" s="772" t="s">
        <v>30</v>
      </c>
      <c r="AF7" s="772" t="s">
        <v>31</v>
      </c>
      <c r="AG7" s="772" t="s">
        <v>32</v>
      </c>
      <c r="AH7" s="772" t="s">
        <v>33</v>
      </c>
      <c r="AI7" s="772" t="s">
        <v>34</v>
      </c>
      <c r="AJ7" s="772" t="s">
        <v>35</v>
      </c>
      <c r="AK7" s="772" t="s">
        <v>36</v>
      </c>
      <c r="AL7" s="772" t="s">
        <v>38</v>
      </c>
      <c r="AM7" s="772" t="s">
        <v>40</v>
      </c>
      <c r="AN7" s="772" t="s">
        <v>41</v>
      </c>
      <c r="AO7" s="772" t="s">
        <v>42</v>
      </c>
      <c r="AP7" s="772" t="s">
        <v>44</v>
      </c>
      <c r="AQ7" s="772" t="s">
        <v>45</v>
      </c>
      <c r="AR7" s="772" t="s">
        <v>46</v>
      </c>
      <c r="AS7" s="772" t="s">
        <v>48</v>
      </c>
      <c r="AT7" s="772" t="s">
        <v>49</v>
      </c>
      <c r="AU7" s="772" t="s">
        <v>50</v>
      </c>
      <c r="AV7" s="772" t="s">
        <v>51</v>
      </c>
      <c r="AW7" s="772" t="s">
        <v>52</v>
      </c>
      <c r="AX7" s="772" t="s">
        <v>53</v>
      </c>
      <c r="AY7" s="772" t="s">
        <v>54</v>
      </c>
      <c r="AZ7" s="772" t="s">
        <v>55</v>
      </c>
      <c r="BA7" s="772" t="s">
        <v>56</v>
      </c>
      <c r="BB7" s="772" t="s">
        <v>57</v>
      </c>
      <c r="BC7" s="772" t="s">
        <v>58</v>
      </c>
      <c r="BD7" s="772" t="s">
        <v>60</v>
      </c>
      <c r="BE7" s="772" t="s">
        <v>61</v>
      </c>
      <c r="BF7" s="772" t="s">
        <v>62</v>
      </c>
      <c r="BG7" s="772" t="s">
        <v>63</v>
      </c>
      <c r="BH7" s="772" t="s">
        <v>64</v>
      </c>
      <c r="BI7" s="772" t="s">
        <v>65</v>
      </c>
      <c r="BJ7" s="772" t="s">
        <v>66</v>
      </c>
      <c r="BK7" s="772" t="s">
        <v>70</v>
      </c>
      <c r="BL7" s="772" t="s">
        <v>71</v>
      </c>
      <c r="BM7" s="774"/>
      <c r="BN7" s="768"/>
      <c r="BO7" s="769"/>
      <c r="BZ7" s="741"/>
    </row>
    <row r="8" spans="1:78" ht="13.5" thickTop="1">
      <c r="A8" s="763" t="s">
        <v>11</v>
      </c>
      <c r="B8" s="556" t="s">
        <v>201</v>
      </c>
      <c r="C8" s="775">
        <f>D8+E8+F8+G8+H8+I8+J8+K8</f>
        <v>19439.809000000001</v>
      </c>
      <c r="D8" s="666">
        <v>3094.51</v>
      </c>
      <c r="E8" s="666">
        <v>0</v>
      </c>
      <c r="F8" s="666">
        <v>0</v>
      </c>
      <c r="G8" s="666">
        <v>0</v>
      </c>
      <c r="H8" s="666">
        <v>0</v>
      </c>
      <c r="I8" s="666">
        <v>0</v>
      </c>
      <c r="J8" s="666">
        <v>341.65300000000002</v>
      </c>
      <c r="K8" s="666">
        <f>BM8+BN8+BO8</f>
        <v>16003.645999999999</v>
      </c>
      <c r="L8" s="776">
        <v>10079.695</v>
      </c>
      <c r="M8" s="775">
        <v>0</v>
      </c>
      <c r="N8" s="775">
        <v>0</v>
      </c>
      <c r="O8" s="775">
        <v>213.089</v>
      </c>
      <c r="P8" s="775">
        <v>0</v>
      </c>
      <c r="Q8" s="775">
        <v>0</v>
      </c>
      <c r="R8" s="775">
        <v>0</v>
      </c>
      <c r="S8" s="775">
        <v>19.962</v>
      </c>
      <c r="T8" s="775">
        <v>0</v>
      </c>
      <c r="U8" s="775">
        <v>0</v>
      </c>
      <c r="V8" s="775">
        <v>0</v>
      </c>
      <c r="W8" s="775">
        <v>0</v>
      </c>
      <c r="X8" s="775">
        <v>0</v>
      </c>
      <c r="Y8" s="775">
        <v>0</v>
      </c>
      <c r="Z8" s="775">
        <v>0</v>
      </c>
      <c r="AA8" s="775">
        <v>0.33900000000000002</v>
      </c>
      <c r="AB8" s="775">
        <v>0</v>
      </c>
      <c r="AC8" s="775">
        <v>0</v>
      </c>
      <c r="AD8" s="775">
        <v>0</v>
      </c>
      <c r="AE8" s="775">
        <v>0</v>
      </c>
      <c r="AF8" s="775">
        <v>0</v>
      </c>
      <c r="AG8" s="775">
        <v>0</v>
      </c>
      <c r="AH8" s="775">
        <v>0</v>
      </c>
      <c r="AI8" s="775">
        <v>0</v>
      </c>
      <c r="AJ8" s="775">
        <v>0</v>
      </c>
      <c r="AK8" s="775">
        <v>0</v>
      </c>
      <c r="AL8" s="775">
        <v>0</v>
      </c>
      <c r="AM8" s="775">
        <v>0</v>
      </c>
      <c r="AN8" s="775">
        <v>0</v>
      </c>
      <c r="AO8" s="775">
        <v>0</v>
      </c>
      <c r="AP8" s="775">
        <v>0</v>
      </c>
      <c r="AQ8" s="775">
        <v>0</v>
      </c>
      <c r="AR8" s="775">
        <v>0</v>
      </c>
      <c r="AS8" s="775">
        <v>0</v>
      </c>
      <c r="AT8" s="775">
        <v>0</v>
      </c>
      <c r="AU8" s="775">
        <v>0</v>
      </c>
      <c r="AV8" s="775">
        <v>0</v>
      </c>
      <c r="AW8" s="775">
        <v>0</v>
      </c>
      <c r="AX8" s="775">
        <v>0</v>
      </c>
      <c r="AY8" s="775">
        <v>0</v>
      </c>
      <c r="AZ8" s="775">
        <v>0</v>
      </c>
      <c r="BA8" s="775">
        <v>0</v>
      </c>
      <c r="BB8" s="775">
        <v>0</v>
      </c>
      <c r="BC8" s="775">
        <v>0.40799999999999997</v>
      </c>
      <c r="BD8" s="775">
        <v>0</v>
      </c>
      <c r="BE8" s="775">
        <v>0</v>
      </c>
      <c r="BF8" s="775">
        <v>0</v>
      </c>
      <c r="BG8" s="775">
        <v>0</v>
      </c>
      <c r="BH8" s="775">
        <v>0</v>
      </c>
      <c r="BI8" s="775">
        <v>0</v>
      </c>
      <c r="BJ8" s="775">
        <v>0</v>
      </c>
      <c r="BK8" s="775">
        <v>0</v>
      </c>
      <c r="BL8" s="775">
        <v>0</v>
      </c>
      <c r="BM8" s="720">
        <f>SUM(L8:BL8)</f>
        <v>10313.492999999999</v>
      </c>
      <c r="BN8" s="777"/>
      <c r="BO8" s="778">
        <v>5690.1530000000002</v>
      </c>
      <c r="BZ8" s="741"/>
    </row>
    <row r="9" spans="1:78">
      <c r="A9" s="763" t="s">
        <v>12</v>
      </c>
      <c r="B9" s="556" t="s">
        <v>188</v>
      </c>
      <c r="C9" s="775">
        <f t="shared" ref="C9:C60" si="0">D9+E9+F9+G9+H9+I9+J9+K9</f>
        <v>9087.43</v>
      </c>
      <c r="D9" s="666">
        <v>2799.7280000000001</v>
      </c>
      <c r="E9" s="666">
        <v>0</v>
      </c>
      <c r="F9" s="666">
        <v>0</v>
      </c>
      <c r="G9" s="666">
        <v>0</v>
      </c>
      <c r="H9" s="666">
        <v>0</v>
      </c>
      <c r="I9" s="666">
        <v>0</v>
      </c>
      <c r="J9" s="666">
        <v>38.688000000000002</v>
      </c>
      <c r="K9" s="666">
        <f t="shared" ref="K9:K60" si="1">BM9+BN9+BO9</f>
        <v>6249.014000000001</v>
      </c>
      <c r="L9" s="776">
        <v>0</v>
      </c>
      <c r="M9" s="775">
        <v>6058.8230000000003</v>
      </c>
      <c r="N9" s="775">
        <v>0</v>
      </c>
      <c r="O9" s="775">
        <v>24.611999999999998</v>
      </c>
      <c r="P9" s="775">
        <v>0</v>
      </c>
      <c r="Q9" s="775">
        <v>0</v>
      </c>
      <c r="R9" s="775">
        <v>0</v>
      </c>
      <c r="S9" s="775">
        <v>33.482999999999997</v>
      </c>
      <c r="T9" s="775">
        <v>0</v>
      </c>
      <c r="U9" s="775">
        <v>0</v>
      </c>
      <c r="V9" s="775">
        <v>0</v>
      </c>
      <c r="W9" s="775">
        <v>0</v>
      </c>
      <c r="X9" s="775">
        <v>0</v>
      </c>
      <c r="Y9" s="775">
        <v>0</v>
      </c>
      <c r="Z9" s="775">
        <v>0</v>
      </c>
      <c r="AA9" s="775">
        <v>0</v>
      </c>
      <c r="AB9" s="775">
        <v>0</v>
      </c>
      <c r="AC9" s="775">
        <v>0</v>
      </c>
      <c r="AD9" s="775">
        <v>0</v>
      </c>
      <c r="AE9" s="775">
        <v>0</v>
      </c>
      <c r="AF9" s="775">
        <v>0</v>
      </c>
      <c r="AG9" s="775">
        <v>0</v>
      </c>
      <c r="AH9" s="775">
        <v>0</v>
      </c>
      <c r="AI9" s="775">
        <v>0</v>
      </c>
      <c r="AJ9" s="775">
        <v>0</v>
      </c>
      <c r="AK9" s="775">
        <v>0</v>
      </c>
      <c r="AL9" s="775">
        <v>0</v>
      </c>
      <c r="AM9" s="775">
        <v>0</v>
      </c>
      <c r="AN9" s="775">
        <v>0</v>
      </c>
      <c r="AO9" s="775">
        <v>0</v>
      </c>
      <c r="AP9" s="775">
        <v>0</v>
      </c>
      <c r="AQ9" s="775">
        <v>0</v>
      </c>
      <c r="AR9" s="775">
        <v>0</v>
      </c>
      <c r="AS9" s="775">
        <v>0</v>
      </c>
      <c r="AT9" s="775">
        <v>0</v>
      </c>
      <c r="AU9" s="775">
        <v>0</v>
      </c>
      <c r="AV9" s="775">
        <v>0</v>
      </c>
      <c r="AW9" s="775">
        <v>0</v>
      </c>
      <c r="AX9" s="775">
        <v>0</v>
      </c>
      <c r="AY9" s="775">
        <v>0</v>
      </c>
      <c r="AZ9" s="775">
        <v>0</v>
      </c>
      <c r="BA9" s="775">
        <v>0</v>
      </c>
      <c r="BB9" s="775">
        <v>0</v>
      </c>
      <c r="BC9" s="775">
        <v>0</v>
      </c>
      <c r="BD9" s="775">
        <v>0</v>
      </c>
      <c r="BE9" s="775">
        <v>0</v>
      </c>
      <c r="BF9" s="775">
        <v>0</v>
      </c>
      <c r="BG9" s="775">
        <v>0</v>
      </c>
      <c r="BH9" s="775">
        <v>0</v>
      </c>
      <c r="BI9" s="775">
        <v>0</v>
      </c>
      <c r="BJ9" s="775">
        <v>0</v>
      </c>
      <c r="BK9" s="775">
        <v>0</v>
      </c>
      <c r="BL9" s="775">
        <v>0</v>
      </c>
      <c r="BM9" s="720">
        <f t="shared" ref="BM9:BM60" si="2">SUM(L9:BL9)</f>
        <v>6116.9180000000006</v>
      </c>
      <c r="BN9" s="779"/>
      <c r="BO9" s="780">
        <v>132.096</v>
      </c>
      <c r="BZ9" s="741"/>
    </row>
    <row r="10" spans="1:78">
      <c r="A10" s="763" t="s">
        <v>13</v>
      </c>
      <c r="B10" s="556" t="s">
        <v>193</v>
      </c>
      <c r="C10" s="775">
        <f t="shared" si="0"/>
        <v>1515.973</v>
      </c>
      <c r="D10" s="666">
        <v>587.73</v>
      </c>
      <c r="E10" s="666">
        <v>0</v>
      </c>
      <c r="F10" s="666">
        <v>7.0149999999999997</v>
      </c>
      <c r="G10" s="666">
        <v>0</v>
      </c>
      <c r="H10" s="666">
        <v>0</v>
      </c>
      <c r="I10" s="666">
        <v>0</v>
      </c>
      <c r="J10" s="666">
        <v>5.9219999999999997</v>
      </c>
      <c r="K10" s="666">
        <f t="shared" si="1"/>
        <v>915.30599999999993</v>
      </c>
      <c r="L10" s="776">
        <v>0</v>
      </c>
      <c r="M10" s="775">
        <v>0</v>
      </c>
      <c r="N10" s="775">
        <v>602.08699999999999</v>
      </c>
      <c r="O10" s="775">
        <v>0</v>
      </c>
      <c r="P10" s="775">
        <v>0</v>
      </c>
      <c r="Q10" s="775">
        <v>0</v>
      </c>
      <c r="R10" s="775">
        <v>0</v>
      </c>
      <c r="S10" s="775">
        <v>0</v>
      </c>
      <c r="T10" s="775">
        <v>0</v>
      </c>
      <c r="U10" s="775">
        <v>0</v>
      </c>
      <c r="V10" s="775">
        <v>0</v>
      </c>
      <c r="W10" s="775">
        <v>0</v>
      </c>
      <c r="X10" s="775">
        <v>0</v>
      </c>
      <c r="Y10" s="775">
        <v>0</v>
      </c>
      <c r="Z10" s="775">
        <v>0</v>
      </c>
      <c r="AA10" s="775">
        <v>0</v>
      </c>
      <c r="AB10" s="775">
        <v>0</v>
      </c>
      <c r="AC10" s="775">
        <v>0</v>
      </c>
      <c r="AD10" s="775">
        <v>0</v>
      </c>
      <c r="AE10" s="775">
        <v>35.572000000000003</v>
      </c>
      <c r="AF10" s="775">
        <v>0</v>
      </c>
      <c r="AG10" s="775">
        <v>0</v>
      </c>
      <c r="AH10" s="775">
        <v>72.052999999999997</v>
      </c>
      <c r="AI10" s="775">
        <v>0</v>
      </c>
      <c r="AJ10" s="775">
        <v>0</v>
      </c>
      <c r="AK10" s="775">
        <v>0</v>
      </c>
      <c r="AL10" s="775">
        <v>0</v>
      </c>
      <c r="AM10" s="775">
        <v>0</v>
      </c>
      <c r="AN10" s="775">
        <v>0</v>
      </c>
      <c r="AO10" s="775">
        <v>0</v>
      </c>
      <c r="AP10" s="775">
        <v>0</v>
      </c>
      <c r="AQ10" s="775">
        <v>0</v>
      </c>
      <c r="AR10" s="775">
        <v>0</v>
      </c>
      <c r="AS10" s="775">
        <v>0</v>
      </c>
      <c r="AT10" s="775">
        <v>0</v>
      </c>
      <c r="AU10" s="775">
        <v>0</v>
      </c>
      <c r="AV10" s="775">
        <v>0</v>
      </c>
      <c r="AW10" s="775">
        <v>9.2620000000000005</v>
      </c>
      <c r="AX10" s="775">
        <v>0</v>
      </c>
      <c r="AY10" s="775">
        <v>0</v>
      </c>
      <c r="AZ10" s="775">
        <v>0</v>
      </c>
      <c r="BA10" s="775">
        <v>0</v>
      </c>
      <c r="BB10" s="775">
        <v>0</v>
      </c>
      <c r="BC10" s="775">
        <v>0</v>
      </c>
      <c r="BD10" s="775">
        <v>0</v>
      </c>
      <c r="BE10" s="775">
        <v>0</v>
      </c>
      <c r="BF10" s="775">
        <v>0</v>
      </c>
      <c r="BG10" s="775">
        <v>0</v>
      </c>
      <c r="BH10" s="775">
        <v>0</v>
      </c>
      <c r="BI10" s="775">
        <v>0</v>
      </c>
      <c r="BJ10" s="775">
        <v>0</v>
      </c>
      <c r="BK10" s="775">
        <v>0</v>
      </c>
      <c r="BL10" s="775">
        <v>0</v>
      </c>
      <c r="BM10" s="720">
        <f t="shared" si="2"/>
        <v>718.97399999999993</v>
      </c>
      <c r="BN10" s="779"/>
      <c r="BO10" s="780">
        <v>196.33199999999999</v>
      </c>
      <c r="BZ10" s="741"/>
    </row>
    <row r="11" spans="1:78">
      <c r="A11" s="763" t="s">
        <v>14</v>
      </c>
      <c r="B11" s="556" t="s">
        <v>132</v>
      </c>
      <c r="C11" s="775">
        <f t="shared" si="0"/>
        <v>53262.978000000003</v>
      </c>
      <c r="D11" s="666">
        <v>5692.3</v>
      </c>
      <c r="E11" s="666">
        <v>0</v>
      </c>
      <c r="F11" s="666">
        <v>3947.7510000000002</v>
      </c>
      <c r="G11" s="666">
        <v>-60.006</v>
      </c>
      <c r="H11" s="666">
        <v>0</v>
      </c>
      <c r="I11" s="666">
        <v>0</v>
      </c>
      <c r="J11" s="666">
        <v>3981.6109999999999</v>
      </c>
      <c r="K11" s="666">
        <f t="shared" si="1"/>
        <v>39701.322</v>
      </c>
      <c r="L11" s="776">
        <v>507.13200000000001</v>
      </c>
      <c r="M11" s="775">
        <v>13.99</v>
      </c>
      <c r="N11" s="775">
        <v>0</v>
      </c>
      <c r="O11" s="775">
        <v>15042.664000000001</v>
      </c>
      <c r="P11" s="775">
        <v>11.477</v>
      </c>
      <c r="Q11" s="775">
        <v>0</v>
      </c>
      <c r="R11" s="775">
        <v>0</v>
      </c>
      <c r="S11" s="775">
        <v>32.226999999999997</v>
      </c>
      <c r="T11" s="775">
        <v>0</v>
      </c>
      <c r="U11" s="775">
        <v>0</v>
      </c>
      <c r="V11" s="775">
        <v>0</v>
      </c>
      <c r="W11" s="775">
        <v>0</v>
      </c>
      <c r="X11" s="775">
        <v>0</v>
      </c>
      <c r="Y11" s="775">
        <v>0</v>
      </c>
      <c r="Z11" s="775">
        <v>0</v>
      </c>
      <c r="AA11" s="775">
        <v>0.112</v>
      </c>
      <c r="AB11" s="775">
        <v>0</v>
      </c>
      <c r="AC11" s="775">
        <v>0</v>
      </c>
      <c r="AD11" s="775">
        <v>0</v>
      </c>
      <c r="AE11" s="775">
        <v>0</v>
      </c>
      <c r="AF11" s="775">
        <v>0</v>
      </c>
      <c r="AG11" s="775">
        <v>0</v>
      </c>
      <c r="AH11" s="775">
        <v>28.122</v>
      </c>
      <c r="AI11" s="775">
        <v>96.783000000000001</v>
      </c>
      <c r="AJ11" s="775">
        <v>0</v>
      </c>
      <c r="AK11" s="775">
        <v>0</v>
      </c>
      <c r="AL11" s="775">
        <v>0</v>
      </c>
      <c r="AM11" s="775">
        <v>0</v>
      </c>
      <c r="AN11" s="775">
        <v>0</v>
      </c>
      <c r="AO11" s="775">
        <v>0</v>
      </c>
      <c r="AP11" s="775">
        <v>0</v>
      </c>
      <c r="AQ11" s="775">
        <v>0</v>
      </c>
      <c r="AR11" s="775">
        <v>0</v>
      </c>
      <c r="AS11" s="775">
        <v>0</v>
      </c>
      <c r="AT11" s="775">
        <v>0</v>
      </c>
      <c r="AU11" s="775">
        <v>0</v>
      </c>
      <c r="AV11" s="775">
        <v>0</v>
      </c>
      <c r="AW11" s="775">
        <v>0</v>
      </c>
      <c r="AX11" s="775">
        <v>0</v>
      </c>
      <c r="AY11" s="775">
        <v>0</v>
      </c>
      <c r="AZ11" s="775">
        <v>0</v>
      </c>
      <c r="BA11" s="775">
        <v>0</v>
      </c>
      <c r="BB11" s="775">
        <v>0</v>
      </c>
      <c r="BC11" s="775">
        <v>0</v>
      </c>
      <c r="BD11" s="775">
        <v>0</v>
      </c>
      <c r="BE11" s="775">
        <v>0</v>
      </c>
      <c r="BF11" s="775">
        <v>0</v>
      </c>
      <c r="BG11" s="775">
        <v>0</v>
      </c>
      <c r="BH11" s="775">
        <v>0</v>
      </c>
      <c r="BI11" s="775">
        <v>0</v>
      </c>
      <c r="BJ11" s="775">
        <v>0</v>
      </c>
      <c r="BK11" s="775">
        <v>0</v>
      </c>
      <c r="BL11" s="775">
        <v>0</v>
      </c>
      <c r="BM11" s="720">
        <f t="shared" si="2"/>
        <v>15732.507</v>
      </c>
      <c r="BN11" s="779"/>
      <c r="BO11" s="780">
        <v>23968.814999999999</v>
      </c>
      <c r="BZ11" s="741"/>
    </row>
    <row r="12" spans="1:78">
      <c r="A12" s="763" t="s">
        <v>15</v>
      </c>
      <c r="B12" s="556" t="s">
        <v>202</v>
      </c>
      <c r="C12" s="775">
        <f t="shared" si="0"/>
        <v>17144.575000000001</v>
      </c>
      <c r="D12" s="666">
        <v>1514.8050000000001</v>
      </c>
      <c r="E12" s="666">
        <v>0</v>
      </c>
      <c r="F12" s="666">
        <v>1412.6869999999999</v>
      </c>
      <c r="G12" s="666">
        <v>0</v>
      </c>
      <c r="H12" s="666">
        <v>0</v>
      </c>
      <c r="I12" s="666">
        <v>0</v>
      </c>
      <c r="J12" s="666">
        <v>3480.0079999999998</v>
      </c>
      <c r="K12" s="666">
        <f t="shared" si="1"/>
        <v>10737.075000000001</v>
      </c>
      <c r="L12" s="776">
        <v>1030.7670000000001</v>
      </c>
      <c r="M12" s="775">
        <v>0</v>
      </c>
      <c r="N12" s="775">
        <v>0</v>
      </c>
      <c r="O12" s="775">
        <v>205.97800000000001</v>
      </c>
      <c r="P12" s="775">
        <v>6092.7809999999999</v>
      </c>
      <c r="Q12" s="775">
        <v>0</v>
      </c>
      <c r="R12" s="775">
        <v>2.0350000000000001</v>
      </c>
      <c r="S12" s="775">
        <v>4.5179999999999998</v>
      </c>
      <c r="T12" s="775">
        <v>0</v>
      </c>
      <c r="U12" s="775">
        <v>0</v>
      </c>
      <c r="V12" s="775">
        <v>0</v>
      </c>
      <c r="W12" s="775">
        <v>0</v>
      </c>
      <c r="X12" s="775">
        <v>0</v>
      </c>
      <c r="Y12" s="775">
        <v>0</v>
      </c>
      <c r="Z12" s="775">
        <v>0</v>
      </c>
      <c r="AA12" s="775">
        <v>1.028</v>
      </c>
      <c r="AB12" s="775">
        <v>0</v>
      </c>
      <c r="AC12" s="775">
        <v>0</v>
      </c>
      <c r="AD12" s="775">
        <v>0</v>
      </c>
      <c r="AE12" s="775">
        <v>0</v>
      </c>
      <c r="AF12" s="775">
        <v>0</v>
      </c>
      <c r="AG12" s="775">
        <v>0</v>
      </c>
      <c r="AH12" s="775">
        <v>0</v>
      </c>
      <c r="AI12" s="775">
        <v>0</v>
      </c>
      <c r="AJ12" s="775">
        <v>0</v>
      </c>
      <c r="AK12" s="775">
        <v>0</v>
      </c>
      <c r="AL12" s="775">
        <v>0</v>
      </c>
      <c r="AM12" s="775">
        <v>0</v>
      </c>
      <c r="AN12" s="775">
        <v>0</v>
      </c>
      <c r="AO12" s="775">
        <v>0</v>
      </c>
      <c r="AP12" s="775">
        <v>0</v>
      </c>
      <c r="AQ12" s="775">
        <v>0</v>
      </c>
      <c r="AR12" s="775">
        <v>0</v>
      </c>
      <c r="AS12" s="775">
        <v>0</v>
      </c>
      <c r="AT12" s="775">
        <v>0</v>
      </c>
      <c r="AU12" s="775">
        <v>0</v>
      </c>
      <c r="AV12" s="775">
        <v>0</v>
      </c>
      <c r="AW12" s="775">
        <v>0</v>
      </c>
      <c r="AX12" s="775">
        <v>0</v>
      </c>
      <c r="AY12" s="775">
        <v>0</v>
      </c>
      <c r="AZ12" s="775">
        <v>0</v>
      </c>
      <c r="BA12" s="775">
        <v>0</v>
      </c>
      <c r="BB12" s="775">
        <v>0</v>
      </c>
      <c r="BC12" s="775">
        <v>0</v>
      </c>
      <c r="BD12" s="775">
        <v>0</v>
      </c>
      <c r="BE12" s="775">
        <v>0</v>
      </c>
      <c r="BF12" s="775">
        <v>0</v>
      </c>
      <c r="BG12" s="775">
        <v>0</v>
      </c>
      <c r="BH12" s="775">
        <v>0</v>
      </c>
      <c r="BI12" s="775">
        <v>0</v>
      </c>
      <c r="BJ12" s="775">
        <v>0</v>
      </c>
      <c r="BK12" s="775">
        <v>0</v>
      </c>
      <c r="BL12" s="775">
        <v>0</v>
      </c>
      <c r="BM12" s="720">
        <f t="shared" si="2"/>
        <v>7337.107</v>
      </c>
      <c r="BN12" s="779"/>
      <c r="BO12" s="780">
        <v>3399.9679999999998</v>
      </c>
      <c r="BZ12" s="741"/>
    </row>
    <row r="13" spans="1:78">
      <c r="A13" s="763" t="s">
        <v>16</v>
      </c>
      <c r="B13" s="556" t="s">
        <v>203</v>
      </c>
      <c r="C13" s="775">
        <f t="shared" si="0"/>
        <v>2437.9450000000002</v>
      </c>
      <c r="D13" s="666">
        <v>532.87900000000002</v>
      </c>
      <c r="E13" s="666">
        <v>0</v>
      </c>
      <c r="F13" s="666">
        <v>283.14999999999998</v>
      </c>
      <c r="G13" s="666">
        <v>0</v>
      </c>
      <c r="H13" s="666">
        <v>459.476</v>
      </c>
      <c r="I13" s="666">
        <v>0</v>
      </c>
      <c r="J13" s="666">
        <v>141.35900000000001</v>
      </c>
      <c r="K13" s="666">
        <f t="shared" si="1"/>
        <v>1021.081</v>
      </c>
      <c r="L13" s="776">
        <v>0</v>
      </c>
      <c r="M13" s="775">
        <v>0</v>
      </c>
      <c r="N13" s="775">
        <v>0</v>
      </c>
      <c r="O13" s="775">
        <v>0</v>
      </c>
      <c r="P13" s="775">
        <v>0</v>
      </c>
      <c r="Q13" s="775">
        <v>837.16200000000003</v>
      </c>
      <c r="R13" s="775">
        <v>0</v>
      </c>
      <c r="S13" s="775">
        <v>0</v>
      </c>
      <c r="T13" s="775">
        <v>0</v>
      </c>
      <c r="U13" s="775">
        <v>0</v>
      </c>
      <c r="V13" s="775">
        <v>0</v>
      </c>
      <c r="W13" s="775">
        <v>0</v>
      </c>
      <c r="X13" s="775">
        <v>0</v>
      </c>
      <c r="Y13" s="775">
        <v>0</v>
      </c>
      <c r="Z13" s="775">
        <v>0</v>
      </c>
      <c r="AA13" s="775">
        <v>0</v>
      </c>
      <c r="AB13" s="775">
        <v>0</v>
      </c>
      <c r="AC13" s="775">
        <v>0</v>
      </c>
      <c r="AD13" s="775">
        <v>0</v>
      </c>
      <c r="AE13" s="775">
        <v>0</v>
      </c>
      <c r="AF13" s="775">
        <v>0</v>
      </c>
      <c r="AG13" s="775">
        <v>0</v>
      </c>
      <c r="AH13" s="775">
        <v>0</v>
      </c>
      <c r="AI13" s="775">
        <v>0</v>
      </c>
      <c r="AJ13" s="775">
        <v>0</v>
      </c>
      <c r="AK13" s="775">
        <v>0</v>
      </c>
      <c r="AL13" s="775">
        <v>0</v>
      </c>
      <c r="AM13" s="775">
        <v>0</v>
      </c>
      <c r="AN13" s="775">
        <v>0</v>
      </c>
      <c r="AO13" s="775">
        <v>0</v>
      </c>
      <c r="AP13" s="775">
        <v>0</v>
      </c>
      <c r="AQ13" s="775">
        <v>0</v>
      </c>
      <c r="AR13" s="775">
        <v>0</v>
      </c>
      <c r="AS13" s="775">
        <v>0</v>
      </c>
      <c r="AT13" s="775">
        <v>0</v>
      </c>
      <c r="AU13" s="775">
        <v>0</v>
      </c>
      <c r="AV13" s="775">
        <v>0</v>
      </c>
      <c r="AW13" s="775">
        <v>0</v>
      </c>
      <c r="AX13" s="775">
        <v>0</v>
      </c>
      <c r="AY13" s="775">
        <v>0</v>
      </c>
      <c r="AZ13" s="775">
        <v>0</v>
      </c>
      <c r="BA13" s="775">
        <v>0</v>
      </c>
      <c r="BB13" s="775">
        <v>0</v>
      </c>
      <c r="BC13" s="775">
        <v>0</v>
      </c>
      <c r="BD13" s="775">
        <v>0</v>
      </c>
      <c r="BE13" s="775">
        <v>0</v>
      </c>
      <c r="BF13" s="775">
        <v>0</v>
      </c>
      <c r="BG13" s="775">
        <v>0</v>
      </c>
      <c r="BH13" s="775">
        <v>0</v>
      </c>
      <c r="BI13" s="775">
        <v>0</v>
      </c>
      <c r="BJ13" s="775">
        <v>0</v>
      </c>
      <c r="BK13" s="775">
        <v>0</v>
      </c>
      <c r="BL13" s="775">
        <v>0</v>
      </c>
      <c r="BM13" s="720">
        <f t="shared" si="2"/>
        <v>837.16200000000003</v>
      </c>
      <c r="BN13" s="779"/>
      <c r="BO13" s="780">
        <v>183.91900000000001</v>
      </c>
      <c r="BZ13" s="741"/>
    </row>
    <row r="14" spans="1:78">
      <c r="A14" s="763" t="s">
        <v>17</v>
      </c>
      <c r="B14" s="556" t="s">
        <v>165</v>
      </c>
      <c r="C14" s="775">
        <f t="shared" si="0"/>
        <v>5039.665</v>
      </c>
      <c r="D14" s="666">
        <v>778.76099999999997</v>
      </c>
      <c r="E14" s="666">
        <v>0</v>
      </c>
      <c r="F14" s="666">
        <v>406.82100000000003</v>
      </c>
      <c r="G14" s="666">
        <v>0</v>
      </c>
      <c r="H14" s="666">
        <v>0</v>
      </c>
      <c r="I14" s="666">
        <v>0</v>
      </c>
      <c r="J14" s="666">
        <v>462.334</v>
      </c>
      <c r="K14" s="666">
        <f t="shared" si="1"/>
        <v>3391.7489999999998</v>
      </c>
      <c r="L14" s="776">
        <v>0</v>
      </c>
      <c r="M14" s="775">
        <v>0</v>
      </c>
      <c r="N14" s="775">
        <v>0</v>
      </c>
      <c r="O14" s="775">
        <v>0</v>
      </c>
      <c r="P14" s="775">
        <v>0</v>
      </c>
      <c r="Q14" s="775">
        <v>0</v>
      </c>
      <c r="R14" s="775">
        <v>1145.0630000000001</v>
      </c>
      <c r="S14" s="775">
        <v>61.703000000000003</v>
      </c>
      <c r="T14" s="775">
        <v>0</v>
      </c>
      <c r="U14" s="775">
        <v>0</v>
      </c>
      <c r="V14" s="775">
        <v>0</v>
      </c>
      <c r="W14" s="775">
        <v>0</v>
      </c>
      <c r="X14" s="775">
        <v>0</v>
      </c>
      <c r="Y14" s="775">
        <v>0</v>
      </c>
      <c r="Z14" s="775">
        <v>1.256</v>
      </c>
      <c r="AA14" s="775">
        <v>2.774</v>
      </c>
      <c r="AB14" s="775">
        <v>0</v>
      </c>
      <c r="AC14" s="775">
        <v>0</v>
      </c>
      <c r="AD14" s="775">
        <v>0</v>
      </c>
      <c r="AE14" s="775">
        <v>0</v>
      </c>
      <c r="AF14" s="775">
        <v>0</v>
      </c>
      <c r="AG14" s="775">
        <v>0</v>
      </c>
      <c r="AH14" s="775">
        <v>0</v>
      </c>
      <c r="AI14" s="775">
        <v>0</v>
      </c>
      <c r="AJ14" s="775">
        <v>0</v>
      </c>
      <c r="AK14" s="775">
        <v>0</v>
      </c>
      <c r="AL14" s="775">
        <v>0</v>
      </c>
      <c r="AM14" s="775">
        <v>0</v>
      </c>
      <c r="AN14" s="775">
        <v>0</v>
      </c>
      <c r="AO14" s="775">
        <v>0</v>
      </c>
      <c r="AP14" s="775">
        <v>0</v>
      </c>
      <c r="AQ14" s="775">
        <v>0</v>
      </c>
      <c r="AR14" s="775">
        <v>0</v>
      </c>
      <c r="AS14" s="775">
        <v>0</v>
      </c>
      <c r="AT14" s="775">
        <v>0</v>
      </c>
      <c r="AU14" s="775">
        <v>0</v>
      </c>
      <c r="AV14" s="775">
        <v>0</v>
      </c>
      <c r="AW14" s="775">
        <v>0</v>
      </c>
      <c r="AX14" s="775">
        <v>0</v>
      </c>
      <c r="AY14" s="775">
        <v>0</v>
      </c>
      <c r="AZ14" s="775">
        <v>0</v>
      </c>
      <c r="BA14" s="775">
        <v>0</v>
      </c>
      <c r="BB14" s="775">
        <v>0</v>
      </c>
      <c r="BC14" s="775">
        <v>0</v>
      </c>
      <c r="BD14" s="775">
        <v>0</v>
      </c>
      <c r="BE14" s="775">
        <v>0</v>
      </c>
      <c r="BF14" s="775">
        <v>0</v>
      </c>
      <c r="BG14" s="775">
        <v>0</v>
      </c>
      <c r="BH14" s="775">
        <v>0</v>
      </c>
      <c r="BI14" s="775">
        <v>0</v>
      </c>
      <c r="BJ14" s="775">
        <v>0</v>
      </c>
      <c r="BK14" s="775">
        <v>0</v>
      </c>
      <c r="BL14" s="775">
        <v>0</v>
      </c>
      <c r="BM14" s="720">
        <f t="shared" si="2"/>
        <v>1210.796</v>
      </c>
      <c r="BN14" s="779"/>
      <c r="BO14" s="780">
        <v>2180.953</v>
      </c>
      <c r="BZ14" s="741"/>
    </row>
    <row r="15" spans="1:78">
      <c r="A15" s="763" t="s">
        <v>18</v>
      </c>
      <c r="B15" s="556" t="s">
        <v>231</v>
      </c>
      <c r="C15" s="775">
        <f t="shared" si="0"/>
        <v>3247.3580000000002</v>
      </c>
      <c r="D15" s="666">
        <v>585.43799999999999</v>
      </c>
      <c r="E15" s="666">
        <v>0</v>
      </c>
      <c r="F15" s="666">
        <v>160.01400000000001</v>
      </c>
      <c r="G15" s="666">
        <v>0</v>
      </c>
      <c r="H15" s="666">
        <v>0</v>
      </c>
      <c r="I15" s="666">
        <v>0</v>
      </c>
      <c r="J15" s="666">
        <v>143.499</v>
      </c>
      <c r="K15" s="666">
        <f t="shared" si="1"/>
        <v>2358.4070000000002</v>
      </c>
      <c r="L15" s="776">
        <v>0</v>
      </c>
      <c r="M15" s="775">
        <v>0</v>
      </c>
      <c r="N15" s="775">
        <v>0</v>
      </c>
      <c r="O15" s="775">
        <v>0</v>
      </c>
      <c r="P15" s="775">
        <v>0</v>
      </c>
      <c r="Q15" s="775">
        <v>0</v>
      </c>
      <c r="R15" s="775">
        <v>0</v>
      </c>
      <c r="S15" s="775">
        <v>515.38499999999999</v>
      </c>
      <c r="T15" s="775">
        <v>0</v>
      </c>
      <c r="U15" s="775">
        <v>0</v>
      </c>
      <c r="V15" s="775">
        <v>0</v>
      </c>
      <c r="W15" s="775">
        <v>0</v>
      </c>
      <c r="X15" s="775">
        <v>0</v>
      </c>
      <c r="Y15" s="775">
        <v>0</v>
      </c>
      <c r="Z15" s="775">
        <v>227.47200000000001</v>
      </c>
      <c r="AA15" s="775">
        <v>6.4649999999999999</v>
      </c>
      <c r="AB15" s="775">
        <v>0</v>
      </c>
      <c r="AC15" s="775">
        <v>0</v>
      </c>
      <c r="AD15" s="775">
        <v>0</v>
      </c>
      <c r="AE15" s="775">
        <v>2.839</v>
      </c>
      <c r="AF15" s="775">
        <v>0</v>
      </c>
      <c r="AG15" s="775">
        <v>0</v>
      </c>
      <c r="AH15" s="775">
        <v>26.096</v>
      </c>
      <c r="AI15" s="775">
        <v>0</v>
      </c>
      <c r="AJ15" s="775">
        <v>0</v>
      </c>
      <c r="AK15" s="775">
        <v>0</v>
      </c>
      <c r="AL15" s="775">
        <v>0</v>
      </c>
      <c r="AM15" s="775">
        <v>0</v>
      </c>
      <c r="AN15" s="775">
        <v>0</v>
      </c>
      <c r="AO15" s="775">
        <v>0</v>
      </c>
      <c r="AP15" s="775">
        <v>0</v>
      </c>
      <c r="AQ15" s="775">
        <v>0</v>
      </c>
      <c r="AR15" s="775">
        <v>0</v>
      </c>
      <c r="AS15" s="775">
        <v>0</v>
      </c>
      <c r="AT15" s="775">
        <v>0</v>
      </c>
      <c r="AU15" s="775">
        <v>0</v>
      </c>
      <c r="AV15" s="775">
        <v>0</v>
      </c>
      <c r="AW15" s="775">
        <v>0</v>
      </c>
      <c r="AX15" s="775">
        <v>0</v>
      </c>
      <c r="AY15" s="775">
        <v>0</v>
      </c>
      <c r="AZ15" s="775">
        <v>0</v>
      </c>
      <c r="BA15" s="775">
        <v>0</v>
      </c>
      <c r="BB15" s="775">
        <v>0</v>
      </c>
      <c r="BC15" s="775">
        <v>0</v>
      </c>
      <c r="BD15" s="775">
        <v>0</v>
      </c>
      <c r="BE15" s="775">
        <v>0</v>
      </c>
      <c r="BF15" s="775">
        <v>0</v>
      </c>
      <c r="BG15" s="775">
        <v>0</v>
      </c>
      <c r="BH15" s="775">
        <v>0</v>
      </c>
      <c r="BI15" s="775">
        <v>0</v>
      </c>
      <c r="BJ15" s="775">
        <v>0</v>
      </c>
      <c r="BK15" s="775">
        <v>0</v>
      </c>
      <c r="BL15" s="775">
        <v>0</v>
      </c>
      <c r="BM15" s="720">
        <f t="shared" si="2"/>
        <v>778.25700000000006</v>
      </c>
      <c r="BN15" s="779"/>
      <c r="BO15" s="780">
        <v>1580.15</v>
      </c>
      <c r="BZ15" s="741"/>
    </row>
    <row r="16" spans="1:78">
      <c r="A16" s="763" t="s">
        <v>19</v>
      </c>
      <c r="B16" s="556" t="s">
        <v>204</v>
      </c>
      <c r="C16" s="775">
        <f t="shared" si="0"/>
        <v>39480.652000000002</v>
      </c>
      <c r="D16" s="666">
        <v>5770.9889999999996</v>
      </c>
      <c r="E16" s="666">
        <v>0</v>
      </c>
      <c r="F16" s="666">
        <v>1267.8130000000001</v>
      </c>
      <c r="G16" s="666">
        <v>0</v>
      </c>
      <c r="H16" s="666">
        <v>31.655000000000001</v>
      </c>
      <c r="I16" s="666">
        <v>0</v>
      </c>
      <c r="J16" s="666">
        <v>1126.693</v>
      </c>
      <c r="K16" s="666">
        <f t="shared" si="1"/>
        <v>31283.502</v>
      </c>
      <c r="L16" s="776">
        <v>0</v>
      </c>
      <c r="M16" s="775">
        <v>0</v>
      </c>
      <c r="N16" s="775">
        <v>0</v>
      </c>
      <c r="O16" s="775">
        <v>0</v>
      </c>
      <c r="P16" s="775">
        <v>0</v>
      </c>
      <c r="Q16" s="775">
        <v>0</v>
      </c>
      <c r="R16" s="775">
        <v>0</v>
      </c>
      <c r="S16" s="775">
        <v>0</v>
      </c>
      <c r="T16" s="775">
        <v>0</v>
      </c>
      <c r="U16" s="775">
        <v>0</v>
      </c>
      <c r="V16" s="775">
        <v>0</v>
      </c>
      <c r="W16" s="775">
        <v>0</v>
      </c>
      <c r="X16" s="775">
        <v>0</v>
      </c>
      <c r="Y16" s="775">
        <v>0</v>
      </c>
      <c r="Z16" s="775">
        <v>0</v>
      </c>
      <c r="AA16" s="775">
        <v>0.14099999999999999</v>
      </c>
      <c r="AB16" s="775">
        <v>0</v>
      </c>
      <c r="AC16" s="775">
        <v>0</v>
      </c>
      <c r="AD16" s="775">
        <v>0</v>
      </c>
      <c r="AE16" s="775">
        <v>0</v>
      </c>
      <c r="AF16" s="775">
        <v>0</v>
      </c>
      <c r="AG16" s="775">
        <v>0</v>
      </c>
      <c r="AH16" s="775">
        <v>0</v>
      </c>
      <c r="AI16" s="775">
        <v>0</v>
      </c>
      <c r="AJ16" s="775">
        <v>0</v>
      </c>
      <c r="AK16" s="775">
        <v>0</v>
      </c>
      <c r="AL16" s="775">
        <v>0</v>
      </c>
      <c r="AM16" s="775">
        <v>0</v>
      </c>
      <c r="AN16" s="775">
        <v>0</v>
      </c>
      <c r="AO16" s="775">
        <v>0</v>
      </c>
      <c r="AP16" s="775">
        <v>0</v>
      </c>
      <c r="AQ16" s="775">
        <v>0</v>
      </c>
      <c r="AR16" s="775">
        <v>0</v>
      </c>
      <c r="AS16" s="775">
        <v>0</v>
      </c>
      <c r="AT16" s="775">
        <v>0</v>
      </c>
      <c r="AU16" s="775">
        <v>0</v>
      </c>
      <c r="AV16" s="775">
        <v>0</v>
      </c>
      <c r="AW16" s="775">
        <v>0</v>
      </c>
      <c r="AX16" s="775">
        <v>0</v>
      </c>
      <c r="AY16" s="775">
        <v>0</v>
      </c>
      <c r="AZ16" s="775">
        <v>0</v>
      </c>
      <c r="BA16" s="775">
        <v>0</v>
      </c>
      <c r="BB16" s="775">
        <v>0</v>
      </c>
      <c r="BC16" s="775">
        <v>0</v>
      </c>
      <c r="BD16" s="775">
        <v>0</v>
      </c>
      <c r="BE16" s="775">
        <v>0</v>
      </c>
      <c r="BF16" s="775">
        <v>0</v>
      </c>
      <c r="BG16" s="775">
        <v>0</v>
      </c>
      <c r="BH16" s="775">
        <v>0</v>
      </c>
      <c r="BI16" s="775">
        <v>0</v>
      </c>
      <c r="BJ16" s="775">
        <v>0</v>
      </c>
      <c r="BK16" s="775">
        <v>0</v>
      </c>
      <c r="BL16" s="775">
        <v>0</v>
      </c>
      <c r="BM16" s="720">
        <f t="shared" si="2"/>
        <v>0.14099999999999999</v>
      </c>
      <c r="BN16" s="779"/>
      <c r="BO16" s="780">
        <v>31283.361000000001</v>
      </c>
      <c r="BZ16" s="741"/>
    </row>
    <row r="17" spans="1:78">
      <c r="A17" s="763" t="s">
        <v>20</v>
      </c>
      <c r="B17" s="556" t="s">
        <v>133</v>
      </c>
      <c r="C17" s="775">
        <f t="shared" si="0"/>
        <v>8442.6140000000014</v>
      </c>
      <c r="D17" s="666">
        <v>1329.943</v>
      </c>
      <c r="E17" s="666">
        <v>0</v>
      </c>
      <c r="F17" s="666">
        <v>419.81400000000002</v>
      </c>
      <c r="G17" s="666">
        <v>0</v>
      </c>
      <c r="H17" s="666">
        <v>0</v>
      </c>
      <c r="I17" s="666">
        <v>0</v>
      </c>
      <c r="J17" s="666">
        <v>536.85500000000002</v>
      </c>
      <c r="K17" s="666">
        <f t="shared" si="1"/>
        <v>6156.0020000000004</v>
      </c>
      <c r="L17" s="776">
        <v>0</v>
      </c>
      <c r="M17" s="775">
        <v>0</v>
      </c>
      <c r="N17" s="775">
        <v>0</v>
      </c>
      <c r="O17" s="775">
        <v>0</v>
      </c>
      <c r="P17" s="775">
        <v>0</v>
      </c>
      <c r="Q17" s="775">
        <v>0</v>
      </c>
      <c r="R17" s="775">
        <v>4.2229999999999999</v>
      </c>
      <c r="S17" s="775">
        <v>0</v>
      </c>
      <c r="T17" s="775">
        <v>0</v>
      </c>
      <c r="U17" s="775">
        <v>1441.491</v>
      </c>
      <c r="V17" s="775">
        <v>0</v>
      </c>
      <c r="W17" s="775">
        <v>0</v>
      </c>
      <c r="X17" s="775">
        <v>0</v>
      </c>
      <c r="Y17" s="775">
        <v>0</v>
      </c>
      <c r="Z17" s="775">
        <v>0</v>
      </c>
      <c r="AA17" s="775">
        <v>31.338000000000001</v>
      </c>
      <c r="AB17" s="775">
        <v>0</v>
      </c>
      <c r="AC17" s="775">
        <v>0</v>
      </c>
      <c r="AD17" s="775">
        <v>0</v>
      </c>
      <c r="AE17" s="775">
        <v>31.039000000000001</v>
      </c>
      <c r="AF17" s="775">
        <v>0</v>
      </c>
      <c r="AG17" s="775">
        <v>17.241</v>
      </c>
      <c r="AH17" s="775">
        <v>160.398</v>
      </c>
      <c r="AI17" s="775">
        <v>33.5</v>
      </c>
      <c r="AJ17" s="775">
        <v>45.753</v>
      </c>
      <c r="AK17" s="775">
        <v>0</v>
      </c>
      <c r="AL17" s="775">
        <v>0</v>
      </c>
      <c r="AM17" s="775">
        <v>0</v>
      </c>
      <c r="AN17" s="775">
        <v>0</v>
      </c>
      <c r="AO17" s="775">
        <v>0</v>
      </c>
      <c r="AP17" s="775">
        <v>0</v>
      </c>
      <c r="AQ17" s="775">
        <v>0</v>
      </c>
      <c r="AR17" s="775">
        <v>0</v>
      </c>
      <c r="AS17" s="775">
        <v>0</v>
      </c>
      <c r="AT17" s="775">
        <v>0</v>
      </c>
      <c r="AU17" s="775">
        <v>0</v>
      </c>
      <c r="AV17" s="775">
        <v>0</v>
      </c>
      <c r="AW17" s="775">
        <v>0</v>
      </c>
      <c r="AX17" s="775">
        <v>0</v>
      </c>
      <c r="AY17" s="775">
        <v>0</v>
      </c>
      <c r="AZ17" s="775">
        <v>0</v>
      </c>
      <c r="BA17" s="775">
        <v>0</v>
      </c>
      <c r="BB17" s="775">
        <v>0</v>
      </c>
      <c r="BC17" s="775">
        <v>0</v>
      </c>
      <c r="BD17" s="775">
        <v>0</v>
      </c>
      <c r="BE17" s="775">
        <v>0</v>
      </c>
      <c r="BF17" s="775">
        <v>0</v>
      </c>
      <c r="BG17" s="775">
        <v>0</v>
      </c>
      <c r="BH17" s="775">
        <v>0</v>
      </c>
      <c r="BI17" s="775">
        <v>0</v>
      </c>
      <c r="BJ17" s="775">
        <v>0</v>
      </c>
      <c r="BK17" s="775">
        <v>0</v>
      </c>
      <c r="BL17" s="775">
        <v>0</v>
      </c>
      <c r="BM17" s="720">
        <f t="shared" si="2"/>
        <v>1764.9829999999997</v>
      </c>
      <c r="BN17" s="779"/>
      <c r="BO17" s="780">
        <v>4391.0190000000002</v>
      </c>
      <c r="BZ17" s="741"/>
    </row>
    <row r="18" spans="1:78">
      <c r="A18" s="763" t="s">
        <v>21</v>
      </c>
      <c r="B18" s="556" t="s">
        <v>121</v>
      </c>
      <c r="C18" s="775">
        <f t="shared" si="0"/>
        <v>3392.652</v>
      </c>
      <c r="D18" s="666">
        <v>1068.606</v>
      </c>
      <c r="E18" s="666">
        <v>0</v>
      </c>
      <c r="F18" s="666">
        <v>0</v>
      </c>
      <c r="G18" s="666">
        <v>0</v>
      </c>
      <c r="H18" s="666">
        <v>0</v>
      </c>
      <c r="I18" s="666">
        <v>0</v>
      </c>
      <c r="J18" s="666">
        <v>7.7539999999999996</v>
      </c>
      <c r="K18" s="666">
        <f t="shared" si="1"/>
        <v>2316.2919999999999</v>
      </c>
      <c r="L18" s="776">
        <v>0</v>
      </c>
      <c r="M18" s="775">
        <v>0</v>
      </c>
      <c r="N18" s="775">
        <v>0</v>
      </c>
      <c r="O18" s="775">
        <v>0</v>
      </c>
      <c r="P18" s="775">
        <v>0</v>
      </c>
      <c r="Q18" s="775">
        <v>0</v>
      </c>
      <c r="R18" s="775">
        <v>0</v>
      </c>
      <c r="S18" s="775">
        <v>0</v>
      </c>
      <c r="T18" s="775">
        <v>0</v>
      </c>
      <c r="U18" s="775">
        <v>0</v>
      </c>
      <c r="V18" s="775">
        <v>574.93399999999997</v>
      </c>
      <c r="W18" s="775">
        <v>0</v>
      </c>
      <c r="X18" s="775">
        <v>0</v>
      </c>
      <c r="Y18" s="775">
        <v>0</v>
      </c>
      <c r="Z18" s="775">
        <v>0</v>
      </c>
      <c r="AA18" s="775">
        <v>0</v>
      </c>
      <c r="AB18" s="775">
        <v>0</v>
      </c>
      <c r="AC18" s="775">
        <v>0</v>
      </c>
      <c r="AD18" s="775">
        <v>0</v>
      </c>
      <c r="AE18" s="775">
        <v>0</v>
      </c>
      <c r="AF18" s="775">
        <v>0</v>
      </c>
      <c r="AG18" s="775">
        <v>0</v>
      </c>
      <c r="AH18" s="775">
        <v>0</v>
      </c>
      <c r="AI18" s="775">
        <v>0</v>
      </c>
      <c r="AJ18" s="775">
        <v>0</v>
      </c>
      <c r="AK18" s="775">
        <v>0</v>
      </c>
      <c r="AL18" s="775">
        <v>0</v>
      </c>
      <c r="AM18" s="775">
        <v>0</v>
      </c>
      <c r="AN18" s="775">
        <v>0</v>
      </c>
      <c r="AO18" s="775">
        <v>0</v>
      </c>
      <c r="AP18" s="775">
        <v>0</v>
      </c>
      <c r="AQ18" s="775">
        <v>0</v>
      </c>
      <c r="AR18" s="775">
        <v>0</v>
      </c>
      <c r="AS18" s="775">
        <v>0</v>
      </c>
      <c r="AT18" s="775">
        <v>0</v>
      </c>
      <c r="AU18" s="775">
        <v>0</v>
      </c>
      <c r="AV18" s="775">
        <v>0</v>
      </c>
      <c r="AW18" s="775">
        <v>0</v>
      </c>
      <c r="AX18" s="775">
        <v>0</v>
      </c>
      <c r="AY18" s="775">
        <v>0</v>
      </c>
      <c r="AZ18" s="775">
        <v>0</v>
      </c>
      <c r="BA18" s="775">
        <v>0</v>
      </c>
      <c r="BB18" s="775">
        <v>0</v>
      </c>
      <c r="BC18" s="775">
        <v>0</v>
      </c>
      <c r="BD18" s="775">
        <v>0</v>
      </c>
      <c r="BE18" s="775">
        <v>0</v>
      </c>
      <c r="BF18" s="775">
        <v>0</v>
      </c>
      <c r="BG18" s="775">
        <v>0</v>
      </c>
      <c r="BH18" s="775">
        <v>0</v>
      </c>
      <c r="BI18" s="775">
        <v>0</v>
      </c>
      <c r="BJ18" s="775">
        <v>0</v>
      </c>
      <c r="BK18" s="775">
        <v>0</v>
      </c>
      <c r="BL18" s="775">
        <v>0</v>
      </c>
      <c r="BM18" s="720">
        <f t="shared" si="2"/>
        <v>574.93399999999997</v>
      </c>
      <c r="BN18" s="779"/>
      <c r="BO18" s="780">
        <v>1741.3579999999999</v>
      </c>
      <c r="BZ18" s="741"/>
    </row>
    <row r="19" spans="1:78">
      <c r="A19" s="763" t="s">
        <v>22</v>
      </c>
      <c r="B19" s="556" t="s">
        <v>122</v>
      </c>
      <c r="C19" s="775">
        <f t="shared" si="0"/>
        <v>4370.3639999999996</v>
      </c>
      <c r="D19" s="666">
        <v>412.78800000000001</v>
      </c>
      <c r="E19" s="666">
        <v>0</v>
      </c>
      <c r="F19" s="666">
        <v>55.398000000000003</v>
      </c>
      <c r="G19" s="666">
        <v>0</v>
      </c>
      <c r="H19" s="666">
        <v>0</v>
      </c>
      <c r="I19" s="666">
        <v>0</v>
      </c>
      <c r="J19" s="666">
        <v>316.03800000000001</v>
      </c>
      <c r="K19" s="666">
        <f t="shared" si="1"/>
        <v>3586.14</v>
      </c>
      <c r="L19" s="776">
        <v>0</v>
      </c>
      <c r="M19" s="775">
        <v>0</v>
      </c>
      <c r="N19" s="775">
        <v>0</v>
      </c>
      <c r="O19" s="775">
        <v>0</v>
      </c>
      <c r="P19" s="775">
        <v>0</v>
      </c>
      <c r="Q19" s="775">
        <v>0</v>
      </c>
      <c r="R19" s="775">
        <v>0</v>
      </c>
      <c r="S19" s="775">
        <v>0</v>
      </c>
      <c r="T19" s="775">
        <v>0</v>
      </c>
      <c r="U19" s="775">
        <v>0</v>
      </c>
      <c r="V19" s="775">
        <v>0</v>
      </c>
      <c r="W19" s="775">
        <v>543.80200000000002</v>
      </c>
      <c r="X19" s="775">
        <v>0</v>
      </c>
      <c r="Y19" s="775">
        <v>0</v>
      </c>
      <c r="Z19" s="775">
        <v>4.0190000000000001</v>
      </c>
      <c r="AA19" s="775">
        <v>0</v>
      </c>
      <c r="AB19" s="775">
        <v>0</v>
      </c>
      <c r="AC19" s="775">
        <v>0</v>
      </c>
      <c r="AD19" s="775">
        <v>0</v>
      </c>
      <c r="AE19" s="775">
        <v>0</v>
      </c>
      <c r="AF19" s="775">
        <v>0</v>
      </c>
      <c r="AG19" s="775">
        <v>0</v>
      </c>
      <c r="AH19" s="775">
        <v>0</v>
      </c>
      <c r="AI19" s="775">
        <v>0</v>
      </c>
      <c r="AJ19" s="775">
        <v>0</v>
      </c>
      <c r="AK19" s="775">
        <v>0</v>
      </c>
      <c r="AL19" s="775">
        <v>0</v>
      </c>
      <c r="AM19" s="775">
        <v>0</v>
      </c>
      <c r="AN19" s="775">
        <v>0</v>
      </c>
      <c r="AO19" s="775">
        <v>0</v>
      </c>
      <c r="AP19" s="775">
        <v>0</v>
      </c>
      <c r="AQ19" s="775">
        <v>0</v>
      </c>
      <c r="AR19" s="775">
        <v>0</v>
      </c>
      <c r="AS19" s="775">
        <v>0</v>
      </c>
      <c r="AT19" s="775">
        <v>0</v>
      </c>
      <c r="AU19" s="775">
        <v>0</v>
      </c>
      <c r="AV19" s="775">
        <v>0</v>
      </c>
      <c r="AW19" s="775">
        <v>0</v>
      </c>
      <c r="AX19" s="775">
        <v>0</v>
      </c>
      <c r="AY19" s="775">
        <v>0</v>
      </c>
      <c r="AZ19" s="775">
        <v>0</v>
      </c>
      <c r="BA19" s="775">
        <v>0</v>
      </c>
      <c r="BB19" s="775">
        <v>0</v>
      </c>
      <c r="BC19" s="775">
        <v>0</v>
      </c>
      <c r="BD19" s="775">
        <v>0</v>
      </c>
      <c r="BE19" s="775">
        <v>0</v>
      </c>
      <c r="BF19" s="775">
        <v>0</v>
      </c>
      <c r="BG19" s="775">
        <v>0</v>
      </c>
      <c r="BH19" s="775">
        <v>0</v>
      </c>
      <c r="BI19" s="775">
        <v>0</v>
      </c>
      <c r="BJ19" s="775">
        <v>0</v>
      </c>
      <c r="BK19" s="775">
        <v>0</v>
      </c>
      <c r="BL19" s="775">
        <v>0</v>
      </c>
      <c r="BM19" s="720">
        <f t="shared" si="2"/>
        <v>547.82100000000003</v>
      </c>
      <c r="BN19" s="779"/>
      <c r="BO19" s="780">
        <v>3038.319</v>
      </c>
      <c r="BZ19" s="741"/>
    </row>
    <row r="20" spans="1:78">
      <c r="A20" s="763" t="s">
        <v>23</v>
      </c>
      <c r="B20" s="556" t="s">
        <v>205</v>
      </c>
      <c r="C20" s="775">
        <f t="shared" si="0"/>
        <v>9695.2749999999996</v>
      </c>
      <c r="D20" s="666">
        <v>2195.1669999999999</v>
      </c>
      <c r="E20" s="666">
        <v>0</v>
      </c>
      <c r="F20" s="666">
        <v>41.561</v>
      </c>
      <c r="G20" s="666">
        <v>0</v>
      </c>
      <c r="H20" s="666">
        <v>0</v>
      </c>
      <c r="I20" s="666">
        <v>0</v>
      </c>
      <c r="J20" s="666">
        <v>598.97900000000004</v>
      </c>
      <c r="K20" s="666">
        <f t="shared" si="1"/>
        <v>6859.5679999999993</v>
      </c>
      <c r="L20" s="776">
        <v>0</v>
      </c>
      <c r="M20" s="775">
        <v>0</v>
      </c>
      <c r="N20" s="775">
        <v>4.165</v>
      </c>
      <c r="O20" s="775">
        <v>0</v>
      </c>
      <c r="P20" s="775">
        <v>0</v>
      </c>
      <c r="Q20" s="775">
        <v>0</v>
      </c>
      <c r="R20" s="775">
        <v>0</v>
      </c>
      <c r="S20" s="775">
        <v>0</v>
      </c>
      <c r="T20" s="775">
        <v>0</v>
      </c>
      <c r="U20" s="775">
        <v>0</v>
      </c>
      <c r="V20" s="775">
        <v>0</v>
      </c>
      <c r="W20" s="775">
        <v>0</v>
      </c>
      <c r="X20" s="775">
        <v>792.67700000000002</v>
      </c>
      <c r="Y20" s="775">
        <v>0</v>
      </c>
      <c r="Z20" s="775">
        <v>0</v>
      </c>
      <c r="AA20" s="775">
        <v>1.3420000000000001</v>
      </c>
      <c r="AB20" s="775">
        <v>0</v>
      </c>
      <c r="AC20" s="775">
        <v>0</v>
      </c>
      <c r="AD20" s="775">
        <v>0</v>
      </c>
      <c r="AE20" s="775">
        <v>47.283000000000001</v>
      </c>
      <c r="AF20" s="775">
        <v>0</v>
      </c>
      <c r="AG20" s="775">
        <v>0</v>
      </c>
      <c r="AH20" s="775">
        <v>219.86099999999999</v>
      </c>
      <c r="AI20" s="775">
        <v>0</v>
      </c>
      <c r="AJ20" s="775">
        <v>0</v>
      </c>
      <c r="AK20" s="775">
        <v>0</v>
      </c>
      <c r="AL20" s="775">
        <v>0</v>
      </c>
      <c r="AM20" s="775">
        <v>0</v>
      </c>
      <c r="AN20" s="775">
        <v>0</v>
      </c>
      <c r="AO20" s="775">
        <v>0</v>
      </c>
      <c r="AP20" s="775">
        <v>0</v>
      </c>
      <c r="AQ20" s="775">
        <v>0</v>
      </c>
      <c r="AR20" s="775">
        <v>0</v>
      </c>
      <c r="AS20" s="775">
        <v>0</v>
      </c>
      <c r="AT20" s="775">
        <v>0</v>
      </c>
      <c r="AU20" s="775">
        <v>0</v>
      </c>
      <c r="AV20" s="775">
        <v>0</v>
      </c>
      <c r="AW20" s="775">
        <v>0</v>
      </c>
      <c r="AX20" s="775">
        <v>0</v>
      </c>
      <c r="AY20" s="775">
        <v>0</v>
      </c>
      <c r="AZ20" s="775">
        <v>0</v>
      </c>
      <c r="BA20" s="775">
        <v>0</v>
      </c>
      <c r="BB20" s="775">
        <v>0</v>
      </c>
      <c r="BC20" s="775">
        <v>0</v>
      </c>
      <c r="BD20" s="775">
        <v>0</v>
      </c>
      <c r="BE20" s="775">
        <v>0</v>
      </c>
      <c r="BF20" s="775">
        <v>0</v>
      </c>
      <c r="BG20" s="775">
        <v>0</v>
      </c>
      <c r="BH20" s="775">
        <v>0</v>
      </c>
      <c r="BI20" s="775">
        <v>0</v>
      </c>
      <c r="BJ20" s="775">
        <v>0</v>
      </c>
      <c r="BK20" s="775">
        <v>0</v>
      </c>
      <c r="BL20" s="775">
        <v>0</v>
      </c>
      <c r="BM20" s="720">
        <f t="shared" si="2"/>
        <v>1065.328</v>
      </c>
      <c r="BN20" s="779"/>
      <c r="BO20" s="780">
        <v>5794.24</v>
      </c>
      <c r="BZ20" s="741"/>
    </row>
    <row r="21" spans="1:78">
      <c r="A21" s="763" t="s">
        <v>24</v>
      </c>
      <c r="B21" s="556" t="s">
        <v>123</v>
      </c>
      <c r="C21" s="775">
        <f t="shared" si="0"/>
        <v>10795.388999999999</v>
      </c>
      <c r="D21" s="666">
        <v>2878.2179999999998</v>
      </c>
      <c r="E21" s="666">
        <v>0</v>
      </c>
      <c r="F21" s="666">
        <v>76.024000000000001</v>
      </c>
      <c r="G21" s="666">
        <v>0</v>
      </c>
      <c r="H21" s="666">
        <v>0</v>
      </c>
      <c r="I21" s="666">
        <v>0</v>
      </c>
      <c r="J21" s="666">
        <v>360.089</v>
      </c>
      <c r="K21" s="666">
        <f t="shared" si="1"/>
        <v>7481.058</v>
      </c>
      <c r="L21" s="776">
        <v>0</v>
      </c>
      <c r="M21" s="775">
        <v>0</v>
      </c>
      <c r="N21" s="775">
        <v>3.266</v>
      </c>
      <c r="O21" s="775">
        <v>0</v>
      </c>
      <c r="P21" s="775">
        <v>0</v>
      </c>
      <c r="Q21" s="775">
        <v>0</v>
      </c>
      <c r="R21" s="775">
        <v>0</v>
      </c>
      <c r="S21" s="775">
        <v>29.356000000000002</v>
      </c>
      <c r="T21" s="775">
        <v>0</v>
      </c>
      <c r="U21" s="775">
        <v>0</v>
      </c>
      <c r="V21" s="775">
        <v>0</v>
      </c>
      <c r="W21" s="775">
        <v>0</v>
      </c>
      <c r="X21" s="775">
        <v>0</v>
      </c>
      <c r="Y21" s="775">
        <v>1481.703</v>
      </c>
      <c r="Z21" s="775">
        <v>36.5</v>
      </c>
      <c r="AA21" s="775">
        <v>13.311</v>
      </c>
      <c r="AB21" s="775">
        <v>0</v>
      </c>
      <c r="AC21" s="775">
        <v>0</v>
      </c>
      <c r="AD21" s="775">
        <v>0</v>
      </c>
      <c r="AE21" s="775">
        <v>0</v>
      </c>
      <c r="AF21" s="775">
        <v>273.28100000000001</v>
      </c>
      <c r="AG21" s="775">
        <v>0.877</v>
      </c>
      <c r="AH21" s="775">
        <v>0</v>
      </c>
      <c r="AI21" s="775">
        <v>0</v>
      </c>
      <c r="AJ21" s="775">
        <v>0</v>
      </c>
      <c r="AK21" s="775">
        <v>0</v>
      </c>
      <c r="AL21" s="775">
        <v>0</v>
      </c>
      <c r="AM21" s="775">
        <v>0</v>
      </c>
      <c r="AN21" s="775">
        <v>0</v>
      </c>
      <c r="AO21" s="775">
        <v>0</v>
      </c>
      <c r="AP21" s="775">
        <v>0</v>
      </c>
      <c r="AQ21" s="775">
        <v>0</v>
      </c>
      <c r="AR21" s="775">
        <v>0</v>
      </c>
      <c r="AS21" s="775">
        <v>0</v>
      </c>
      <c r="AT21" s="775">
        <v>0</v>
      </c>
      <c r="AU21" s="775">
        <v>0</v>
      </c>
      <c r="AV21" s="775">
        <v>0</v>
      </c>
      <c r="AW21" s="775">
        <v>0</v>
      </c>
      <c r="AX21" s="775">
        <v>0</v>
      </c>
      <c r="AY21" s="775">
        <v>0</v>
      </c>
      <c r="AZ21" s="775">
        <v>0</v>
      </c>
      <c r="BA21" s="775">
        <v>0</v>
      </c>
      <c r="BB21" s="775">
        <v>0</v>
      </c>
      <c r="BC21" s="775">
        <v>0</v>
      </c>
      <c r="BD21" s="775">
        <v>0</v>
      </c>
      <c r="BE21" s="775">
        <v>0</v>
      </c>
      <c r="BF21" s="775">
        <v>0</v>
      </c>
      <c r="BG21" s="775">
        <v>0</v>
      </c>
      <c r="BH21" s="775">
        <v>0</v>
      </c>
      <c r="BI21" s="775">
        <v>0</v>
      </c>
      <c r="BJ21" s="775">
        <v>0</v>
      </c>
      <c r="BK21" s="775">
        <v>0</v>
      </c>
      <c r="BL21" s="775">
        <v>0</v>
      </c>
      <c r="BM21" s="720">
        <f t="shared" si="2"/>
        <v>1838.2939999999999</v>
      </c>
      <c r="BN21" s="779"/>
      <c r="BO21" s="780">
        <v>5642.7640000000001</v>
      </c>
      <c r="BZ21" s="741"/>
    </row>
    <row r="22" spans="1:78">
      <c r="A22" s="763" t="s">
        <v>25</v>
      </c>
      <c r="B22" s="556" t="s">
        <v>166</v>
      </c>
      <c r="C22" s="775">
        <f t="shared" si="0"/>
        <v>2170.0070000000001</v>
      </c>
      <c r="D22" s="666">
        <v>320.02999999999997</v>
      </c>
      <c r="E22" s="666">
        <v>0</v>
      </c>
      <c r="F22" s="666">
        <v>130.08500000000001</v>
      </c>
      <c r="G22" s="666">
        <v>0</v>
      </c>
      <c r="H22" s="666">
        <v>0</v>
      </c>
      <c r="I22" s="666">
        <v>0</v>
      </c>
      <c r="J22" s="666">
        <v>342.94900000000001</v>
      </c>
      <c r="K22" s="666">
        <f t="shared" si="1"/>
        <v>1376.943</v>
      </c>
      <c r="L22" s="776">
        <v>0</v>
      </c>
      <c r="M22" s="775">
        <v>0</v>
      </c>
      <c r="N22" s="775">
        <v>0</v>
      </c>
      <c r="O22" s="775">
        <v>0</v>
      </c>
      <c r="P22" s="775">
        <v>0</v>
      </c>
      <c r="Q22" s="775">
        <v>0</v>
      </c>
      <c r="R22" s="775">
        <v>2.2189999999999999</v>
      </c>
      <c r="S22" s="775">
        <v>0</v>
      </c>
      <c r="T22" s="775">
        <v>0</v>
      </c>
      <c r="U22" s="775">
        <v>0</v>
      </c>
      <c r="V22" s="775">
        <v>0</v>
      </c>
      <c r="W22" s="775">
        <v>0</v>
      </c>
      <c r="X22" s="775">
        <v>0</v>
      </c>
      <c r="Y22" s="775">
        <v>0</v>
      </c>
      <c r="Z22" s="775">
        <v>437.524</v>
      </c>
      <c r="AA22" s="775">
        <v>0</v>
      </c>
      <c r="AB22" s="775">
        <v>0</v>
      </c>
      <c r="AC22" s="775">
        <v>0</v>
      </c>
      <c r="AD22" s="775">
        <v>0</v>
      </c>
      <c r="AE22" s="775">
        <v>0</v>
      </c>
      <c r="AF22" s="775">
        <v>0</v>
      </c>
      <c r="AG22" s="775">
        <v>0</v>
      </c>
      <c r="AH22" s="775">
        <v>0</v>
      </c>
      <c r="AI22" s="775">
        <v>1.8939999999999999</v>
      </c>
      <c r="AJ22" s="775">
        <v>0</v>
      </c>
      <c r="AK22" s="775">
        <v>0</v>
      </c>
      <c r="AL22" s="775">
        <v>0</v>
      </c>
      <c r="AM22" s="775">
        <v>0</v>
      </c>
      <c r="AN22" s="775">
        <v>0</v>
      </c>
      <c r="AO22" s="775">
        <v>0</v>
      </c>
      <c r="AP22" s="775">
        <v>0</v>
      </c>
      <c r="AQ22" s="775">
        <v>0</v>
      </c>
      <c r="AR22" s="775">
        <v>0</v>
      </c>
      <c r="AS22" s="775">
        <v>0</v>
      </c>
      <c r="AT22" s="775">
        <v>0</v>
      </c>
      <c r="AU22" s="775">
        <v>0</v>
      </c>
      <c r="AV22" s="775">
        <v>0</v>
      </c>
      <c r="AW22" s="775">
        <v>0</v>
      </c>
      <c r="AX22" s="775">
        <v>0</v>
      </c>
      <c r="AY22" s="775">
        <v>0</v>
      </c>
      <c r="AZ22" s="775">
        <v>0</v>
      </c>
      <c r="BA22" s="775">
        <v>0</v>
      </c>
      <c r="BB22" s="775">
        <v>0</v>
      </c>
      <c r="BC22" s="775">
        <v>0</v>
      </c>
      <c r="BD22" s="775">
        <v>0</v>
      </c>
      <c r="BE22" s="775">
        <v>0</v>
      </c>
      <c r="BF22" s="775">
        <v>0</v>
      </c>
      <c r="BG22" s="775">
        <v>0</v>
      </c>
      <c r="BH22" s="775">
        <v>0</v>
      </c>
      <c r="BI22" s="775">
        <v>0</v>
      </c>
      <c r="BJ22" s="775">
        <v>0</v>
      </c>
      <c r="BK22" s="775">
        <v>0</v>
      </c>
      <c r="BL22" s="775">
        <v>0</v>
      </c>
      <c r="BM22" s="720">
        <f t="shared" si="2"/>
        <v>441.637</v>
      </c>
      <c r="BN22" s="779"/>
      <c r="BO22" s="780">
        <v>935.30600000000004</v>
      </c>
      <c r="BZ22" s="741"/>
    </row>
    <row r="23" spans="1:78">
      <c r="A23" s="763" t="s">
        <v>26</v>
      </c>
      <c r="B23" s="556" t="s">
        <v>206</v>
      </c>
      <c r="C23" s="775">
        <f t="shared" si="0"/>
        <v>35314.652000000002</v>
      </c>
      <c r="D23" s="666">
        <v>7158.1059999999998</v>
      </c>
      <c r="E23" s="666">
        <v>0</v>
      </c>
      <c r="F23" s="666">
        <v>1979.7280000000001</v>
      </c>
      <c r="G23" s="666">
        <v>0</v>
      </c>
      <c r="H23" s="666">
        <v>0</v>
      </c>
      <c r="I23" s="666">
        <v>0</v>
      </c>
      <c r="J23" s="666">
        <v>2778.0079999999998</v>
      </c>
      <c r="K23" s="666">
        <f t="shared" si="1"/>
        <v>23398.81</v>
      </c>
      <c r="L23" s="776">
        <v>0</v>
      </c>
      <c r="M23" s="775">
        <v>0</v>
      </c>
      <c r="N23" s="775">
        <v>0</v>
      </c>
      <c r="O23" s="775">
        <v>2.2869999999999999</v>
      </c>
      <c r="P23" s="775">
        <v>0</v>
      </c>
      <c r="Q23" s="775">
        <v>0</v>
      </c>
      <c r="R23" s="775">
        <v>0</v>
      </c>
      <c r="S23" s="775">
        <v>0</v>
      </c>
      <c r="T23" s="775">
        <v>0</v>
      </c>
      <c r="U23" s="775">
        <v>0</v>
      </c>
      <c r="V23" s="775">
        <v>0</v>
      </c>
      <c r="W23" s="775">
        <v>0</v>
      </c>
      <c r="X23" s="775">
        <v>0</v>
      </c>
      <c r="Y23" s="775">
        <v>0</v>
      </c>
      <c r="Z23" s="775">
        <v>18.959</v>
      </c>
      <c r="AA23" s="775">
        <v>1050.354</v>
      </c>
      <c r="AB23" s="775">
        <v>0</v>
      </c>
      <c r="AC23" s="775">
        <v>0</v>
      </c>
      <c r="AD23" s="775">
        <v>0</v>
      </c>
      <c r="AE23" s="775">
        <v>0</v>
      </c>
      <c r="AF23" s="775">
        <v>39.994</v>
      </c>
      <c r="AG23" s="775">
        <v>0</v>
      </c>
      <c r="AH23" s="775">
        <v>0</v>
      </c>
      <c r="AI23" s="775">
        <v>14.161</v>
      </c>
      <c r="AJ23" s="775">
        <v>0</v>
      </c>
      <c r="AK23" s="775">
        <v>0</v>
      </c>
      <c r="AL23" s="775">
        <v>0</v>
      </c>
      <c r="AM23" s="775">
        <v>0</v>
      </c>
      <c r="AN23" s="775">
        <v>0</v>
      </c>
      <c r="AO23" s="775">
        <v>0</v>
      </c>
      <c r="AP23" s="775">
        <v>0</v>
      </c>
      <c r="AQ23" s="775">
        <v>0</v>
      </c>
      <c r="AR23" s="775">
        <v>0</v>
      </c>
      <c r="AS23" s="775">
        <v>0</v>
      </c>
      <c r="AT23" s="775">
        <v>0</v>
      </c>
      <c r="AU23" s="775">
        <v>0</v>
      </c>
      <c r="AV23" s="775">
        <v>0</v>
      </c>
      <c r="AW23" s="775">
        <v>0</v>
      </c>
      <c r="AX23" s="775">
        <v>0</v>
      </c>
      <c r="AY23" s="775">
        <v>0</v>
      </c>
      <c r="AZ23" s="775">
        <v>0</v>
      </c>
      <c r="BA23" s="775">
        <v>0</v>
      </c>
      <c r="BB23" s="775">
        <v>0</v>
      </c>
      <c r="BC23" s="775">
        <v>0</v>
      </c>
      <c r="BD23" s="775">
        <v>0</v>
      </c>
      <c r="BE23" s="775">
        <v>0</v>
      </c>
      <c r="BF23" s="775">
        <v>0</v>
      </c>
      <c r="BG23" s="775">
        <v>0</v>
      </c>
      <c r="BH23" s="775">
        <v>0</v>
      </c>
      <c r="BI23" s="775">
        <v>0</v>
      </c>
      <c r="BJ23" s="775">
        <v>0</v>
      </c>
      <c r="BK23" s="775">
        <v>0</v>
      </c>
      <c r="BL23" s="775">
        <v>0</v>
      </c>
      <c r="BM23" s="720">
        <f t="shared" si="2"/>
        <v>1125.7550000000001</v>
      </c>
      <c r="BN23" s="779"/>
      <c r="BO23" s="780">
        <v>22273.055</v>
      </c>
      <c r="BZ23" s="741"/>
    </row>
    <row r="24" spans="1:78">
      <c r="A24" s="763" t="s">
        <v>27</v>
      </c>
      <c r="B24" s="556" t="s">
        <v>124</v>
      </c>
      <c r="C24" s="775">
        <f t="shared" si="0"/>
        <v>1937.4509999999998</v>
      </c>
      <c r="D24" s="666">
        <v>0</v>
      </c>
      <c r="E24" s="666">
        <v>0</v>
      </c>
      <c r="F24" s="666">
        <v>6.8179999999999996</v>
      </c>
      <c r="G24" s="666">
        <v>0</v>
      </c>
      <c r="H24" s="666">
        <v>0</v>
      </c>
      <c r="I24" s="666">
        <v>0</v>
      </c>
      <c r="J24" s="666">
        <v>0</v>
      </c>
      <c r="K24" s="666">
        <f t="shared" si="1"/>
        <v>1930.6329999999998</v>
      </c>
      <c r="L24" s="776">
        <v>0</v>
      </c>
      <c r="M24" s="775">
        <v>0</v>
      </c>
      <c r="N24" s="775">
        <v>0</v>
      </c>
      <c r="O24" s="775">
        <v>0</v>
      </c>
      <c r="P24" s="775">
        <v>0</v>
      </c>
      <c r="Q24" s="775">
        <v>0</v>
      </c>
      <c r="R24" s="775">
        <v>0</v>
      </c>
      <c r="S24" s="775">
        <v>0</v>
      </c>
      <c r="T24" s="775">
        <v>0</v>
      </c>
      <c r="U24" s="775">
        <v>0</v>
      </c>
      <c r="V24" s="775">
        <v>0</v>
      </c>
      <c r="W24" s="775">
        <v>0</v>
      </c>
      <c r="X24" s="775">
        <v>0</v>
      </c>
      <c r="Y24" s="775">
        <v>0</v>
      </c>
      <c r="Z24" s="775">
        <v>0</v>
      </c>
      <c r="AA24" s="775">
        <v>0</v>
      </c>
      <c r="AB24" s="775">
        <v>918.56299999999999</v>
      </c>
      <c r="AC24" s="775">
        <v>0</v>
      </c>
      <c r="AD24" s="775">
        <v>0</v>
      </c>
      <c r="AE24" s="775">
        <v>0</v>
      </c>
      <c r="AF24" s="775">
        <v>124.836</v>
      </c>
      <c r="AG24" s="775">
        <v>0</v>
      </c>
      <c r="AH24" s="775">
        <v>0</v>
      </c>
      <c r="AI24" s="775">
        <v>0</v>
      </c>
      <c r="AJ24" s="775">
        <v>0</v>
      </c>
      <c r="AK24" s="775">
        <v>0</v>
      </c>
      <c r="AL24" s="775">
        <v>0</v>
      </c>
      <c r="AM24" s="775">
        <v>0</v>
      </c>
      <c r="AN24" s="775">
        <v>0</v>
      </c>
      <c r="AO24" s="775">
        <v>0</v>
      </c>
      <c r="AP24" s="775">
        <v>0</v>
      </c>
      <c r="AQ24" s="775">
        <v>0</v>
      </c>
      <c r="AR24" s="775">
        <v>0</v>
      </c>
      <c r="AS24" s="775">
        <v>0</v>
      </c>
      <c r="AT24" s="775">
        <v>0</v>
      </c>
      <c r="AU24" s="775">
        <v>0</v>
      </c>
      <c r="AV24" s="775">
        <v>0</v>
      </c>
      <c r="AW24" s="775">
        <v>0</v>
      </c>
      <c r="AX24" s="775">
        <v>0</v>
      </c>
      <c r="AY24" s="775">
        <v>0</v>
      </c>
      <c r="AZ24" s="775">
        <v>0</v>
      </c>
      <c r="BA24" s="775">
        <v>0</v>
      </c>
      <c r="BB24" s="775">
        <v>0</v>
      </c>
      <c r="BC24" s="775">
        <v>2.6920000000000002</v>
      </c>
      <c r="BD24" s="775">
        <v>0</v>
      </c>
      <c r="BE24" s="775">
        <v>0</v>
      </c>
      <c r="BF24" s="775">
        <v>0</v>
      </c>
      <c r="BG24" s="775">
        <v>0</v>
      </c>
      <c r="BH24" s="775">
        <v>0</v>
      </c>
      <c r="BI24" s="775">
        <v>1.2969999999999999</v>
      </c>
      <c r="BJ24" s="775">
        <v>0</v>
      </c>
      <c r="BK24" s="775">
        <v>0</v>
      </c>
      <c r="BL24" s="775">
        <v>0</v>
      </c>
      <c r="BM24" s="720">
        <f t="shared" si="2"/>
        <v>1047.3879999999999</v>
      </c>
      <c r="BN24" s="779"/>
      <c r="BO24" s="780">
        <v>883.245</v>
      </c>
      <c r="BZ24" s="741"/>
    </row>
    <row r="25" spans="1:78">
      <c r="A25" s="763" t="s">
        <v>28</v>
      </c>
      <c r="B25" s="556" t="s">
        <v>167</v>
      </c>
      <c r="C25" s="775">
        <f t="shared" si="0"/>
        <v>14979.318000000001</v>
      </c>
      <c r="D25" s="666">
        <v>0</v>
      </c>
      <c r="E25" s="666">
        <v>0</v>
      </c>
      <c r="F25" s="666">
        <v>917.58199999999999</v>
      </c>
      <c r="G25" s="666">
        <v>0</v>
      </c>
      <c r="H25" s="666">
        <v>0</v>
      </c>
      <c r="I25" s="666">
        <v>0</v>
      </c>
      <c r="J25" s="666">
        <v>0</v>
      </c>
      <c r="K25" s="666">
        <f t="shared" si="1"/>
        <v>14061.736000000001</v>
      </c>
      <c r="L25" s="776">
        <v>0</v>
      </c>
      <c r="M25" s="775">
        <v>0</v>
      </c>
      <c r="N25" s="775">
        <v>0</v>
      </c>
      <c r="O25" s="775">
        <v>0</v>
      </c>
      <c r="P25" s="775">
        <v>0</v>
      </c>
      <c r="Q25" s="775">
        <v>0</v>
      </c>
      <c r="R25" s="775">
        <v>0</v>
      </c>
      <c r="S25" s="775">
        <v>0</v>
      </c>
      <c r="T25" s="775">
        <v>0</v>
      </c>
      <c r="U25" s="775">
        <v>0</v>
      </c>
      <c r="V25" s="775">
        <v>0</v>
      </c>
      <c r="W25" s="775">
        <v>0</v>
      </c>
      <c r="X25" s="775">
        <v>0</v>
      </c>
      <c r="Y25" s="775">
        <v>0</v>
      </c>
      <c r="Z25" s="775">
        <v>0</v>
      </c>
      <c r="AA25" s="775">
        <v>0</v>
      </c>
      <c r="AB25" s="775">
        <v>0</v>
      </c>
      <c r="AC25" s="775">
        <v>12021.2</v>
      </c>
      <c r="AD25" s="775">
        <v>1949.3489999999999</v>
      </c>
      <c r="AE25" s="775">
        <v>0</v>
      </c>
      <c r="AF25" s="775">
        <v>0</v>
      </c>
      <c r="AG25" s="775">
        <v>0</v>
      </c>
      <c r="AH25" s="775">
        <v>0</v>
      </c>
      <c r="AI25" s="775">
        <v>0</v>
      </c>
      <c r="AJ25" s="775">
        <v>0</v>
      </c>
      <c r="AK25" s="775">
        <v>0</v>
      </c>
      <c r="AL25" s="775">
        <v>0</v>
      </c>
      <c r="AM25" s="775">
        <v>81.275999999999996</v>
      </c>
      <c r="AN25" s="775">
        <v>0</v>
      </c>
      <c r="AO25" s="775">
        <v>0</v>
      </c>
      <c r="AP25" s="775">
        <v>0</v>
      </c>
      <c r="AQ25" s="775">
        <v>0</v>
      </c>
      <c r="AR25" s="775">
        <v>0</v>
      </c>
      <c r="AS25" s="775">
        <v>0</v>
      </c>
      <c r="AT25" s="775">
        <v>0</v>
      </c>
      <c r="AU25" s="775">
        <v>0</v>
      </c>
      <c r="AV25" s="775">
        <v>0</v>
      </c>
      <c r="AW25" s="775">
        <v>0</v>
      </c>
      <c r="AX25" s="775">
        <v>9.7469999999999999</v>
      </c>
      <c r="AY25" s="775">
        <v>0</v>
      </c>
      <c r="AZ25" s="775">
        <v>0</v>
      </c>
      <c r="BA25" s="775">
        <v>0</v>
      </c>
      <c r="BB25" s="775">
        <v>0</v>
      </c>
      <c r="BC25" s="775">
        <v>0.11899999999999999</v>
      </c>
      <c r="BD25" s="775">
        <v>0</v>
      </c>
      <c r="BE25" s="775">
        <v>0</v>
      </c>
      <c r="BF25" s="775">
        <v>0</v>
      </c>
      <c r="BG25" s="775">
        <v>0</v>
      </c>
      <c r="BH25" s="775">
        <v>0</v>
      </c>
      <c r="BI25" s="775">
        <v>4.4999999999999998E-2</v>
      </c>
      <c r="BJ25" s="775">
        <v>0</v>
      </c>
      <c r="BK25" s="775">
        <v>0</v>
      </c>
      <c r="BL25" s="775">
        <v>0</v>
      </c>
      <c r="BM25" s="720">
        <f t="shared" si="2"/>
        <v>14061.736000000001</v>
      </c>
      <c r="BN25" s="779"/>
      <c r="BO25" s="780">
        <v>0</v>
      </c>
      <c r="BZ25" s="741"/>
    </row>
    <row r="26" spans="1:78">
      <c r="A26" s="763" t="s">
        <v>29</v>
      </c>
      <c r="B26" s="556" t="s">
        <v>125</v>
      </c>
      <c r="C26" s="775">
        <f t="shared" si="0"/>
        <v>3402.1039999999994</v>
      </c>
      <c r="D26" s="666">
        <v>0</v>
      </c>
      <c r="E26" s="666">
        <v>0</v>
      </c>
      <c r="F26" s="666">
        <v>208.92099999999999</v>
      </c>
      <c r="G26" s="666">
        <v>0</v>
      </c>
      <c r="H26" s="666">
        <v>0</v>
      </c>
      <c r="I26" s="666">
        <v>0</v>
      </c>
      <c r="J26" s="666">
        <v>0</v>
      </c>
      <c r="K26" s="666">
        <f t="shared" si="1"/>
        <v>3193.1829999999995</v>
      </c>
      <c r="L26" s="776">
        <v>0</v>
      </c>
      <c r="M26" s="775">
        <v>0</v>
      </c>
      <c r="N26" s="775">
        <v>0</v>
      </c>
      <c r="O26" s="775">
        <v>0</v>
      </c>
      <c r="P26" s="775">
        <v>0</v>
      </c>
      <c r="Q26" s="775">
        <v>0</v>
      </c>
      <c r="R26" s="775">
        <v>0</v>
      </c>
      <c r="S26" s="775">
        <v>0</v>
      </c>
      <c r="T26" s="775">
        <v>0</v>
      </c>
      <c r="U26" s="775">
        <v>0</v>
      </c>
      <c r="V26" s="775">
        <v>0</v>
      </c>
      <c r="W26" s="775">
        <v>0</v>
      </c>
      <c r="X26" s="775">
        <v>0</v>
      </c>
      <c r="Y26" s="775">
        <v>0</v>
      </c>
      <c r="Z26" s="775">
        <v>0</v>
      </c>
      <c r="AA26" s="775">
        <v>0</v>
      </c>
      <c r="AB26" s="775">
        <v>0</v>
      </c>
      <c r="AC26" s="775">
        <v>1579.241</v>
      </c>
      <c r="AD26" s="775">
        <v>1515.32</v>
      </c>
      <c r="AE26" s="775">
        <v>0</v>
      </c>
      <c r="AF26" s="775">
        <v>0</v>
      </c>
      <c r="AG26" s="775">
        <v>0</v>
      </c>
      <c r="AH26" s="775">
        <v>0</v>
      </c>
      <c r="AI26" s="775">
        <v>0</v>
      </c>
      <c r="AJ26" s="775">
        <v>0</v>
      </c>
      <c r="AK26" s="775">
        <v>0</v>
      </c>
      <c r="AL26" s="775">
        <v>0</v>
      </c>
      <c r="AM26" s="775">
        <v>11.817</v>
      </c>
      <c r="AN26" s="775">
        <v>0</v>
      </c>
      <c r="AO26" s="775">
        <v>10.95</v>
      </c>
      <c r="AP26" s="775">
        <v>0</v>
      </c>
      <c r="AQ26" s="775">
        <v>0</v>
      </c>
      <c r="AR26" s="775">
        <v>0</v>
      </c>
      <c r="AS26" s="775">
        <v>0</v>
      </c>
      <c r="AT26" s="775">
        <v>0</v>
      </c>
      <c r="AU26" s="775">
        <v>0</v>
      </c>
      <c r="AV26" s="775">
        <v>0</v>
      </c>
      <c r="AW26" s="775">
        <v>0</v>
      </c>
      <c r="AX26" s="775">
        <v>0</v>
      </c>
      <c r="AY26" s="775">
        <v>0</v>
      </c>
      <c r="AZ26" s="775">
        <v>0</v>
      </c>
      <c r="BA26" s="775">
        <v>0</v>
      </c>
      <c r="BB26" s="775">
        <v>0</v>
      </c>
      <c r="BC26" s="775">
        <v>74.028000000000006</v>
      </c>
      <c r="BD26" s="775">
        <v>0</v>
      </c>
      <c r="BE26" s="775">
        <v>0</v>
      </c>
      <c r="BF26" s="775">
        <v>0</v>
      </c>
      <c r="BG26" s="775">
        <v>0</v>
      </c>
      <c r="BH26" s="775">
        <v>0</v>
      </c>
      <c r="BI26" s="775">
        <v>1.827</v>
      </c>
      <c r="BJ26" s="775">
        <v>0</v>
      </c>
      <c r="BK26" s="775">
        <v>0</v>
      </c>
      <c r="BL26" s="775">
        <v>0</v>
      </c>
      <c r="BM26" s="720">
        <f t="shared" si="2"/>
        <v>3193.1829999999995</v>
      </c>
      <c r="BN26" s="779"/>
      <c r="BO26" s="780">
        <v>0</v>
      </c>
      <c r="BZ26" s="741"/>
    </row>
    <row r="27" spans="1:78">
      <c r="A27" s="763" t="s">
        <v>30</v>
      </c>
      <c r="B27" s="556" t="s">
        <v>163</v>
      </c>
      <c r="C27" s="775">
        <f t="shared" si="0"/>
        <v>25347.186000000002</v>
      </c>
      <c r="D27" s="666">
        <v>0</v>
      </c>
      <c r="E27" s="666">
        <v>0</v>
      </c>
      <c r="F27" s="666">
        <v>301.53199999999998</v>
      </c>
      <c r="G27" s="666">
        <v>0</v>
      </c>
      <c r="H27" s="666">
        <v>0</v>
      </c>
      <c r="I27" s="666">
        <v>0</v>
      </c>
      <c r="J27" s="666">
        <v>0</v>
      </c>
      <c r="K27" s="666">
        <f t="shared" si="1"/>
        <v>25045.654000000002</v>
      </c>
      <c r="L27" s="776">
        <v>0</v>
      </c>
      <c r="M27" s="775">
        <v>0</v>
      </c>
      <c r="N27" s="775">
        <v>0.22600000000000001</v>
      </c>
      <c r="O27" s="775">
        <v>0</v>
      </c>
      <c r="P27" s="775">
        <v>0</v>
      </c>
      <c r="Q27" s="775">
        <v>0</v>
      </c>
      <c r="R27" s="775">
        <v>0</v>
      </c>
      <c r="S27" s="775">
        <v>0</v>
      </c>
      <c r="T27" s="775">
        <v>0</v>
      </c>
      <c r="U27" s="775">
        <v>0</v>
      </c>
      <c r="V27" s="775">
        <v>0</v>
      </c>
      <c r="W27" s="775">
        <v>0</v>
      </c>
      <c r="X27" s="775">
        <v>0</v>
      </c>
      <c r="Y27" s="775">
        <v>0</v>
      </c>
      <c r="Z27" s="775">
        <v>0</v>
      </c>
      <c r="AA27" s="775">
        <v>6.69</v>
      </c>
      <c r="AB27" s="775">
        <v>0</v>
      </c>
      <c r="AC27" s="775">
        <v>0</v>
      </c>
      <c r="AD27" s="775">
        <v>0</v>
      </c>
      <c r="AE27" s="775">
        <v>24381.725999999999</v>
      </c>
      <c r="AF27" s="775">
        <v>0</v>
      </c>
      <c r="AG27" s="775">
        <v>89.846999999999994</v>
      </c>
      <c r="AH27" s="775">
        <v>24.981999999999999</v>
      </c>
      <c r="AI27" s="775">
        <v>42.737000000000002</v>
      </c>
      <c r="AJ27" s="775">
        <v>0</v>
      </c>
      <c r="AK27" s="775">
        <v>0</v>
      </c>
      <c r="AL27" s="775">
        <v>0</v>
      </c>
      <c r="AM27" s="775">
        <v>0</v>
      </c>
      <c r="AN27" s="775">
        <v>0</v>
      </c>
      <c r="AO27" s="775">
        <v>0</v>
      </c>
      <c r="AP27" s="775">
        <v>0</v>
      </c>
      <c r="AQ27" s="775">
        <v>0</v>
      </c>
      <c r="AR27" s="775">
        <v>0</v>
      </c>
      <c r="AS27" s="775">
        <v>0</v>
      </c>
      <c r="AT27" s="775">
        <v>0</v>
      </c>
      <c r="AU27" s="775">
        <v>0</v>
      </c>
      <c r="AV27" s="775">
        <v>0</v>
      </c>
      <c r="AW27" s="775">
        <v>0</v>
      </c>
      <c r="AX27" s="775">
        <v>0</v>
      </c>
      <c r="AY27" s="775">
        <v>0</v>
      </c>
      <c r="AZ27" s="775">
        <v>0</v>
      </c>
      <c r="BA27" s="775">
        <v>0</v>
      </c>
      <c r="BB27" s="775">
        <v>0</v>
      </c>
      <c r="BC27" s="775">
        <v>0</v>
      </c>
      <c r="BD27" s="775">
        <v>0</v>
      </c>
      <c r="BE27" s="775">
        <v>0</v>
      </c>
      <c r="BF27" s="775">
        <v>0</v>
      </c>
      <c r="BG27" s="775">
        <v>0</v>
      </c>
      <c r="BH27" s="775">
        <v>0</v>
      </c>
      <c r="BI27" s="775">
        <v>0</v>
      </c>
      <c r="BJ27" s="775">
        <v>0</v>
      </c>
      <c r="BK27" s="775">
        <v>0</v>
      </c>
      <c r="BL27" s="775">
        <v>0</v>
      </c>
      <c r="BM27" s="720">
        <f t="shared" si="2"/>
        <v>24546.208000000002</v>
      </c>
      <c r="BN27" s="779"/>
      <c r="BO27" s="780">
        <v>499.44600000000003</v>
      </c>
      <c r="BZ27" s="741"/>
    </row>
    <row r="28" spans="1:78">
      <c r="A28" s="763" t="s">
        <v>31</v>
      </c>
      <c r="B28" s="556" t="s">
        <v>216</v>
      </c>
      <c r="C28" s="775">
        <f t="shared" si="0"/>
        <v>2347.2269999999999</v>
      </c>
      <c r="D28" s="666">
        <v>-1474.896</v>
      </c>
      <c r="E28" s="666">
        <v>0</v>
      </c>
      <c r="F28" s="666">
        <v>80.466999999999999</v>
      </c>
      <c r="G28" s="666">
        <v>0</v>
      </c>
      <c r="H28" s="666">
        <v>0</v>
      </c>
      <c r="I28" s="666">
        <v>0</v>
      </c>
      <c r="J28" s="666">
        <v>0</v>
      </c>
      <c r="K28" s="666">
        <f t="shared" si="1"/>
        <v>3741.6559999999999</v>
      </c>
      <c r="L28" s="776">
        <v>0</v>
      </c>
      <c r="M28" s="775">
        <v>0</v>
      </c>
      <c r="N28" s="775">
        <v>0</v>
      </c>
      <c r="O28" s="775">
        <v>0</v>
      </c>
      <c r="P28" s="775">
        <v>0</v>
      </c>
      <c r="Q28" s="775">
        <v>0</v>
      </c>
      <c r="R28" s="775">
        <v>0</v>
      </c>
      <c r="S28" s="775">
        <v>0</v>
      </c>
      <c r="T28" s="775">
        <v>0</v>
      </c>
      <c r="U28" s="775">
        <v>0</v>
      </c>
      <c r="V28" s="775">
        <v>0</v>
      </c>
      <c r="W28" s="775">
        <v>0</v>
      </c>
      <c r="X28" s="775">
        <v>0</v>
      </c>
      <c r="Y28" s="775">
        <v>0</v>
      </c>
      <c r="Z28" s="775">
        <v>0</v>
      </c>
      <c r="AA28" s="775">
        <v>0</v>
      </c>
      <c r="AB28" s="775">
        <v>0</v>
      </c>
      <c r="AC28" s="775">
        <v>0</v>
      </c>
      <c r="AD28" s="775">
        <v>0</v>
      </c>
      <c r="AE28" s="775">
        <v>0</v>
      </c>
      <c r="AF28" s="775">
        <v>3680.951</v>
      </c>
      <c r="AG28" s="775">
        <v>0</v>
      </c>
      <c r="AH28" s="775">
        <v>47.935000000000002</v>
      </c>
      <c r="AI28" s="775">
        <v>0</v>
      </c>
      <c r="AJ28" s="775">
        <v>0</v>
      </c>
      <c r="AK28" s="775">
        <v>0</v>
      </c>
      <c r="AL28" s="775">
        <v>0</v>
      </c>
      <c r="AM28" s="775">
        <v>0</v>
      </c>
      <c r="AN28" s="775">
        <v>0</v>
      </c>
      <c r="AO28" s="775">
        <v>0</v>
      </c>
      <c r="AP28" s="775">
        <v>0</v>
      </c>
      <c r="AQ28" s="775">
        <v>0</v>
      </c>
      <c r="AR28" s="775">
        <v>0</v>
      </c>
      <c r="AS28" s="775">
        <v>0</v>
      </c>
      <c r="AT28" s="775">
        <v>0</v>
      </c>
      <c r="AU28" s="775">
        <v>0</v>
      </c>
      <c r="AV28" s="775">
        <v>0</v>
      </c>
      <c r="AW28" s="775">
        <v>0</v>
      </c>
      <c r="AX28" s="775">
        <v>0</v>
      </c>
      <c r="AY28" s="775">
        <v>0</v>
      </c>
      <c r="AZ28" s="775">
        <v>12.77</v>
      </c>
      <c r="BA28" s="775">
        <v>0</v>
      </c>
      <c r="BB28" s="775">
        <v>0</v>
      </c>
      <c r="BC28" s="775">
        <v>0</v>
      </c>
      <c r="BD28" s="775">
        <v>0</v>
      </c>
      <c r="BE28" s="775">
        <v>0</v>
      </c>
      <c r="BF28" s="775">
        <v>0</v>
      </c>
      <c r="BG28" s="775">
        <v>0</v>
      </c>
      <c r="BH28" s="775">
        <v>0</v>
      </c>
      <c r="BI28" s="775">
        <v>0</v>
      </c>
      <c r="BJ28" s="775">
        <v>0</v>
      </c>
      <c r="BK28" s="775">
        <v>0</v>
      </c>
      <c r="BL28" s="775">
        <v>0</v>
      </c>
      <c r="BM28" s="720">
        <f t="shared" si="2"/>
        <v>3741.6559999999999</v>
      </c>
      <c r="BN28" s="779"/>
      <c r="BO28" s="780">
        <v>0</v>
      </c>
      <c r="BZ28" s="741"/>
    </row>
    <row r="29" spans="1:78">
      <c r="A29" s="763" t="s">
        <v>32</v>
      </c>
      <c r="B29" s="556" t="s">
        <v>232</v>
      </c>
      <c r="C29" s="775">
        <f t="shared" si="0"/>
        <v>0</v>
      </c>
      <c r="D29" s="666">
        <v>-3323.98</v>
      </c>
      <c r="E29" s="666">
        <v>0</v>
      </c>
      <c r="F29" s="666">
        <v>0</v>
      </c>
      <c r="G29" s="666">
        <v>0</v>
      </c>
      <c r="H29" s="666">
        <v>0</v>
      </c>
      <c r="I29" s="666">
        <v>0</v>
      </c>
      <c r="J29" s="666">
        <v>0</v>
      </c>
      <c r="K29" s="666">
        <f t="shared" si="1"/>
        <v>3323.9800000000005</v>
      </c>
      <c r="L29" s="776">
        <v>0</v>
      </c>
      <c r="M29" s="775">
        <v>0</v>
      </c>
      <c r="N29" s="775">
        <v>0</v>
      </c>
      <c r="O29" s="775">
        <v>0</v>
      </c>
      <c r="P29" s="775">
        <v>0</v>
      </c>
      <c r="Q29" s="775">
        <v>0</v>
      </c>
      <c r="R29" s="775">
        <v>0</v>
      </c>
      <c r="S29" s="775">
        <v>0</v>
      </c>
      <c r="T29" s="775">
        <v>0</v>
      </c>
      <c r="U29" s="775">
        <v>0</v>
      </c>
      <c r="V29" s="775">
        <v>0</v>
      </c>
      <c r="W29" s="775">
        <v>0</v>
      </c>
      <c r="X29" s="775">
        <v>0</v>
      </c>
      <c r="Y29" s="775">
        <v>0</v>
      </c>
      <c r="Z29" s="775">
        <v>0</v>
      </c>
      <c r="AA29" s="775">
        <v>0</v>
      </c>
      <c r="AB29" s="775">
        <v>15.385</v>
      </c>
      <c r="AC29" s="775">
        <v>0</v>
      </c>
      <c r="AD29" s="775">
        <v>0</v>
      </c>
      <c r="AE29" s="775">
        <v>0</v>
      </c>
      <c r="AF29" s="775">
        <v>0</v>
      </c>
      <c r="AG29" s="775">
        <v>3213.9960000000001</v>
      </c>
      <c r="AH29" s="775">
        <v>0</v>
      </c>
      <c r="AI29" s="775">
        <v>2.0760000000000001</v>
      </c>
      <c r="AJ29" s="775">
        <v>0</v>
      </c>
      <c r="AK29" s="775">
        <v>0</v>
      </c>
      <c r="AL29" s="775">
        <v>0</v>
      </c>
      <c r="AM29" s="775">
        <v>0</v>
      </c>
      <c r="AN29" s="775">
        <v>0</v>
      </c>
      <c r="AO29" s="775">
        <v>0</v>
      </c>
      <c r="AP29" s="775">
        <v>0</v>
      </c>
      <c r="AQ29" s="775">
        <v>0</v>
      </c>
      <c r="AR29" s="775">
        <v>79.828999999999994</v>
      </c>
      <c r="AS29" s="775">
        <v>0</v>
      </c>
      <c r="AT29" s="775">
        <v>0</v>
      </c>
      <c r="AU29" s="775">
        <v>0</v>
      </c>
      <c r="AV29" s="775">
        <v>0</v>
      </c>
      <c r="AW29" s="775">
        <v>0</v>
      </c>
      <c r="AX29" s="775">
        <v>0</v>
      </c>
      <c r="AY29" s="775">
        <v>0</v>
      </c>
      <c r="AZ29" s="775">
        <v>0</v>
      </c>
      <c r="BA29" s="775">
        <v>0</v>
      </c>
      <c r="BB29" s="775">
        <v>12.694000000000001</v>
      </c>
      <c r="BC29" s="775">
        <v>0</v>
      </c>
      <c r="BD29" s="775">
        <v>0</v>
      </c>
      <c r="BE29" s="775">
        <v>0</v>
      </c>
      <c r="BF29" s="775">
        <v>0</v>
      </c>
      <c r="BG29" s="775">
        <v>0</v>
      </c>
      <c r="BH29" s="775">
        <v>0</v>
      </c>
      <c r="BI29" s="775">
        <v>0</v>
      </c>
      <c r="BJ29" s="775">
        <v>0</v>
      </c>
      <c r="BK29" s="775">
        <v>0</v>
      </c>
      <c r="BL29" s="775">
        <v>0</v>
      </c>
      <c r="BM29" s="720">
        <f t="shared" si="2"/>
        <v>3323.9800000000005</v>
      </c>
      <c r="BN29" s="779"/>
      <c r="BO29" s="780">
        <v>0</v>
      </c>
      <c r="BZ29" s="741"/>
    </row>
    <row r="30" spans="1:78">
      <c r="A30" s="763" t="s">
        <v>33</v>
      </c>
      <c r="B30" s="556" t="s">
        <v>217</v>
      </c>
      <c r="C30" s="775">
        <f t="shared" si="0"/>
        <v>0</v>
      </c>
      <c r="D30" s="666">
        <v>-7664.9089999999997</v>
      </c>
      <c r="E30" s="666">
        <v>0</v>
      </c>
      <c r="F30" s="666">
        <v>0</v>
      </c>
      <c r="G30" s="666">
        <v>0</v>
      </c>
      <c r="H30" s="666">
        <v>0</v>
      </c>
      <c r="I30" s="666">
        <v>0</v>
      </c>
      <c r="J30" s="666">
        <v>0</v>
      </c>
      <c r="K30" s="666">
        <f t="shared" si="1"/>
        <v>7664.9089999999997</v>
      </c>
      <c r="L30" s="776">
        <v>0</v>
      </c>
      <c r="M30" s="775">
        <v>0</v>
      </c>
      <c r="N30" s="775">
        <v>0</v>
      </c>
      <c r="O30" s="775">
        <v>0</v>
      </c>
      <c r="P30" s="775">
        <v>0</v>
      </c>
      <c r="Q30" s="775">
        <v>0</v>
      </c>
      <c r="R30" s="775">
        <v>0</v>
      </c>
      <c r="S30" s="775">
        <v>11.827999999999999</v>
      </c>
      <c r="T30" s="775">
        <v>0</v>
      </c>
      <c r="U30" s="775">
        <v>105.45099999999999</v>
      </c>
      <c r="V30" s="775">
        <v>0</v>
      </c>
      <c r="W30" s="775">
        <v>0</v>
      </c>
      <c r="X30" s="775">
        <v>0</v>
      </c>
      <c r="Y30" s="775">
        <v>0</v>
      </c>
      <c r="Z30" s="775">
        <v>0</v>
      </c>
      <c r="AA30" s="775">
        <v>3.9180000000000001</v>
      </c>
      <c r="AB30" s="775">
        <v>5.3769999999999998</v>
      </c>
      <c r="AC30" s="775">
        <v>0.75900000000000001</v>
      </c>
      <c r="AD30" s="775">
        <v>0</v>
      </c>
      <c r="AE30" s="775">
        <v>63.143999999999998</v>
      </c>
      <c r="AF30" s="775">
        <v>7.3650000000000002</v>
      </c>
      <c r="AG30" s="775">
        <v>4.6580000000000004</v>
      </c>
      <c r="AH30" s="775">
        <v>7448.4309999999996</v>
      </c>
      <c r="AI30" s="775">
        <v>13.978</v>
      </c>
      <c r="AJ30" s="775">
        <v>0</v>
      </c>
      <c r="AK30" s="775">
        <v>0</v>
      </c>
      <c r="AL30" s="775">
        <v>0</v>
      </c>
      <c r="AM30" s="775">
        <v>0</v>
      </c>
      <c r="AN30" s="775">
        <v>0</v>
      </c>
      <c r="AO30" s="775">
        <v>0</v>
      </c>
      <c r="AP30" s="775">
        <v>0</v>
      </c>
      <c r="AQ30" s="775">
        <v>0</v>
      </c>
      <c r="AR30" s="775">
        <v>0</v>
      </c>
      <c r="AS30" s="775">
        <v>0</v>
      </c>
      <c r="AT30" s="775">
        <v>0</v>
      </c>
      <c r="AU30" s="775">
        <v>0</v>
      </c>
      <c r="AV30" s="775">
        <v>0</v>
      </c>
      <c r="AW30" s="775">
        <v>0</v>
      </c>
      <c r="AX30" s="775">
        <v>0</v>
      </c>
      <c r="AY30" s="775">
        <v>0</v>
      </c>
      <c r="AZ30" s="775">
        <v>0</v>
      </c>
      <c r="BA30" s="775">
        <v>0</v>
      </c>
      <c r="BB30" s="775">
        <v>0</v>
      </c>
      <c r="BC30" s="775">
        <v>0</v>
      </c>
      <c r="BD30" s="775">
        <v>0</v>
      </c>
      <c r="BE30" s="775">
        <v>0</v>
      </c>
      <c r="BF30" s="775">
        <v>0</v>
      </c>
      <c r="BG30" s="775">
        <v>0</v>
      </c>
      <c r="BH30" s="775">
        <v>0</v>
      </c>
      <c r="BI30" s="775">
        <v>0</v>
      </c>
      <c r="BJ30" s="775">
        <v>0</v>
      </c>
      <c r="BK30" s="775">
        <v>0</v>
      </c>
      <c r="BL30" s="775">
        <v>0</v>
      </c>
      <c r="BM30" s="720">
        <f t="shared" si="2"/>
        <v>7664.9089999999997</v>
      </c>
      <c r="BN30" s="779"/>
      <c r="BO30" s="780">
        <v>0</v>
      </c>
      <c r="BZ30" s="741"/>
    </row>
    <row r="31" spans="1:78">
      <c r="A31" s="763" t="s">
        <v>34</v>
      </c>
      <c r="B31" s="556" t="s">
        <v>134</v>
      </c>
      <c r="C31" s="775">
        <f t="shared" si="0"/>
        <v>0</v>
      </c>
      <c r="D31" s="666">
        <v>-24256.213</v>
      </c>
      <c r="E31" s="666">
        <v>0</v>
      </c>
      <c r="F31" s="666">
        <v>0</v>
      </c>
      <c r="G31" s="666">
        <v>0</v>
      </c>
      <c r="H31" s="666">
        <v>0</v>
      </c>
      <c r="I31" s="666">
        <v>0</v>
      </c>
      <c r="J31" s="666">
        <v>0</v>
      </c>
      <c r="K31" s="666">
        <f t="shared" si="1"/>
        <v>24256.213000000003</v>
      </c>
      <c r="L31" s="776">
        <v>0</v>
      </c>
      <c r="M31" s="775">
        <v>0</v>
      </c>
      <c r="N31" s="775">
        <v>0</v>
      </c>
      <c r="O31" s="775">
        <v>255.161</v>
      </c>
      <c r="P31" s="775">
        <v>612.28899999999999</v>
      </c>
      <c r="Q31" s="775">
        <v>81.84</v>
      </c>
      <c r="R31" s="775">
        <v>45.389000000000003</v>
      </c>
      <c r="S31" s="775">
        <v>0</v>
      </c>
      <c r="T31" s="775">
        <v>0</v>
      </c>
      <c r="U31" s="775">
        <v>0</v>
      </c>
      <c r="V31" s="775">
        <v>5.6769999999999996</v>
      </c>
      <c r="W31" s="775">
        <v>0</v>
      </c>
      <c r="X31" s="775">
        <v>40.298000000000002</v>
      </c>
      <c r="Y31" s="775">
        <v>21.48</v>
      </c>
      <c r="Z31" s="775">
        <v>47.189</v>
      </c>
      <c r="AA31" s="775">
        <v>33.481000000000002</v>
      </c>
      <c r="AB31" s="775">
        <v>0</v>
      </c>
      <c r="AC31" s="775">
        <v>0</v>
      </c>
      <c r="AD31" s="775">
        <v>352.58499999999998</v>
      </c>
      <c r="AE31" s="775">
        <v>1.373</v>
      </c>
      <c r="AF31" s="775">
        <v>0</v>
      </c>
      <c r="AG31" s="775">
        <v>12.063000000000001</v>
      </c>
      <c r="AH31" s="775">
        <v>0.69199999999999995</v>
      </c>
      <c r="AI31" s="775">
        <v>21868.880000000001</v>
      </c>
      <c r="AJ31" s="775">
        <v>0</v>
      </c>
      <c r="AK31" s="775">
        <v>0</v>
      </c>
      <c r="AL31" s="775">
        <v>0</v>
      </c>
      <c r="AM31" s="775">
        <v>17.097000000000001</v>
      </c>
      <c r="AN31" s="775">
        <v>11.397</v>
      </c>
      <c r="AO31" s="775">
        <v>17.297000000000001</v>
      </c>
      <c r="AP31" s="775">
        <v>606.24400000000003</v>
      </c>
      <c r="AQ31" s="775">
        <v>0</v>
      </c>
      <c r="AR31" s="775">
        <v>0</v>
      </c>
      <c r="AS31" s="775">
        <v>9.8260000000000005</v>
      </c>
      <c r="AT31" s="775">
        <v>0</v>
      </c>
      <c r="AU31" s="775">
        <v>0</v>
      </c>
      <c r="AV31" s="775">
        <v>0</v>
      </c>
      <c r="AW31" s="775">
        <v>0</v>
      </c>
      <c r="AX31" s="775">
        <v>82.454999999999998</v>
      </c>
      <c r="AY31" s="775">
        <v>0</v>
      </c>
      <c r="AZ31" s="775">
        <v>0</v>
      </c>
      <c r="BA31" s="775">
        <v>0</v>
      </c>
      <c r="BB31" s="775">
        <v>0</v>
      </c>
      <c r="BC31" s="775">
        <v>0</v>
      </c>
      <c r="BD31" s="775">
        <v>0</v>
      </c>
      <c r="BE31" s="775">
        <v>3.7999999999999999E-2</v>
      </c>
      <c r="BF31" s="775">
        <v>15.016</v>
      </c>
      <c r="BG31" s="775">
        <v>109.069</v>
      </c>
      <c r="BH31" s="775">
        <v>0</v>
      </c>
      <c r="BI31" s="775">
        <v>9.3770000000000007</v>
      </c>
      <c r="BJ31" s="775">
        <v>0</v>
      </c>
      <c r="BK31" s="775">
        <v>0</v>
      </c>
      <c r="BL31" s="775">
        <v>0</v>
      </c>
      <c r="BM31" s="720">
        <f t="shared" si="2"/>
        <v>24256.213000000003</v>
      </c>
      <c r="BN31" s="779"/>
      <c r="BO31" s="780">
        <v>0</v>
      </c>
      <c r="BZ31" s="741"/>
    </row>
    <row r="32" spans="1:78">
      <c r="A32" s="763" t="s">
        <v>35</v>
      </c>
      <c r="B32" s="556" t="s">
        <v>135</v>
      </c>
      <c r="C32" s="775">
        <f t="shared" si="0"/>
        <v>18565.246999999999</v>
      </c>
      <c r="D32" s="666">
        <v>0</v>
      </c>
      <c r="E32" s="666">
        <v>0</v>
      </c>
      <c r="F32" s="666">
        <v>203.785</v>
      </c>
      <c r="G32" s="666">
        <v>0</v>
      </c>
      <c r="H32" s="666">
        <v>0</v>
      </c>
      <c r="I32" s="666">
        <v>0</v>
      </c>
      <c r="J32" s="666">
        <v>0</v>
      </c>
      <c r="K32" s="666">
        <f t="shared" si="1"/>
        <v>18361.462</v>
      </c>
      <c r="L32" s="776">
        <v>0</v>
      </c>
      <c r="M32" s="775">
        <v>0</v>
      </c>
      <c r="N32" s="775">
        <v>0</v>
      </c>
      <c r="O32" s="775">
        <v>0</v>
      </c>
      <c r="P32" s="775">
        <v>0</v>
      </c>
      <c r="Q32" s="775">
        <v>0</v>
      </c>
      <c r="R32" s="775">
        <v>0</v>
      </c>
      <c r="S32" s="775">
        <v>0</v>
      </c>
      <c r="T32" s="775">
        <v>0</v>
      </c>
      <c r="U32" s="775">
        <v>0</v>
      </c>
      <c r="V32" s="775">
        <v>0</v>
      </c>
      <c r="W32" s="775">
        <v>0</v>
      </c>
      <c r="X32" s="775">
        <v>0</v>
      </c>
      <c r="Y32" s="775">
        <v>0</v>
      </c>
      <c r="Z32" s="775">
        <v>0</v>
      </c>
      <c r="AA32" s="775">
        <v>0</v>
      </c>
      <c r="AB32" s="775">
        <v>0</v>
      </c>
      <c r="AC32" s="775">
        <v>0</v>
      </c>
      <c r="AD32" s="775">
        <v>0</v>
      </c>
      <c r="AE32" s="775">
        <v>0</v>
      </c>
      <c r="AF32" s="775">
        <v>1.7110000000000001</v>
      </c>
      <c r="AG32" s="775">
        <v>20.321999999999999</v>
      </c>
      <c r="AH32" s="775">
        <v>116.70099999999999</v>
      </c>
      <c r="AI32" s="775">
        <v>24.597999999999999</v>
      </c>
      <c r="AJ32" s="775">
        <v>18187.975999999999</v>
      </c>
      <c r="AK32" s="775">
        <v>0</v>
      </c>
      <c r="AL32" s="775">
        <v>0</v>
      </c>
      <c r="AM32" s="775">
        <v>0</v>
      </c>
      <c r="AN32" s="775">
        <v>0</v>
      </c>
      <c r="AO32" s="775">
        <v>8.7330000000000005</v>
      </c>
      <c r="AP32" s="775">
        <v>0</v>
      </c>
      <c r="AQ32" s="775">
        <v>0</v>
      </c>
      <c r="AR32" s="775">
        <v>0</v>
      </c>
      <c r="AS32" s="775">
        <v>0</v>
      </c>
      <c r="AT32" s="775">
        <v>0</v>
      </c>
      <c r="AU32" s="775">
        <v>0</v>
      </c>
      <c r="AV32" s="775">
        <v>0</v>
      </c>
      <c r="AW32" s="775">
        <v>0</v>
      </c>
      <c r="AX32" s="775">
        <v>0.27</v>
      </c>
      <c r="AY32" s="775">
        <v>0</v>
      </c>
      <c r="AZ32" s="775">
        <v>0</v>
      </c>
      <c r="BA32" s="775">
        <v>0</v>
      </c>
      <c r="BB32" s="775">
        <v>0</v>
      </c>
      <c r="BC32" s="775">
        <v>1.151</v>
      </c>
      <c r="BD32" s="775">
        <v>0</v>
      </c>
      <c r="BE32" s="775">
        <v>0</v>
      </c>
      <c r="BF32" s="775">
        <v>0</v>
      </c>
      <c r="BG32" s="775">
        <v>0</v>
      </c>
      <c r="BH32" s="775">
        <v>0</v>
      </c>
      <c r="BI32" s="775">
        <v>0</v>
      </c>
      <c r="BJ32" s="775">
        <v>0</v>
      </c>
      <c r="BK32" s="775">
        <v>0</v>
      </c>
      <c r="BL32" s="775">
        <v>0</v>
      </c>
      <c r="BM32" s="720">
        <f t="shared" si="2"/>
        <v>18361.462</v>
      </c>
      <c r="BN32" s="779"/>
      <c r="BO32" s="780">
        <v>0</v>
      </c>
      <c r="BZ32" s="741"/>
    </row>
    <row r="33" spans="1:78">
      <c r="A33" s="763" t="s">
        <v>36</v>
      </c>
      <c r="B33" s="556" t="s">
        <v>37</v>
      </c>
      <c r="C33" s="775">
        <f t="shared" si="0"/>
        <v>5319.2440000000006</v>
      </c>
      <c r="D33" s="666">
        <v>0</v>
      </c>
      <c r="E33" s="666">
        <v>0</v>
      </c>
      <c r="F33" s="666">
        <v>207.74</v>
      </c>
      <c r="G33" s="666">
        <v>0</v>
      </c>
      <c r="H33" s="666">
        <v>256.61799999999999</v>
      </c>
      <c r="I33" s="666">
        <v>0</v>
      </c>
      <c r="J33" s="666">
        <v>0</v>
      </c>
      <c r="K33" s="666">
        <f t="shared" si="1"/>
        <v>4854.8860000000004</v>
      </c>
      <c r="L33" s="776">
        <v>0</v>
      </c>
      <c r="M33" s="775">
        <v>0</v>
      </c>
      <c r="N33" s="775">
        <v>0</v>
      </c>
      <c r="O33" s="775">
        <v>0</v>
      </c>
      <c r="P33" s="775">
        <v>0</v>
      </c>
      <c r="Q33" s="775">
        <v>0</v>
      </c>
      <c r="R33" s="775">
        <v>0</v>
      </c>
      <c r="S33" s="775">
        <v>0</v>
      </c>
      <c r="T33" s="775">
        <v>0</v>
      </c>
      <c r="U33" s="775">
        <v>0</v>
      </c>
      <c r="V33" s="775">
        <v>0</v>
      </c>
      <c r="W33" s="775">
        <v>0</v>
      </c>
      <c r="X33" s="775">
        <v>0</v>
      </c>
      <c r="Y33" s="775">
        <v>0</v>
      </c>
      <c r="Z33" s="775">
        <v>0</v>
      </c>
      <c r="AA33" s="775">
        <v>0</v>
      </c>
      <c r="AB33" s="775">
        <v>0</v>
      </c>
      <c r="AC33" s="775">
        <v>0</v>
      </c>
      <c r="AD33" s="775">
        <v>0</v>
      </c>
      <c r="AE33" s="775">
        <v>0</v>
      </c>
      <c r="AF33" s="775">
        <v>0</v>
      </c>
      <c r="AG33" s="775">
        <v>0</v>
      </c>
      <c r="AH33" s="775">
        <v>124.934</v>
      </c>
      <c r="AI33" s="775">
        <v>0</v>
      </c>
      <c r="AJ33" s="775">
        <v>0</v>
      </c>
      <c r="AK33" s="775">
        <v>4729.9520000000002</v>
      </c>
      <c r="AL33" s="775">
        <v>0</v>
      </c>
      <c r="AM33" s="775">
        <v>0</v>
      </c>
      <c r="AN33" s="775">
        <v>0</v>
      </c>
      <c r="AO33" s="775">
        <v>0</v>
      </c>
      <c r="AP33" s="775">
        <v>0</v>
      </c>
      <c r="AQ33" s="775">
        <v>0</v>
      </c>
      <c r="AR33" s="775">
        <v>0</v>
      </c>
      <c r="AS33" s="775">
        <v>0</v>
      </c>
      <c r="AT33" s="775">
        <v>0</v>
      </c>
      <c r="AU33" s="775">
        <v>0</v>
      </c>
      <c r="AV33" s="775">
        <v>0</v>
      </c>
      <c r="AW33" s="775">
        <v>0</v>
      </c>
      <c r="AX33" s="775">
        <v>0</v>
      </c>
      <c r="AY33" s="775">
        <v>0</v>
      </c>
      <c r="AZ33" s="775">
        <v>0</v>
      </c>
      <c r="BA33" s="775">
        <v>0</v>
      </c>
      <c r="BB33" s="775">
        <v>0</v>
      </c>
      <c r="BC33" s="775">
        <v>0</v>
      </c>
      <c r="BD33" s="775">
        <v>0</v>
      </c>
      <c r="BE33" s="775">
        <v>0</v>
      </c>
      <c r="BF33" s="775">
        <v>0</v>
      </c>
      <c r="BG33" s="775">
        <v>0</v>
      </c>
      <c r="BH33" s="775">
        <v>0</v>
      </c>
      <c r="BI33" s="775">
        <v>0</v>
      </c>
      <c r="BJ33" s="775">
        <v>0</v>
      </c>
      <c r="BK33" s="775">
        <v>0</v>
      </c>
      <c r="BL33" s="775">
        <v>0</v>
      </c>
      <c r="BM33" s="720">
        <f t="shared" si="2"/>
        <v>4854.8860000000004</v>
      </c>
      <c r="BN33" s="779"/>
      <c r="BO33" s="780">
        <v>0</v>
      </c>
      <c r="BZ33" s="741"/>
    </row>
    <row r="34" spans="1:78">
      <c r="A34" s="763" t="s">
        <v>38</v>
      </c>
      <c r="B34" s="556" t="s">
        <v>39</v>
      </c>
      <c r="C34" s="775">
        <f t="shared" si="0"/>
        <v>8547.9419999999991</v>
      </c>
      <c r="D34" s="666">
        <v>0</v>
      </c>
      <c r="E34" s="666">
        <v>0</v>
      </c>
      <c r="F34" s="666">
        <v>568.85</v>
      </c>
      <c r="G34" s="666">
        <v>0</v>
      </c>
      <c r="H34" s="666">
        <v>2157.3319999999999</v>
      </c>
      <c r="I34" s="666">
        <v>0</v>
      </c>
      <c r="J34" s="666">
        <v>0</v>
      </c>
      <c r="K34" s="666">
        <f t="shared" si="1"/>
        <v>5821.76</v>
      </c>
      <c r="L34" s="776">
        <v>0</v>
      </c>
      <c r="M34" s="775">
        <v>0</v>
      </c>
      <c r="N34" s="775">
        <v>0</v>
      </c>
      <c r="O34" s="775">
        <v>0</v>
      </c>
      <c r="P34" s="775">
        <v>0</v>
      </c>
      <c r="Q34" s="775">
        <v>0</v>
      </c>
      <c r="R34" s="775">
        <v>0</v>
      </c>
      <c r="S34" s="775">
        <v>0</v>
      </c>
      <c r="T34" s="775">
        <v>0</v>
      </c>
      <c r="U34" s="775">
        <v>0</v>
      </c>
      <c r="V34" s="775">
        <v>0</v>
      </c>
      <c r="W34" s="775">
        <v>0</v>
      </c>
      <c r="X34" s="775">
        <v>0</v>
      </c>
      <c r="Y34" s="775">
        <v>0</v>
      </c>
      <c r="Z34" s="775">
        <v>0</v>
      </c>
      <c r="AA34" s="775">
        <v>0</v>
      </c>
      <c r="AB34" s="775">
        <v>0</v>
      </c>
      <c r="AC34" s="775">
        <v>0</v>
      </c>
      <c r="AD34" s="775">
        <v>0</v>
      </c>
      <c r="AE34" s="775">
        <v>0</v>
      </c>
      <c r="AF34" s="775">
        <v>0</v>
      </c>
      <c r="AG34" s="775">
        <v>0</v>
      </c>
      <c r="AH34" s="775">
        <v>0</v>
      </c>
      <c r="AI34" s="775">
        <v>0</v>
      </c>
      <c r="AJ34" s="775">
        <v>0</v>
      </c>
      <c r="AK34" s="775">
        <v>0</v>
      </c>
      <c r="AL34" s="775">
        <v>4198.3249999999998</v>
      </c>
      <c r="AM34" s="775">
        <v>0</v>
      </c>
      <c r="AN34" s="775">
        <v>0</v>
      </c>
      <c r="AO34" s="775">
        <v>0</v>
      </c>
      <c r="AP34" s="775">
        <v>0</v>
      </c>
      <c r="AQ34" s="775">
        <v>0</v>
      </c>
      <c r="AR34" s="775">
        <v>0</v>
      </c>
      <c r="AS34" s="775">
        <v>0</v>
      </c>
      <c r="AT34" s="775">
        <v>0</v>
      </c>
      <c r="AU34" s="775">
        <v>0</v>
      </c>
      <c r="AV34" s="775">
        <v>0</v>
      </c>
      <c r="AW34" s="775">
        <v>0</v>
      </c>
      <c r="AX34" s="775">
        <v>0</v>
      </c>
      <c r="AY34" s="775">
        <v>0</v>
      </c>
      <c r="AZ34" s="775">
        <v>0</v>
      </c>
      <c r="BA34" s="775">
        <v>0</v>
      </c>
      <c r="BB34" s="775">
        <v>0</v>
      </c>
      <c r="BC34" s="775">
        <v>0</v>
      </c>
      <c r="BD34" s="775">
        <v>0</v>
      </c>
      <c r="BE34" s="775">
        <v>0</v>
      </c>
      <c r="BF34" s="775">
        <v>0</v>
      </c>
      <c r="BG34" s="775">
        <v>0</v>
      </c>
      <c r="BH34" s="775">
        <v>0</v>
      </c>
      <c r="BI34" s="775">
        <v>0</v>
      </c>
      <c r="BJ34" s="775">
        <v>0</v>
      </c>
      <c r="BK34" s="775">
        <v>0</v>
      </c>
      <c r="BL34" s="775">
        <v>0</v>
      </c>
      <c r="BM34" s="720">
        <f t="shared" si="2"/>
        <v>4198.3249999999998</v>
      </c>
      <c r="BN34" s="779"/>
      <c r="BO34" s="780">
        <v>1623.4349999999999</v>
      </c>
      <c r="BZ34" s="741"/>
    </row>
    <row r="35" spans="1:78">
      <c r="A35" s="763" t="s">
        <v>40</v>
      </c>
      <c r="B35" s="556" t="s">
        <v>136</v>
      </c>
      <c r="C35" s="775">
        <f t="shared" si="0"/>
        <v>16671.584999999999</v>
      </c>
      <c r="D35" s="666">
        <v>0</v>
      </c>
      <c r="E35" s="666">
        <v>0</v>
      </c>
      <c r="F35" s="666">
        <v>6.7679999999999998</v>
      </c>
      <c r="G35" s="666">
        <v>0</v>
      </c>
      <c r="H35" s="666">
        <v>0</v>
      </c>
      <c r="I35" s="666">
        <v>0</v>
      </c>
      <c r="J35" s="666">
        <v>0</v>
      </c>
      <c r="K35" s="666">
        <f t="shared" si="1"/>
        <v>16664.816999999999</v>
      </c>
      <c r="L35" s="776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5">
        <v>0</v>
      </c>
      <c r="Y35" s="775">
        <v>0</v>
      </c>
      <c r="Z35" s="775">
        <v>0</v>
      </c>
      <c r="AA35" s="775">
        <v>0</v>
      </c>
      <c r="AB35" s="775">
        <v>0</v>
      </c>
      <c r="AC35" s="775">
        <v>0</v>
      </c>
      <c r="AD35" s="775">
        <v>0</v>
      </c>
      <c r="AE35" s="775">
        <v>0</v>
      </c>
      <c r="AF35" s="775">
        <v>0</v>
      </c>
      <c r="AG35" s="775">
        <v>0</v>
      </c>
      <c r="AH35" s="775">
        <v>118.657</v>
      </c>
      <c r="AI35" s="775">
        <v>26.565000000000001</v>
      </c>
      <c r="AJ35" s="775">
        <v>606.67600000000004</v>
      </c>
      <c r="AK35" s="775">
        <v>0</v>
      </c>
      <c r="AL35" s="775">
        <v>0</v>
      </c>
      <c r="AM35" s="775">
        <v>15196.109</v>
      </c>
      <c r="AN35" s="775">
        <v>0</v>
      </c>
      <c r="AO35" s="775">
        <v>0</v>
      </c>
      <c r="AP35" s="775">
        <v>0</v>
      </c>
      <c r="AQ35" s="775">
        <v>0</v>
      </c>
      <c r="AR35" s="775">
        <v>0</v>
      </c>
      <c r="AS35" s="775">
        <v>0</v>
      </c>
      <c r="AT35" s="775">
        <v>0</v>
      </c>
      <c r="AU35" s="775">
        <v>0</v>
      </c>
      <c r="AV35" s="775">
        <v>0</v>
      </c>
      <c r="AW35" s="775">
        <v>0</v>
      </c>
      <c r="AX35" s="775">
        <v>0</v>
      </c>
      <c r="AY35" s="775">
        <v>0</v>
      </c>
      <c r="AZ35" s="775">
        <v>0</v>
      </c>
      <c r="BA35" s="775">
        <v>0</v>
      </c>
      <c r="BB35" s="775">
        <v>0</v>
      </c>
      <c r="BC35" s="775">
        <v>0</v>
      </c>
      <c r="BD35" s="775">
        <v>0</v>
      </c>
      <c r="BE35" s="775">
        <v>0</v>
      </c>
      <c r="BF35" s="775">
        <v>0</v>
      </c>
      <c r="BG35" s="775">
        <v>0</v>
      </c>
      <c r="BH35" s="775">
        <v>0</v>
      </c>
      <c r="BI35" s="775">
        <v>0</v>
      </c>
      <c r="BJ35" s="775">
        <v>0</v>
      </c>
      <c r="BK35" s="775">
        <v>0</v>
      </c>
      <c r="BL35" s="775">
        <v>0</v>
      </c>
      <c r="BM35" s="720">
        <f t="shared" si="2"/>
        <v>15948.007</v>
      </c>
      <c r="BN35" s="779"/>
      <c r="BO35" s="780">
        <v>716.81</v>
      </c>
      <c r="BZ35" s="741"/>
    </row>
    <row r="36" spans="1:78">
      <c r="A36" s="763" t="s">
        <v>41</v>
      </c>
      <c r="B36" s="556" t="s">
        <v>156</v>
      </c>
      <c r="C36" s="775">
        <f t="shared" si="0"/>
        <v>242.39100000000002</v>
      </c>
      <c r="D36" s="666">
        <v>0</v>
      </c>
      <c r="E36" s="666">
        <v>0</v>
      </c>
      <c r="F36" s="666">
        <v>26.216000000000001</v>
      </c>
      <c r="G36" s="666">
        <v>0</v>
      </c>
      <c r="H36" s="666">
        <v>0</v>
      </c>
      <c r="I36" s="666">
        <v>0</v>
      </c>
      <c r="J36" s="666">
        <v>0</v>
      </c>
      <c r="K36" s="666">
        <f t="shared" si="1"/>
        <v>216.17500000000001</v>
      </c>
      <c r="L36" s="776">
        <v>0</v>
      </c>
      <c r="M36" s="775">
        <v>0</v>
      </c>
      <c r="N36" s="775">
        <v>0</v>
      </c>
      <c r="O36" s="775">
        <v>0</v>
      </c>
      <c r="P36" s="775">
        <v>0</v>
      </c>
      <c r="Q36" s="775">
        <v>0</v>
      </c>
      <c r="R36" s="775">
        <v>0</v>
      </c>
      <c r="S36" s="775">
        <v>0</v>
      </c>
      <c r="T36" s="775">
        <v>0</v>
      </c>
      <c r="U36" s="775">
        <v>0</v>
      </c>
      <c r="V36" s="775">
        <v>0</v>
      </c>
      <c r="W36" s="775">
        <v>0</v>
      </c>
      <c r="X36" s="775">
        <v>0</v>
      </c>
      <c r="Y36" s="775">
        <v>0</v>
      </c>
      <c r="Z36" s="775">
        <v>0</v>
      </c>
      <c r="AA36" s="775">
        <v>0</v>
      </c>
      <c r="AB36" s="775">
        <v>0</v>
      </c>
      <c r="AC36" s="775">
        <v>0</v>
      </c>
      <c r="AD36" s="775">
        <v>0</v>
      </c>
      <c r="AE36" s="775">
        <v>0</v>
      </c>
      <c r="AF36" s="775">
        <v>0</v>
      </c>
      <c r="AG36" s="775">
        <v>0</v>
      </c>
      <c r="AH36" s="775">
        <v>0</v>
      </c>
      <c r="AI36" s="775">
        <v>0</v>
      </c>
      <c r="AJ36" s="775">
        <v>0</v>
      </c>
      <c r="AK36" s="775">
        <v>0</v>
      </c>
      <c r="AL36" s="775">
        <v>0</v>
      </c>
      <c r="AM36" s="775">
        <v>0</v>
      </c>
      <c r="AN36" s="775">
        <v>207.44800000000001</v>
      </c>
      <c r="AO36" s="775">
        <v>0</v>
      </c>
      <c r="AP36" s="775">
        <v>0</v>
      </c>
      <c r="AQ36" s="775">
        <v>0</v>
      </c>
      <c r="AR36" s="775">
        <v>0</v>
      </c>
      <c r="AS36" s="775">
        <v>0</v>
      </c>
      <c r="AT36" s="775">
        <v>0</v>
      </c>
      <c r="AU36" s="775">
        <v>0</v>
      </c>
      <c r="AV36" s="775">
        <v>0</v>
      </c>
      <c r="AW36" s="775">
        <v>0</v>
      </c>
      <c r="AX36" s="775">
        <v>0</v>
      </c>
      <c r="AY36" s="775">
        <v>0</v>
      </c>
      <c r="AZ36" s="775">
        <v>0</v>
      </c>
      <c r="BA36" s="775">
        <v>0</v>
      </c>
      <c r="BB36" s="775">
        <v>0</v>
      </c>
      <c r="BC36" s="775">
        <v>0</v>
      </c>
      <c r="BD36" s="775">
        <v>0</v>
      </c>
      <c r="BE36" s="775">
        <v>0</v>
      </c>
      <c r="BF36" s="775">
        <v>0</v>
      </c>
      <c r="BG36" s="775">
        <v>0</v>
      </c>
      <c r="BH36" s="775">
        <v>0</v>
      </c>
      <c r="BI36" s="775">
        <v>0</v>
      </c>
      <c r="BJ36" s="775">
        <v>0</v>
      </c>
      <c r="BK36" s="775">
        <v>0</v>
      </c>
      <c r="BL36" s="775">
        <v>0</v>
      </c>
      <c r="BM36" s="720">
        <f t="shared" si="2"/>
        <v>207.44800000000001</v>
      </c>
      <c r="BN36" s="779"/>
      <c r="BO36" s="780">
        <v>8.7270000000000003</v>
      </c>
      <c r="BZ36" s="741"/>
    </row>
    <row r="37" spans="1:78">
      <c r="A37" s="763" t="s">
        <v>42</v>
      </c>
      <c r="B37" s="556" t="s">
        <v>43</v>
      </c>
      <c r="C37" s="775">
        <f t="shared" si="0"/>
        <v>40189.760000000009</v>
      </c>
      <c r="D37" s="666">
        <v>0</v>
      </c>
      <c r="E37" s="666">
        <v>0</v>
      </c>
      <c r="F37" s="666">
        <v>3490.7979999999998</v>
      </c>
      <c r="G37" s="666">
        <v>0</v>
      </c>
      <c r="H37" s="666">
        <v>1293.7729999999999</v>
      </c>
      <c r="I37" s="666">
        <v>0</v>
      </c>
      <c r="J37" s="666">
        <v>0</v>
      </c>
      <c r="K37" s="666">
        <f t="shared" si="1"/>
        <v>35405.189000000006</v>
      </c>
      <c r="L37" s="776">
        <v>0</v>
      </c>
      <c r="M37" s="775">
        <v>0</v>
      </c>
      <c r="N37" s="775">
        <v>0</v>
      </c>
      <c r="O37" s="775">
        <v>0</v>
      </c>
      <c r="P37" s="775">
        <v>0</v>
      </c>
      <c r="Q37" s="775">
        <v>0</v>
      </c>
      <c r="R37" s="775">
        <v>0</v>
      </c>
      <c r="S37" s="775">
        <v>0</v>
      </c>
      <c r="T37" s="775">
        <v>0</v>
      </c>
      <c r="U37" s="775">
        <v>0</v>
      </c>
      <c r="V37" s="775">
        <v>0</v>
      </c>
      <c r="W37" s="775">
        <v>0</v>
      </c>
      <c r="X37" s="775">
        <v>0</v>
      </c>
      <c r="Y37" s="775">
        <v>0</v>
      </c>
      <c r="Z37" s="775">
        <v>0</v>
      </c>
      <c r="AA37" s="775">
        <v>0</v>
      </c>
      <c r="AB37" s="775">
        <v>0</v>
      </c>
      <c r="AC37" s="775">
        <v>0</v>
      </c>
      <c r="AD37" s="775">
        <v>0</v>
      </c>
      <c r="AE37" s="775">
        <v>0</v>
      </c>
      <c r="AF37" s="775">
        <v>0</v>
      </c>
      <c r="AG37" s="775">
        <v>0</v>
      </c>
      <c r="AH37" s="775">
        <v>0</v>
      </c>
      <c r="AI37" s="775">
        <v>1.1859999999999999</v>
      </c>
      <c r="AJ37" s="775">
        <v>0</v>
      </c>
      <c r="AK37" s="775">
        <v>0</v>
      </c>
      <c r="AL37" s="775">
        <v>0</v>
      </c>
      <c r="AM37" s="775">
        <v>0</v>
      </c>
      <c r="AN37" s="775">
        <v>0</v>
      </c>
      <c r="AO37" s="775">
        <v>32804.525000000001</v>
      </c>
      <c r="AP37" s="775">
        <v>0</v>
      </c>
      <c r="AQ37" s="775">
        <v>0</v>
      </c>
      <c r="AR37" s="775">
        <v>0</v>
      </c>
      <c r="AS37" s="775">
        <v>0</v>
      </c>
      <c r="AT37" s="775">
        <v>0</v>
      </c>
      <c r="AU37" s="775">
        <v>0</v>
      </c>
      <c r="AV37" s="775">
        <v>0</v>
      </c>
      <c r="AW37" s="775">
        <v>2599.4780000000001</v>
      </c>
      <c r="AX37" s="775">
        <v>0</v>
      </c>
      <c r="AY37" s="775">
        <v>0</v>
      </c>
      <c r="AZ37" s="775">
        <v>0</v>
      </c>
      <c r="BA37" s="775">
        <v>0</v>
      </c>
      <c r="BB37" s="775">
        <v>0</v>
      </c>
      <c r="BC37" s="775">
        <v>0</v>
      </c>
      <c r="BD37" s="775">
        <v>0</v>
      </c>
      <c r="BE37" s="775">
        <v>0</v>
      </c>
      <c r="BF37" s="775">
        <v>0</v>
      </c>
      <c r="BG37" s="775">
        <v>0</v>
      </c>
      <c r="BH37" s="775">
        <v>0</v>
      </c>
      <c r="BI37" s="775">
        <v>0</v>
      </c>
      <c r="BJ37" s="775">
        <v>0</v>
      </c>
      <c r="BK37" s="775">
        <v>0</v>
      </c>
      <c r="BL37" s="775">
        <v>0</v>
      </c>
      <c r="BM37" s="720">
        <f t="shared" si="2"/>
        <v>35405.189000000006</v>
      </c>
      <c r="BN37" s="779"/>
      <c r="BO37" s="780">
        <v>0</v>
      </c>
      <c r="BZ37" s="741"/>
    </row>
    <row r="38" spans="1:78">
      <c r="A38" s="763" t="s">
        <v>44</v>
      </c>
      <c r="B38" s="556" t="s">
        <v>207</v>
      </c>
      <c r="C38" s="775">
        <f t="shared" si="0"/>
        <v>10653.620999999999</v>
      </c>
      <c r="D38" s="666">
        <v>0</v>
      </c>
      <c r="E38" s="666">
        <v>0</v>
      </c>
      <c r="F38" s="666">
        <v>760.54</v>
      </c>
      <c r="G38" s="666">
        <v>0</v>
      </c>
      <c r="H38" s="666">
        <v>0</v>
      </c>
      <c r="I38" s="666">
        <v>0</v>
      </c>
      <c r="J38" s="666">
        <v>0</v>
      </c>
      <c r="K38" s="666">
        <f t="shared" si="1"/>
        <v>9893.0810000000001</v>
      </c>
      <c r="L38" s="776">
        <v>4.1260000000000003</v>
      </c>
      <c r="M38" s="775">
        <v>0</v>
      </c>
      <c r="N38" s="775">
        <v>0</v>
      </c>
      <c r="O38" s="775">
        <v>11.868</v>
      </c>
      <c r="P38" s="775">
        <v>0</v>
      </c>
      <c r="Q38" s="775">
        <v>0</v>
      </c>
      <c r="R38" s="775">
        <v>0</v>
      </c>
      <c r="S38" s="775">
        <v>0</v>
      </c>
      <c r="T38" s="775">
        <v>0</v>
      </c>
      <c r="U38" s="775">
        <v>0</v>
      </c>
      <c r="V38" s="775">
        <v>0</v>
      </c>
      <c r="W38" s="775">
        <v>0</v>
      </c>
      <c r="X38" s="775">
        <v>0</v>
      </c>
      <c r="Y38" s="775">
        <v>0</v>
      </c>
      <c r="Z38" s="775">
        <v>0</v>
      </c>
      <c r="AA38" s="775">
        <v>0</v>
      </c>
      <c r="AB38" s="775">
        <v>0</v>
      </c>
      <c r="AC38" s="775">
        <v>0</v>
      </c>
      <c r="AD38" s="775">
        <v>0</v>
      </c>
      <c r="AE38" s="775">
        <v>0</v>
      </c>
      <c r="AF38" s="775">
        <v>0</v>
      </c>
      <c r="AG38" s="775">
        <v>0</v>
      </c>
      <c r="AH38" s="775">
        <v>0</v>
      </c>
      <c r="AI38" s="775">
        <v>44.231000000000002</v>
      </c>
      <c r="AJ38" s="775">
        <v>9.7219999999999995</v>
      </c>
      <c r="AK38" s="775">
        <v>14.836</v>
      </c>
      <c r="AL38" s="775">
        <v>0</v>
      </c>
      <c r="AM38" s="775">
        <v>0</v>
      </c>
      <c r="AN38" s="775">
        <v>0</v>
      </c>
      <c r="AO38" s="775">
        <v>2755.8270000000002</v>
      </c>
      <c r="AP38" s="775">
        <v>6345.3360000000002</v>
      </c>
      <c r="AQ38" s="775">
        <v>0</v>
      </c>
      <c r="AR38" s="775">
        <v>0</v>
      </c>
      <c r="AS38" s="775">
        <v>0</v>
      </c>
      <c r="AT38" s="775">
        <v>0</v>
      </c>
      <c r="AU38" s="775">
        <v>0</v>
      </c>
      <c r="AV38" s="775">
        <v>0</v>
      </c>
      <c r="AW38" s="775">
        <v>637.58500000000004</v>
      </c>
      <c r="AX38" s="775">
        <v>0</v>
      </c>
      <c r="AY38" s="775">
        <v>0</v>
      </c>
      <c r="AZ38" s="775">
        <v>0</v>
      </c>
      <c r="BA38" s="775">
        <v>0</v>
      </c>
      <c r="BB38" s="775">
        <v>0</v>
      </c>
      <c r="BC38" s="775">
        <v>2.8769999999999998</v>
      </c>
      <c r="BD38" s="775">
        <v>0</v>
      </c>
      <c r="BE38" s="775">
        <v>0</v>
      </c>
      <c r="BF38" s="775">
        <v>0</v>
      </c>
      <c r="BG38" s="775">
        <v>57.673999999999999</v>
      </c>
      <c r="BH38" s="775">
        <v>0</v>
      </c>
      <c r="BI38" s="775">
        <v>8.9990000000000006</v>
      </c>
      <c r="BJ38" s="775">
        <v>0</v>
      </c>
      <c r="BK38" s="775">
        <v>0</v>
      </c>
      <c r="BL38" s="775">
        <v>0</v>
      </c>
      <c r="BM38" s="720">
        <f t="shared" si="2"/>
        <v>9893.0810000000001</v>
      </c>
      <c r="BN38" s="779"/>
      <c r="BO38" s="780">
        <v>0</v>
      </c>
      <c r="BZ38" s="741"/>
    </row>
    <row r="39" spans="1:78">
      <c r="A39" s="763" t="s">
        <v>45</v>
      </c>
      <c r="B39" s="556" t="s">
        <v>233</v>
      </c>
      <c r="C39" s="775">
        <f t="shared" si="0"/>
        <v>1548.827</v>
      </c>
      <c r="D39" s="666">
        <v>0</v>
      </c>
      <c r="E39" s="666">
        <v>0</v>
      </c>
      <c r="F39" s="666">
        <v>110.074</v>
      </c>
      <c r="G39" s="666">
        <v>0</v>
      </c>
      <c r="H39" s="666">
        <v>0</v>
      </c>
      <c r="I39" s="666">
        <v>0</v>
      </c>
      <c r="J39" s="666">
        <v>5.702</v>
      </c>
      <c r="K39" s="666">
        <f t="shared" si="1"/>
        <v>1433.0509999999999</v>
      </c>
      <c r="L39" s="776">
        <v>0</v>
      </c>
      <c r="M39" s="775">
        <v>0</v>
      </c>
      <c r="N39" s="775">
        <v>0</v>
      </c>
      <c r="O39" s="775">
        <v>0</v>
      </c>
      <c r="P39" s="775">
        <v>0</v>
      </c>
      <c r="Q39" s="775">
        <v>0</v>
      </c>
      <c r="R39" s="775">
        <v>0</v>
      </c>
      <c r="S39" s="775">
        <v>0</v>
      </c>
      <c r="T39" s="775">
        <v>0</v>
      </c>
      <c r="U39" s="775">
        <v>0</v>
      </c>
      <c r="V39" s="775">
        <v>0</v>
      </c>
      <c r="W39" s="775">
        <v>0</v>
      </c>
      <c r="X39" s="775">
        <v>0</v>
      </c>
      <c r="Y39" s="775">
        <v>0</v>
      </c>
      <c r="Z39" s="775">
        <v>0</v>
      </c>
      <c r="AA39" s="775">
        <v>0</v>
      </c>
      <c r="AB39" s="775">
        <v>0</v>
      </c>
      <c r="AC39" s="775">
        <v>0</v>
      </c>
      <c r="AD39" s="775">
        <v>0</v>
      </c>
      <c r="AE39" s="775">
        <v>0</v>
      </c>
      <c r="AF39" s="775">
        <v>0</v>
      </c>
      <c r="AG39" s="775">
        <v>0</v>
      </c>
      <c r="AH39" s="775">
        <v>0</v>
      </c>
      <c r="AI39" s="775">
        <v>1.2250000000000001</v>
      </c>
      <c r="AJ39" s="775">
        <v>0</v>
      </c>
      <c r="AK39" s="775">
        <v>0</v>
      </c>
      <c r="AL39" s="775">
        <v>0</v>
      </c>
      <c r="AM39" s="775">
        <v>0</v>
      </c>
      <c r="AN39" s="775">
        <v>0</v>
      </c>
      <c r="AO39" s="775">
        <v>0</v>
      </c>
      <c r="AP39" s="775">
        <v>0</v>
      </c>
      <c r="AQ39" s="775">
        <v>1070.9870000000001</v>
      </c>
      <c r="AR39" s="775">
        <v>0</v>
      </c>
      <c r="AS39" s="775">
        <v>0</v>
      </c>
      <c r="AT39" s="775">
        <v>0</v>
      </c>
      <c r="AU39" s="775">
        <v>0</v>
      </c>
      <c r="AV39" s="775">
        <v>0</v>
      </c>
      <c r="AW39" s="775">
        <v>0</v>
      </c>
      <c r="AX39" s="775">
        <v>9.8209999999999997</v>
      </c>
      <c r="AY39" s="775">
        <v>0</v>
      </c>
      <c r="AZ39" s="775">
        <v>0</v>
      </c>
      <c r="BA39" s="775">
        <v>0</v>
      </c>
      <c r="BB39" s="775">
        <v>0</v>
      </c>
      <c r="BC39" s="775">
        <v>91.006</v>
      </c>
      <c r="BD39" s="775">
        <v>0</v>
      </c>
      <c r="BE39" s="775">
        <v>0</v>
      </c>
      <c r="BF39" s="775">
        <v>0</v>
      </c>
      <c r="BG39" s="775">
        <v>0</v>
      </c>
      <c r="BH39" s="775">
        <v>0</v>
      </c>
      <c r="BI39" s="775">
        <v>7.5090000000000003</v>
      </c>
      <c r="BJ39" s="775">
        <v>0</v>
      </c>
      <c r="BK39" s="775">
        <v>0</v>
      </c>
      <c r="BL39" s="775">
        <v>0</v>
      </c>
      <c r="BM39" s="720">
        <f t="shared" si="2"/>
        <v>1180.548</v>
      </c>
      <c r="BN39" s="779"/>
      <c r="BO39" s="780">
        <v>252.50299999999999</v>
      </c>
      <c r="BZ39" s="741"/>
    </row>
    <row r="40" spans="1:78">
      <c r="A40" s="763" t="s">
        <v>46</v>
      </c>
      <c r="B40" s="556" t="s">
        <v>47</v>
      </c>
      <c r="C40" s="775">
        <f t="shared" si="0"/>
        <v>10275.196</v>
      </c>
      <c r="D40" s="666">
        <v>0</v>
      </c>
      <c r="E40" s="666">
        <v>0</v>
      </c>
      <c r="F40" s="666">
        <v>717.20500000000004</v>
      </c>
      <c r="G40" s="666">
        <v>0</v>
      </c>
      <c r="H40" s="666">
        <v>0</v>
      </c>
      <c r="I40" s="666">
        <v>0</v>
      </c>
      <c r="J40" s="666">
        <v>0</v>
      </c>
      <c r="K40" s="666">
        <f t="shared" si="1"/>
        <v>9557.991</v>
      </c>
      <c r="L40" s="776">
        <v>0</v>
      </c>
      <c r="M40" s="775">
        <v>0</v>
      </c>
      <c r="N40" s="775">
        <v>0</v>
      </c>
      <c r="O40" s="775">
        <v>0</v>
      </c>
      <c r="P40" s="775">
        <v>0</v>
      </c>
      <c r="Q40" s="775">
        <v>0</v>
      </c>
      <c r="R40" s="775">
        <v>0</v>
      </c>
      <c r="S40" s="775">
        <v>0</v>
      </c>
      <c r="T40" s="775">
        <v>0</v>
      </c>
      <c r="U40" s="775">
        <v>0</v>
      </c>
      <c r="V40" s="775">
        <v>0</v>
      </c>
      <c r="W40" s="775">
        <v>0</v>
      </c>
      <c r="X40" s="775">
        <v>0</v>
      </c>
      <c r="Y40" s="775">
        <v>0</v>
      </c>
      <c r="Z40" s="775">
        <v>0</v>
      </c>
      <c r="AA40" s="775">
        <v>0</v>
      </c>
      <c r="AB40" s="775">
        <v>0</v>
      </c>
      <c r="AC40" s="775">
        <v>0</v>
      </c>
      <c r="AD40" s="775">
        <v>0</v>
      </c>
      <c r="AE40" s="775">
        <v>0</v>
      </c>
      <c r="AF40" s="775">
        <v>4.0549999999999997</v>
      </c>
      <c r="AG40" s="775">
        <v>12.981</v>
      </c>
      <c r="AH40" s="775">
        <v>0.443</v>
      </c>
      <c r="AI40" s="775">
        <v>84.33</v>
      </c>
      <c r="AJ40" s="775">
        <v>0</v>
      </c>
      <c r="AK40" s="775">
        <v>0</v>
      </c>
      <c r="AL40" s="775">
        <v>0</v>
      </c>
      <c r="AM40" s="775">
        <v>0</v>
      </c>
      <c r="AN40" s="775">
        <v>0.23</v>
      </c>
      <c r="AO40" s="775">
        <v>6.8390000000000004</v>
      </c>
      <c r="AP40" s="775">
        <v>10.875999999999999</v>
      </c>
      <c r="AQ40" s="775">
        <v>0</v>
      </c>
      <c r="AR40" s="775">
        <v>9013.7209999999995</v>
      </c>
      <c r="AS40" s="775">
        <v>0</v>
      </c>
      <c r="AT40" s="775">
        <v>0</v>
      </c>
      <c r="AU40" s="775">
        <v>0</v>
      </c>
      <c r="AV40" s="775">
        <v>0</v>
      </c>
      <c r="AW40" s="775">
        <v>0</v>
      </c>
      <c r="AX40" s="775">
        <v>0</v>
      </c>
      <c r="AY40" s="775">
        <v>0</v>
      </c>
      <c r="AZ40" s="775">
        <v>0</v>
      </c>
      <c r="BA40" s="775">
        <v>0</v>
      </c>
      <c r="BB40" s="775">
        <v>0</v>
      </c>
      <c r="BC40" s="775">
        <v>0</v>
      </c>
      <c r="BD40" s="775">
        <v>0</v>
      </c>
      <c r="BE40" s="775">
        <v>0</v>
      </c>
      <c r="BF40" s="775">
        <v>0</v>
      </c>
      <c r="BG40" s="775">
        <v>0</v>
      </c>
      <c r="BH40" s="775">
        <v>0</v>
      </c>
      <c r="BI40" s="775">
        <v>7.0380000000000003</v>
      </c>
      <c r="BJ40" s="775">
        <v>0</v>
      </c>
      <c r="BK40" s="775">
        <v>0</v>
      </c>
      <c r="BL40" s="775">
        <v>0</v>
      </c>
      <c r="BM40" s="720">
        <f t="shared" si="2"/>
        <v>9140.5130000000008</v>
      </c>
      <c r="BN40" s="779"/>
      <c r="BO40" s="780">
        <v>417.47800000000001</v>
      </c>
      <c r="BZ40" s="741"/>
    </row>
    <row r="41" spans="1:78">
      <c r="A41" s="763" t="s">
        <v>48</v>
      </c>
      <c r="B41" s="556" t="s">
        <v>157</v>
      </c>
      <c r="C41" s="775">
        <f t="shared" si="0"/>
        <v>4162.6740000000009</v>
      </c>
      <c r="D41" s="666">
        <v>0</v>
      </c>
      <c r="E41" s="666">
        <v>0</v>
      </c>
      <c r="F41" s="666">
        <v>14.904</v>
      </c>
      <c r="G41" s="666">
        <v>0</v>
      </c>
      <c r="H41" s="666">
        <v>0</v>
      </c>
      <c r="I41" s="666">
        <v>0</v>
      </c>
      <c r="J41" s="666">
        <v>0</v>
      </c>
      <c r="K41" s="666">
        <f t="shared" si="1"/>
        <v>4147.7700000000004</v>
      </c>
      <c r="L41" s="776">
        <v>0</v>
      </c>
      <c r="M41" s="775">
        <v>0</v>
      </c>
      <c r="N41" s="775">
        <v>0</v>
      </c>
      <c r="O41" s="775">
        <v>0</v>
      </c>
      <c r="P41" s="775">
        <v>0</v>
      </c>
      <c r="Q41" s="775">
        <v>0</v>
      </c>
      <c r="R41" s="775">
        <v>0</v>
      </c>
      <c r="S41" s="775">
        <v>0</v>
      </c>
      <c r="T41" s="775">
        <v>0</v>
      </c>
      <c r="U41" s="775">
        <v>0</v>
      </c>
      <c r="V41" s="775">
        <v>0</v>
      </c>
      <c r="W41" s="775">
        <v>0</v>
      </c>
      <c r="X41" s="775">
        <v>0</v>
      </c>
      <c r="Y41" s="775">
        <v>0</v>
      </c>
      <c r="Z41" s="775">
        <v>0</v>
      </c>
      <c r="AA41" s="775">
        <v>0</v>
      </c>
      <c r="AB41" s="775">
        <v>0</v>
      </c>
      <c r="AC41" s="775">
        <v>0</v>
      </c>
      <c r="AD41" s="775">
        <v>0</v>
      </c>
      <c r="AE41" s="775">
        <v>0</v>
      </c>
      <c r="AF41" s="775">
        <v>0</v>
      </c>
      <c r="AG41" s="775">
        <v>570.476</v>
      </c>
      <c r="AH41" s="775">
        <v>0</v>
      </c>
      <c r="AI41" s="775">
        <v>2.2829999999999999</v>
      </c>
      <c r="AJ41" s="775">
        <v>0</v>
      </c>
      <c r="AK41" s="775">
        <v>0</v>
      </c>
      <c r="AL41" s="775">
        <v>0</v>
      </c>
      <c r="AM41" s="775">
        <v>0</v>
      </c>
      <c r="AN41" s="775">
        <v>0</v>
      </c>
      <c r="AO41" s="775">
        <v>0</v>
      </c>
      <c r="AP41" s="775">
        <v>0</v>
      </c>
      <c r="AQ41" s="775">
        <v>0</v>
      </c>
      <c r="AR41" s="775">
        <v>0</v>
      </c>
      <c r="AS41" s="775">
        <v>1876.809</v>
      </c>
      <c r="AT41" s="775">
        <v>0</v>
      </c>
      <c r="AU41" s="775">
        <v>0</v>
      </c>
      <c r="AV41" s="775">
        <v>0</v>
      </c>
      <c r="AW41" s="775">
        <v>0</v>
      </c>
      <c r="AX41" s="775">
        <v>0</v>
      </c>
      <c r="AY41" s="775">
        <v>0</v>
      </c>
      <c r="AZ41" s="775">
        <v>0</v>
      </c>
      <c r="BA41" s="775">
        <v>0</v>
      </c>
      <c r="BB41" s="775">
        <v>0</v>
      </c>
      <c r="BC41" s="775">
        <v>0</v>
      </c>
      <c r="BD41" s="775">
        <v>0</v>
      </c>
      <c r="BE41" s="775">
        <v>0</v>
      </c>
      <c r="BF41" s="775">
        <v>0</v>
      </c>
      <c r="BG41" s="775">
        <v>0</v>
      </c>
      <c r="BH41" s="775">
        <v>0</v>
      </c>
      <c r="BI41" s="775">
        <v>1.0469999999999999</v>
      </c>
      <c r="BJ41" s="775">
        <v>0</v>
      </c>
      <c r="BK41" s="775">
        <v>0</v>
      </c>
      <c r="BL41" s="775">
        <v>0</v>
      </c>
      <c r="BM41" s="720">
        <f t="shared" si="2"/>
        <v>2450.6150000000002</v>
      </c>
      <c r="BN41" s="779"/>
      <c r="BO41" s="780">
        <v>1697.155</v>
      </c>
      <c r="BZ41" s="741"/>
    </row>
    <row r="42" spans="1:78">
      <c r="A42" s="763" t="s">
        <v>49</v>
      </c>
      <c r="B42" s="556" t="s">
        <v>234</v>
      </c>
      <c r="C42" s="775">
        <f t="shared" si="0"/>
        <v>17908.903000000002</v>
      </c>
      <c r="D42" s="666">
        <v>0</v>
      </c>
      <c r="E42" s="666">
        <v>0</v>
      </c>
      <c r="F42" s="666">
        <v>0</v>
      </c>
      <c r="G42" s="666">
        <v>0</v>
      </c>
      <c r="H42" s="666">
        <v>355.61</v>
      </c>
      <c r="I42" s="666">
        <v>0</v>
      </c>
      <c r="J42" s="666">
        <v>0</v>
      </c>
      <c r="K42" s="666">
        <f t="shared" si="1"/>
        <v>17553.293000000001</v>
      </c>
      <c r="L42" s="776">
        <v>0</v>
      </c>
      <c r="M42" s="775">
        <v>0</v>
      </c>
      <c r="N42" s="775">
        <v>0</v>
      </c>
      <c r="O42" s="775">
        <v>0</v>
      </c>
      <c r="P42" s="775">
        <v>0</v>
      </c>
      <c r="Q42" s="775">
        <v>0</v>
      </c>
      <c r="R42" s="775">
        <v>0</v>
      </c>
      <c r="S42" s="775">
        <v>0</v>
      </c>
      <c r="T42" s="775">
        <v>0</v>
      </c>
      <c r="U42" s="775">
        <v>0</v>
      </c>
      <c r="V42" s="775">
        <v>0</v>
      </c>
      <c r="W42" s="775">
        <v>0</v>
      </c>
      <c r="X42" s="775">
        <v>0</v>
      </c>
      <c r="Y42" s="775">
        <v>0</v>
      </c>
      <c r="Z42" s="775">
        <v>0</v>
      </c>
      <c r="AA42" s="775">
        <v>0</v>
      </c>
      <c r="AB42" s="775">
        <v>0</v>
      </c>
      <c r="AC42" s="775">
        <v>0</v>
      </c>
      <c r="AD42" s="775">
        <v>0</v>
      </c>
      <c r="AE42" s="775">
        <v>0</v>
      </c>
      <c r="AF42" s="775">
        <v>0</v>
      </c>
      <c r="AG42" s="775">
        <v>0</v>
      </c>
      <c r="AH42" s="775">
        <v>0</v>
      </c>
      <c r="AI42" s="775">
        <v>0</v>
      </c>
      <c r="AJ42" s="775">
        <v>0</v>
      </c>
      <c r="AK42" s="775">
        <v>0</v>
      </c>
      <c r="AL42" s="775">
        <v>0</v>
      </c>
      <c r="AM42" s="775">
        <v>0</v>
      </c>
      <c r="AN42" s="775">
        <v>0</v>
      </c>
      <c r="AO42" s="775">
        <v>0</v>
      </c>
      <c r="AP42" s="775">
        <v>0</v>
      </c>
      <c r="AQ42" s="775">
        <v>0</v>
      </c>
      <c r="AR42" s="775">
        <v>0</v>
      </c>
      <c r="AS42" s="775">
        <v>0</v>
      </c>
      <c r="AT42" s="775">
        <v>16890.589</v>
      </c>
      <c r="AU42" s="775">
        <v>0</v>
      </c>
      <c r="AV42" s="775">
        <v>0</v>
      </c>
      <c r="AW42" s="775">
        <v>0</v>
      </c>
      <c r="AX42" s="775">
        <v>0</v>
      </c>
      <c r="AY42" s="775">
        <v>0</v>
      </c>
      <c r="AZ42" s="775">
        <v>0</v>
      </c>
      <c r="BA42" s="775">
        <v>0</v>
      </c>
      <c r="BB42" s="775">
        <v>0</v>
      </c>
      <c r="BC42" s="775">
        <v>0</v>
      </c>
      <c r="BD42" s="775">
        <v>0</v>
      </c>
      <c r="BE42" s="775">
        <v>0</v>
      </c>
      <c r="BF42" s="775">
        <v>0</v>
      </c>
      <c r="BG42" s="775">
        <v>0</v>
      </c>
      <c r="BH42" s="775">
        <v>0</v>
      </c>
      <c r="BI42" s="775">
        <v>0</v>
      </c>
      <c r="BJ42" s="775">
        <v>0</v>
      </c>
      <c r="BK42" s="775">
        <v>0</v>
      </c>
      <c r="BL42" s="775">
        <v>0</v>
      </c>
      <c r="BM42" s="720">
        <f t="shared" si="2"/>
        <v>16890.589</v>
      </c>
      <c r="BN42" s="779"/>
      <c r="BO42" s="780">
        <v>662.70399999999995</v>
      </c>
      <c r="BZ42" s="741"/>
    </row>
    <row r="43" spans="1:78">
      <c r="A43" s="763" t="s">
        <v>50</v>
      </c>
      <c r="B43" s="556" t="s">
        <v>235</v>
      </c>
      <c r="C43" s="775">
        <f t="shared" si="0"/>
        <v>3406.37</v>
      </c>
      <c r="D43" s="666">
        <v>0</v>
      </c>
      <c r="E43" s="666">
        <v>0</v>
      </c>
      <c r="F43" s="666">
        <v>0</v>
      </c>
      <c r="G43" s="666">
        <v>0</v>
      </c>
      <c r="H43" s="666">
        <v>103.678</v>
      </c>
      <c r="I43" s="666">
        <v>0</v>
      </c>
      <c r="J43" s="666">
        <v>0</v>
      </c>
      <c r="K43" s="666">
        <f t="shared" si="1"/>
        <v>3302.692</v>
      </c>
      <c r="L43" s="776">
        <v>0</v>
      </c>
      <c r="M43" s="775">
        <v>0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5">
        <v>0</v>
      </c>
      <c r="Y43" s="775">
        <v>0</v>
      </c>
      <c r="Z43" s="775">
        <v>0</v>
      </c>
      <c r="AA43" s="775">
        <v>0</v>
      </c>
      <c r="AB43" s="775">
        <v>0</v>
      </c>
      <c r="AC43" s="775">
        <v>0</v>
      </c>
      <c r="AD43" s="775">
        <v>0</v>
      </c>
      <c r="AE43" s="775">
        <v>0</v>
      </c>
      <c r="AF43" s="775">
        <v>0</v>
      </c>
      <c r="AG43" s="775">
        <v>0</v>
      </c>
      <c r="AH43" s="775">
        <v>0</v>
      </c>
      <c r="AI43" s="775">
        <v>0</v>
      </c>
      <c r="AJ43" s="775">
        <v>0</v>
      </c>
      <c r="AK43" s="775">
        <v>0</v>
      </c>
      <c r="AL43" s="775">
        <v>0</v>
      </c>
      <c r="AM43" s="775">
        <v>0</v>
      </c>
      <c r="AN43" s="775">
        <v>0</v>
      </c>
      <c r="AO43" s="775">
        <v>0</v>
      </c>
      <c r="AP43" s="775">
        <v>0</v>
      </c>
      <c r="AQ43" s="775">
        <v>0</v>
      </c>
      <c r="AR43" s="775">
        <v>0</v>
      </c>
      <c r="AS43" s="775">
        <v>0</v>
      </c>
      <c r="AT43" s="775">
        <v>0</v>
      </c>
      <c r="AU43" s="775">
        <v>2285.3409999999999</v>
      </c>
      <c r="AV43" s="775">
        <v>0</v>
      </c>
      <c r="AW43" s="775">
        <v>0</v>
      </c>
      <c r="AX43" s="775">
        <v>0</v>
      </c>
      <c r="AY43" s="775">
        <v>0</v>
      </c>
      <c r="AZ43" s="775">
        <v>0</v>
      </c>
      <c r="BA43" s="775">
        <v>0</v>
      </c>
      <c r="BB43" s="775">
        <v>0</v>
      </c>
      <c r="BC43" s="775">
        <v>0</v>
      </c>
      <c r="BD43" s="775">
        <v>0</v>
      </c>
      <c r="BE43" s="775">
        <v>0</v>
      </c>
      <c r="BF43" s="775">
        <v>0</v>
      </c>
      <c r="BG43" s="775">
        <v>0</v>
      </c>
      <c r="BH43" s="775">
        <v>0</v>
      </c>
      <c r="BI43" s="775">
        <v>0</v>
      </c>
      <c r="BJ43" s="775">
        <v>0</v>
      </c>
      <c r="BK43" s="775">
        <v>0</v>
      </c>
      <c r="BL43" s="775">
        <v>0</v>
      </c>
      <c r="BM43" s="720">
        <f t="shared" si="2"/>
        <v>2285.3409999999999</v>
      </c>
      <c r="BN43" s="779"/>
      <c r="BO43" s="780">
        <v>1017.351</v>
      </c>
      <c r="BZ43" s="741"/>
    </row>
    <row r="44" spans="1:78">
      <c r="A44" s="763" t="s">
        <v>51</v>
      </c>
      <c r="B44" s="556" t="s">
        <v>158</v>
      </c>
      <c r="C44" s="775">
        <f t="shared" si="0"/>
        <v>2291.8359999999998</v>
      </c>
      <c r="D44" s="666">
        <v>0</v>
      </c>
      <c r="E44" s="666">
        <v>0</v>
      </c>
      <c r="F44" s="666">
        <v>0</v>
      </c>
      <c r="G44" s="666">
        <v>0</v>
      </c>
      <c r="H44" s="666">
        <v>0</v>
      </c>
      <c r="I44" s="666">
        <v>0</v>
      </c>
      <c r="J44" s="666">
        <v>0</v>
      </c>
      <c r="K44" s="666">
        <f t="shared" si="1"/>
        <v>2291.8359999999998</v>
      </c>
      <c r="L44" s="776">
        <v>0</v>
      </c>
      <c r="M44" s="775">
        <v>0</v>
      </c>
      <c r="N44" s="775">
        <v>0</v>
      </c>
      <c r="O44" s="775">
        <v>0</v>
      </c>
      <c r="P44" s="775">
        <v>0</v>
      </c>
      <c r="Q44" s="775">
        <v>0</v>
      </c>
      <c r="R44" s="775">
        <v>0</v>
      </c>
      <c r="S44" s="775">
        <v>0</v>
      </c>
      <c r="T44" s="775">
        <v>0</v>
      </c>
      <c r="U44" s="775">
        <v>0</v>
      </c>
      <c r="V44" s="775">
        <v>0</v>
      </c>
      <c r="W44" s="775">
        <v>0</v>
      </c>
      <c r="X44" s="775">
        <v>0</v>
      </c>
      <c r="Y44" s="775">
        <v>0</v>
      </c>
      <c r="Z44" s="775">
        <v>0</v>
      </c>
      <c r="AA44" s="775">
        <v>0</v>
      </c>
      <c r="AB44" s="775">
        <v>0</v>
      </c>
      <c r="AC44" s="775">
        <v>0</v>
      </c>
      <c r="AD44" s="775">
        <v>0</v>
      </c>
      <c r="AE44" s="775">
        <v>0</v>
      </c>
      <c r="AF44" s="775">
        <v>0</v>
      </c>
      <c r="AG44" s="775">
        <v>0</v>
      </c>
      <c r="AH44" s="775">
        <v>0</v>
      </c>
      <c r="AI44" s="775">
        <v>0</v>
      </c>
      <c r="AJ44" s="775">
        <v>0</v>
      </c>
      <c r="AK44" s="775">
        <v>0</v>
      </c>
      <c r="AL44" s="775">
        <v>0</v>
      </c>
      <c r="AM44" s="775">
        <v>0</v>
      </c>
      <c r="AN44" s="775">
        <v>0</v>
      </c>
      <c r="AO44" s="775">
        <v>111.41</v>
      </c>
      <c r="AP44" s="775">
        <v>0</v>
      </c>
      <c r="AQ44" s="775">
        <v>0</v>
      </c>
      <c r="AR44" s="775">
        <v>0</v>
      </c>
      <c r="AS44" s="775">
        <v>0</v>
      </c>
      <c r="AT44" s="775">
        <v>0</v>
      </c>
      <c r="AU44" s="775">
        <v>0</v>
      </c>
      <c r="AV44" s="775">
        <v>2151.6770000000001</v>
      </c>
      <c r="AW44" s="775">
        <v>0</v>
      </c>
      <c r="AX44" s="775">
        <v>0</v>
      </c>
      <c r="AY44" s="775">
        <v>0</v>
      </c>
      <c r="AZ44" s="775">
        <v>0</v>
      </c>
      <c r="BA44" s="775">
        <v>0</v>
      </c>
      <c r="BB44" s="775">
        <v>0</v>
      </c>
      <c r="BC44" s="775">
        <v>0</v>
      </c>
      <c r="BD44" s="775">
        <v>0</v>
      </c>
      <c r="BE44" s="775">
        <v>0</v>
      </c>
      <c r="BF44" s="775">
        <v>0</v>
      </c>
      <c r="BG44" s="775">
        <v>0</v>
      </c>
      <c r="BH44" s="775">
        <v>0</v>
      </c>
      <c r="BI44" s="775">
        <v>28.748999999999999</v>
      </c>
      <c r="BJ44" s="775">
        <v>0</v>
      </c>
      <c r="BK44" s="775">
        <v>0</v>
      </c>
      <c r="BL44" s="775">
        <v>0</v>
      </c>
      <c r="BM44" s="720">
        <f t="shared" si="2"/>
        <v>2291.8359999999998</v>
      </c>
      <c r="BN44" s="779"/>
      <c r="BO44" s="780">
        <v>0</v>
      </c>
      <c r="BZ44" s="741"/>
    </row>
    <row r="45" spans="1:78">
      <c r="A45" s="763" t="s">
        <v>52</v>
      </c>
      <c r="B45" s="556" t="s">
        <v>145</v>
      </c>
      <c r="C45" s="775">
        <f t="shared" si="0"/>
        <v>22194.213</v>
      </c>
      <c r="D45" s="666">
        <v>0</v>
      </c>
      <c r="E45" s="666">
        <v>0</v>
      </c>
      <c r="F45" s="666">
        <v>151.173</v>
      </c>
      <c r="G45" s="666">
        <v>0</v>
      </c>
      <c r="H45" s="666">
        <v>7.0000000000000001E-3</v>
      </c>
      <c r="I45" s="666">
        <v>0</v>
      </c>
      <c r="J45" s="666">
        <v>0</v>
      </c>
      <c r="K45" s="666">
        <f t="shared" si="1"/>
        <v>22043.032999999999</v>
      </c>
      <c r="L45" s="776">
        <v>0</v>
      </c>
      <c r="M45" s="775">
        <v>0</v>
      </c>
      <c r="N45" s="775">
        <v>0</v>
      </c>
      <c r="O45" s="775">
        <v>5.6239999999999997</v>
      </c>
      <c r="P45" s="775">
        <v>17.798999999999999</v>
      </c>
      <c r="Q45" s="775">
        <v>0</v>
      </c>
      <c r="R45" s="775">
        <v>2.2879999999999998</v>
      </c>
      <c r="S45" s="775">
        <v>12.162000000000001</v>
      </c>
      <c r="T45" s="775">
        <v>0</v>
      </c>
      <c r="U45" s="775">
        <v>0</v>
      </c>
      <c r="V45" s="775">
        <v>0</v>
      </c>
      <c r="W45" s="775">
        <v>0</v>
      </c>
      <c r="X45" s="775">
        <v>0</v>
      </c>
      <c r="Y45" s="775">
        <v>0</v>
      </c>
      <c r="Z45" s="775">
        <v>5.673</v>
      </c>
      <c r="AA45" s="775">
        <v>14.347</v>
      </c>
      <c r="AB45" s="775">
        <v>0</v>
      </c>
      <c r="AC45" s="775">
        <v>0</v>
      </c>
      <c r="AD45" s="775">
        <v>0</v>
      </c>
      <c r="AE45" s="775">
        <v>53.893999999999998</v>
      </c>
      <c r="AF45" s="775">
        <v>21.888000000000002</v>
      </c>
      <c r="AG45" s="775">
        <v>123.855</v>
      </c>
      <c r="AH45" s="775">
        <v>104.89</v>
      </c>
      <c r="AI45" s="775">
        <v>113.771</v>
      </c>
      <c r="AJ45" s="775">
        <v>1.149</v>
      </c>
      <c r="AK45" s="775">
        <v>0</v>
      </c>
      <c r="AL45" s="775">
        <v>0</v>
      </c>
      <c r="AM45" s="775">
        <v>0</v>
      </c>
      <c r="AN45" s="775">
        <v>23.420999999999999</v>
      </c>
      <c r="AO45" s="775">
        <v>74.448999999999998</v>
      </c>
      <c r="AP45" s="775">
        <v>0</v>
      </c>
      <c r="AQ45" s="775">
        <v>0</v>
      </c>
      <c r="AR45" s="775">
        <v>8.734</v>
      </c>
      <c r="AS45" s="775">
        <v>0</v>
      </c>
      <c r="AT45" s="775">
        <v>0</v>
      </c>
      <c r="AU45" s="775">
        <v>0</v>
      </c>
      <c r="AV45" s="775">
        <v>0</v>
      </c>
      <c r="AW45" s="775">
        <v>21230.771000000001</v>
      </c>
      <c r="AX45" s="775">
        <v>36.404000000000003</v>
      </c>
      <c r="AY45" s="775">
        <v>0</v>
      </c>
      <c r="AZ45" s="775">
        <v>1.6479999999999999</v>
      </c>
      <c r="BA45" s="775">
        <v>9.4380000000000006</v>
      </c>
      <c r="BB45" s="775">
        <v>0</v>
      </c>
      <c r="BC45" s="775">
        <v>180.828</v>
      </c>
      <c r="BD45" s="775">
        <v>0</v>
      </c>
      <c r="BE45" s="775">
        <v>0</v>
      </c>
      <c r="BF45" s="775">
        <v>0</v>
      </c>
      <c r="BG45" s="775">
        <v>0</v>
      </c>
      <c r="BH45" s="775">
        <v>0</v>
      </c>
      <c r="BI45" s="775">
        <v>0</v>
      </c>
      <c r="BJ45" s="775">
        <v>0</v>
      </c>
      <c r="BK45" s="775">
        <v>0</v>
      </c>
      <c r="BL45" s="775">
        <v>0</v>
      </c>
      <c r="BM45" s="720">
        <f t="shared" si="2"/>
        <v>22043.032999999999</v>
      </c>
      <c r="BN45" s="779"/>
      <c r="BO45" s="780">
        <v>0</v>
      </c>
      <c r="BZ45" s="741"/>
    </row>
    <row r="46" spans="1:78">
      <c r="A46" s="763" t="s">
        <v>53</v>
      </c>
      <c r="B46" s="556" t="s">
        <v>236</v>
      </c>
      <c r="C46" s="775">
        <f t="shared" si="0"/>
        <v>11343.230000000001</v>
      </c>
      <c r="D46" s="666">
        <v>0</v>
      </c>
      <c r="E46" s="666">
        <v>0</v>
      </c>
      <c r="F46" s="666">
        <v>161.9</v>
      </c>
      <c r="G46" s="666">
        <v>0</v>
      </c>
      <c r="H46" s="666">
        <v>0</v>
      </c>
      <c r="I46" s="666">
        <v>0</v>
      </c>
      <c r="J46" s="666">
        <v>0</v>
      </c>
      <c r="K46" s="666">
        <f t="shared" si="1"/>
        <v>11181.330000000002</v>
      </c>
      <c r="L46" s="776">
        <v>0</v>
      </c>
      <c r="M46" s="775">
        <v>0</v>
      </c>
      <c r="N46" s="775">
        <v>0</v>
      </c>
      <c r="O46" s="775">
        <v>83.233999999999995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5.5330000000000004</v>
      </c>
      <c r="V46" s="775">
        <v>0</v>
      </c>
      <c r="W46" s="775">
        <v>0</v>
      </c>
      <c r="X46" s="775">
        <v>0</v>
      </c>
      <c r="Y46" s="775">
        <v>0</v>
      </c>
      <c r="Z46" s="775">
        <v>0</v>
      </c>
      <c r="AA46" s="775">
        <v>0</v>
      </c>
      <c r="AB46" s="775">
        <v>0</v>
      </c>
      <c r="AC46" s="775">
        <v>42.825000000000003</v>
      </c>
      <c r="AD46" s="775">
        <v>0</v>
      </c>
      <c r="AE46" s="775">
        <v>0.29699999999999999</v>
      </c>
      <c r="AF46" s="775">
        <v>242.255</v>
      </c>
      <c r="AG46" s="775">
        <v>23.286000000000001</v>
      </c>
      <c r="AH46" s="775">
        <v>188.41300000000001</v>
      </c>
      <c r="AI46" s="775">
        <v>108.03100000000001</v>
      </c>
      <c r="AJ46" s="775">
        <v>0</v>
      </c>
      <c r="AK46" s="775">
        <v>0</v>
      </c>
      <c r="AL46" s="775">
        <v>0</v>
      </c>
      <c r="AM46" s="775">
        <v>425.33800000000002</v>
      </c>
      <c r="AN46" s="775">
        <v>230.113</v>
      </c>
      <c r="AO46" s="775">
        <v>410.84399999999999</v>
      </c>
      <c r="AP46" s="775">
        <v>0</v>
      </c>
      <c r="AQ46" s="775">
        <v>0</v>
      </c>
      <c r="AR46" s="775">
        <v>0</v>
      </c>
      <c r="AS46" s="775">
        <v>0</v>
      </c>
      <c r="AT46" s="775">
        <v>0</v>
      </c>
      <c r="AU46" s="775">
        <v>0</v>
      </c>
      <c r="AV46" s="775">
        <v>0</v>
      </c>
      <c r="AW46" s="775">
        <v>3.7029999999999998</v>
      </c>
      <c r="AX46" s="775">
        <v>4449.8500000000004</v>
      </c>
      <c r="AY46" s="775">
        <v>0</v>
      </c>
      <c r="AZ46" s="775">
        <v>1.304</v>
      </c>
      <c r="BA46" s="775">
        <v>9.766</v>
      </c>
      <c r="BB46" s="775">
        <v>0</v>
      </c>
      <c r="BC46" s="775">
        <v>152.23400000000001</v>
      </c>
      <c r="BD46" s="775">
        <v>0</v>
      </c>
      <c r="BE46" s="775">
        <v>27.417999999999999</v>
      </c>
      <c r="BF46" s="775">
        <v>0</v>
      </c>
      <c r="BG46" s="775">
        <v>0</v>
      </c>
      <c r="BH46" s="775">
        <v>0</v>
      </c>
      <c r="BI46" s="775">
        <v>61.154000000000003</v>
      </c>
      <c r="BJ46" s="775">
        <v>0</v>
      </c>
      <c r="BK46" s="775">
        <v>0</v>
      </c>
      <c r="BL46" s="775">
        <v>0</v>
      </c>
      <c r="BM46" s="720">
        <f t="shared" si="2"/>
        <v>6465.5980000000009</v>
      </c>
      <c r="BN46" s="779"/>
      <c r="BO46" s="780">
        <v>4715.732</v>
      </c>
      <c r="BZ46" s="741"/>
    </row>
    <row r="47" spans="1:78">
      <c r="A47" s="763" t="s">
        <v>54</v>
      </c>
      <c r="B47" s="556" t="s">
        <v>159</v>
      </c>
      <c r="C47" s="775">
        <f t="shared" si="0"/>
        <v>38.19</v>
      </c>
      <c r="D47" s="666">
        <v>0</v>
      </c>
      <c r="E47" s="666">
        <v>0</v>
      </c>
      <c r="F47" s="666">
        <v>3.948</v>
      </c>
      <c r="G47" s="666">
        <v>0</v>
      </c>
      <c r="H47" s="666">
        <v>0</v>
      </c>
      <c r="I47" s="666">
        <v>0</v>
      </c>
      <c r="J47" s="666">
        <v>0</v>
      </c>
      <c r="K47" s="666">
        <f t="shared" si="1"/>
        <v>34.241999999999997</v>
      </c>
      <c r="L47" s="776">
        <v>0</v>
      </c>
      <c r="M47" s="775">
        <v>0</v>
      </c>
      <c r="N47" s="775">
        <v>0</v>
      </c>
      <c r="O47" s="775">
        <v>0</v>
      </c>
      <c r="P47" s="775">
        <v>0</v>
      </c>
      <c r="Q47" s="775">
        <v>0</v>
      </c>
      <c r="R47" s="775">
        <v>0</v>
      </c>
      <c r="S47" s="775">
        <v>0</v>
      </c>
      <c r="T47" s="775">
        <v>0</v>
      </c>
      <c r="U47" s="775">
        <v>0</v>
      </c>
      <c r="V47" s="775">
        <v>0</v>
      </c>
      <c r="W47" s="775">
        <v>0</v>
      </c>
      <c r="X47" s="775">
        <v>0</v>
      </c>
      <c r="Y47" s="775">
        <v>0</v>
      </c>
      <c r="Z47" s="775">
        <v>0</v>
      </c>
      <c r="AA47" s="775">
        <v>0</v>
      </c>
      <c r="AB47" s="775">
        <v>0</v>
      </c>
      <c r="AC47" s="775">
        <v>0</v>
      </c>
      <c r="AD47" s="775">
        <v>0</v>
      </c>
      <c r="AE47" s="775">
        <v>0</v>
      </c>
      <c r="AF47" s="775">
        <v>0</v>
      </c>
      <c r="AG47" s="775">
        <v>0</v>
      </c>
      <c r="AH47" s="775">
        <v>0</v>
      </c>
      <c r="AI47" s="775">
        <v>0</v>
      </c>
      <c r="AJ47" s="775">
        <v>0</v>
      </c>
      <c r="AK47" s="775">
        <v>0</v>
      </c>
      <c r="AL47" s="775">
        <v>0</v>
      </c>
      <c r="AM47" s="775">
        <v>0</v>
      </c>
      <c r="AN47" s="775">
        <v>0</v>
      </c>
      <c r="AO47" s="775">
        <v>0</v>
      </c>
      <c r="AP47" s="775">
        <v>0</v>
      </c>
      <c r="AQ47" s="775">
        <v>0</v>
      </c>
      <c r="AR47" s="775">
        <v>0</v>
      </c>
      <c r="AS47" s="775">
        <v>0</v>
      </c>
      <c r="AT47" s="775">
        <v>0</v>
      </c>
      <c r="AU47" s="775">
        <v>0</v>
      </c>
      <c r="AV47" s="775">
        <v>0</v>
      </c>
      <c r="AW47" s="775">
        <v>0</v>
      </c>
      <c r="AX47" s="775">
        <v>0</v>
      </c>
      <c r="AY47" s="775">
        <v>34.241999999999997</v>
      </c>
      <c r="AZ47" s="775">
        <v>0</v>
      </c>
      <c r="BA47" s="775">
        <v>0</v>
      </c>
      <c r="BB47" s="775">
        <v>0</v>
      </c>
      <c r="BC47" s="775">
        <v>0</v>
      </c>
      <c r="BD47" s="775">
        <v>0</v>
      </c>
      <c r="BE47" s="775">
        <v>0</v>
      </c>
      <c r="BF47" s="775">
        <v>0</v>
      </c>
      <c r="BG47" s="775">
        <v>0</v>
      </c>
      <c r="BH47" s="775">
        <v>0</v>
      </c>
      <c r="BI47" s="775">
        <v>0</v>
      </c>
      <c r="BJ47" s="775">
        <v>0</v>
      </c>
      <c r="BK47" s="775">
        <v>0</v>
      </c>
      <c r="BL47" s="775">
        <v>0</v>
      </c>
      <c r="BM47" s="720">
        <f t="shared" si="2"/>
        <v>34.241999999999997</v>
      </c>
      <c r="BN47" s="779"/>
      <c r="BO47" s="780">
        <v>0</v>
      </c>
      <c r="BZ47" s="741"/>
    </row>
    <row r="48" spans="1:78">
      <c r="A48" s="763" t="s">
        <v>55</v>
      </c>
      <c r="B48" s="556" t="s">
        <v>160</v>
      </c>
      <c r="C48" s="775">
        <f t="shared" si="0"/>
        <v>3779.7359999999999</v>
      </c>
      <c r="D48" s="666">
        <v>0</v>
      </c>
      <c r="E48" s="666">
        <v>0</v>
      </c>
      <c r="F48" s="666">
        <v>184.13900000000001</v>
      </c>
      <c r="G48" s="666">
        <v>0</v>
      </c>
      <c r="H48" s="666">
        <v>0</v>
      </c>
      <c r="I48" s="666">
        <v>0</v>
      </c>
      <c r="J48" s="666">
        <v>0</v>
      </c>
      <c r="K48" s="666">
        <f t="shared" si="1"/>
        <v>3595.5969999999998</v>
      </c>
      <c r="L48" s="776">
        <v>0</v>
      </c>
      <c r="M48" s="775">
        <v>0</v>
      </c>
      <c r="N48" s="775">
        <v>0</v>
      </c>
      <c r="O48" s="775">
        <v>31.411999999999999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5">
        <v>0</v>
      </c>
      <c r="Y48" s="775">
        <v>0</v>
      </c>
      <c r="Z48" s="775">
        <v>0</v>
      </c>
      <c r="AA48" s="775">
        <v>1.157</v>
      </c>
      <c r="AB48" s="775">
        <v>0</v>
      </c>
      <c r="AC48" s="775">
        <v>0</v>
      </c>
      <c r="AD48" s="775">
        <v>17.202999999999999</v>
      </c>
      <c r="AE48" s="775">
        <v>57.997</v>
      </c>
      <c r="AF48" s="775">
        <v>46.279000000000003</v>
      </c>
      <c r="AG48" s="775">
        <v>5.8659999999999997</v>
      </c>
      <c r="AH48" s="775">
        <v>66.105000000000004</v>
      </c>
      <c r="AI48" s="775">
        <v>163.75</v>
      </c>
      <c r="AJ48" s="775">
        <v>1.964</v>
      </c>
      <c r="AK48" s="775">
        <v>71.298000000000002</v>
      </c>
      <c r="AL48" s="775">
        <v>0</v>
      </c>
      <c r="AM48" s="775">
        <v>482.10599999999999</v>
      </c>
      <c r="AN48" s="775">
        <v>0</v>
      </c>
      <c r="AO48" s="775">
        <v>26.013000000000002</v>
      </c>
      <c r="AP48" s="775">
        <v>0</v>
      </c>
      <c r="AQ48" s="775">
        <v>0</v>
      </c>
      <c r="AR48" s="775">
        <v>0</v>
      </c>
      <c r="AS48" s="775">
        <v>29.141999999999999</v>
      </c>
      <c r="AT48" s="775">
        <v>0</v>
      </c>
      <c r="AU48" s="775">
        <v>0</v>
      </c>
      <c r="AV48" s="775">
        <v>0</v>
      </c>
      <c r="AW48" s="775">
        <v>5.218</v>
      </c>
      <c r="AX48" s="775">
        <v>0.23300000000000001</v>
      </c>
      <c r="AY48" s="775">
        <v>0</v>
      </c>
      <c r="AZ48" s="775">
        <v>1203.2729999999999</v>
      </c>
      <c r="BA48" s="775">
        <v>1.056</v>
      </c>
      <c r="BB48" s="775">
        <v>0</v>
      </c>
      <c r="BC48" s="775">
        <v>29.925000000000001</v>
      </c>
      <c r="BD48" s="775">
        <v>4.3860000000000001</v>
      </c>
      <c r="BE48" s="775">
        <v>0</v>
      </c>
      <c r="BF48" s="775">
        <v>0</v>
      </c>
      <c r="BG48" s="775">
        <v>0</v>
      </c>
      <c r="BH48" s="775">
        <v>0</v>
      </c>
      <c r="BI48" s="775">
        <v>0</v>
      </c>
      <c r="BJ48" s="775">
        <v>0</v>
      </c>
      <c r="BK48" s="775">
        <v>0</v>
      </c>
      <c r="BL48" s="775">
        <v>0</v>
      </c>
      <c r="BM48" s="720">
        <f t="shared" si="2"/>
        <v>2244.3829999999998</v>
      </c>
      <c r="BN48" s="779"/>
      <c r="BO48" s="780">
        <v>1351.2139999999999</v>
      </c>
      <c r="BZ48" s="741"/>
    </row>
    <row r="49" spans="1:78">
      <c r="A49" s="763" t="s">
        <v>56</v>
      </c>
      <c r="B49" s="556" t="s">
        <v>161</v>
      </c>
      <c r="C49" s="775">
        <f t="shared" si="0"/>
        <v>10755.299000000001</v>
      </c>
      <c r="D49" s="666">
        <v>0</v>
      </c>
      <c r="E49" s="666">
        <v>0</v>
      </c>
      <c r="F49" s="666">
        <v>561.31399999999996</v>
      </c>
      <c r="G49" s="666">
        <v>0</v>
      </c>
      <c r="H49" s="666">
        <v>0</v>
      </c>
      <c r="I49" s="666">
        <v>0</v>
      </c>
      <c r="J49" s="666">
        <v>0</v>
      </c>
      <c r="K49" s="666">
        <f t="shared" si="1"/>
        <v>10193.985000000001</v>
      </c>
      <c r="L49" s="776">
        <v>0</v>
      </c>
      <c r="M49" s="775">
        <v>0</v>
      </c>
      <c r="N49" s="775">
        <v>0</v>
      </c>
      <c r="O49" s="775">
        <v>0</v>
      </c>
      <c r="P49" s="775">
        <v>0</v>
      </c>
      <c r="Q49" s="775">
        <v>0</v>
      </c>
      <c r="R49" s="775">
        <v>0</v>
      </c>
      <c r="S49" s="775">
        <v>0</v>
      </c>
      <c r="T49" s="775">
        <v>0</v>
      </c>
      <c r="U49" s="775">
        <v>0</v>
      </c>
      <c r="V49" s="775">
        <v>0</v>
      </c>
      <c r="W49" s="775">
        <v>0</v>
      </c>
      <c r="X49" s="775">
        <v>0</v>
      </c>
      <c r="Y49" s="775">
        <v>0</v>
      </c>
      <c r="Z49" s="775">
        <v>0</v>
      </c>
      <c r="AA49" s="775">
        <v>0</v>
      </c>
      <c r="AB49" s="775">
        <v>0</v>
      </c>
      <c r="AC49" s="775">
        <v>0</v>
      </c>
      <c r="AD49" s="775">
        <v>0</v>
      </c>
      <c r="AE49" s="775">
        <v>0</v>
      </c>
      <c r="AF49" s="775">
        <v>13.984999999999999</v>
      </c>
      <c r="AG49" s="775">
        <v>0</v>
      </c>
      <c r="AH49" s="775">
        <v>4.7409999999999997</v>
      </c>
      <c r="AI49" s="775">
        <v>0</v>
      </c>
      <c r="AJ49" s="775">
        <v>0</v>
      </c>
      <c r="AK49" s="775">
        <v>0</v>
      </c>
      <c r="AL49" s="775">
        <v>0</v>
      </c>
      <c r="AM49" s="775">
        <v>0</v>
      </c>
      <c r="AN49" s="775">
        <v>0</v>
      </c>
      <c r="AO49" s="775">
        <v>0</v>
      </c>
      <c r="AP49" s="775">
        <v>0</v>
      </c>
      <c r="AQ49" s="775">
        <v>0</v>
      </c>
      <c r="AR49" s="775">
        <v>0</v>
      </c>
      <c r="AS49" s="775">
        <v>0</v>
      </c>
      <c r="AT49" s="775">
        <v>0</v>
      </c>
      <c r="AU49" s="775">
        <v>0</v>
      </c>
      <c r="AV49" s="775">
        <v>0</v>
      </c>
      <c r="AW49" s="775">
        <v>0</v>
      </c>
      <c r="AX49" s="775">
        <v>8.9999999999999993E-3</v>
      </c>
      <c r="AY49" s="775">
        <v>0</v>
      </c>
      <c r="AZ49" s="775">
        <v>0</v>
      </c>
      <c r="BA49" s="775">
        <v>10175.25</v>
      </c>
      <c r="BB49" s="775">
        <v>0</v>
      </c>
      <c r="BC49" s="775">
        <v>0</v>
      </c>
      <c r="BD49" s="775">
        <v>0</v>
      </c>
      <c r="BE49" s="775">
        <v>0</v>
      </c>
      <c r="BF49" s="775">
        <v>0</v>
      </c>
      <c r="BG49" s="775">
        <v>0</v>
      </c>
      <c r="BH49" s="775">
        <v>0</v>
      </c>
      <c r="BI49" s="775">
        <v>0</v>
      </c>
      <c r="BJ49" s="775">
        <v>0</v>
      </c>
      <c r="BK49" s="775">
        <v>0</v>
      </c>
      <c r="BL49" s="775">
        <v>0</v>
      </c>
      <c r="BM49" s="720">
        <f t="shared" si="2"/>
        <v>10193.985000000001</v>
      </c>
      <c r="BN49" s="779"/>
      <c r="BO49" s="780">
        <v>0</v>
      </c>
      <c r="BZ49" s="741"/>
    </row>
    <row r="50" spans="1:78">
      <c r="A50" s="763" t="s">
        <v>57</v>
      </c>
      <c r="B50" s="556" t="s">
        <v>237</v>
      </c>
      <c r="C50" s="775">
        <f t="shared" si="0"/>
        <v>4119.0649999999996</v>
      </c>
      <c r="D50" s="666">
        <v>0</v>
      </c>
      <c r="E50" s="666">
        <v>0</v>
      </c>
      <c r="F50" s="666">
        <v>98.864000000000004</v>
      </c>
      <c r="G50" s="666">
        <v>0</v>
      </c>
      <c r="H50" s="666">
        <v>0</v>
      </c>
      <c r="I50" s="666">
        <v>0</v>
      </c>
      <c r="J50" s="666">
        <v>0</v>
      </c>
      <c r="K50" s="666">
        <f t="shared" si="1"/>
        <v>4020.201</v>
      </c>
      <c r="L50" s="776">
        <v>0</v>
      </c>
      <c r="M50" s="775">
        <v>0</v>
      </c>
      <c r="N50" s="775">
        <v>0</v>
      </c>
      <c r="O50" s="775">
        <v>5.7720000000000002</v>
      </c>
      <c r="P50" s="775">
        <v>0</v>
      </c>
      <c r="Q50" s="775">
        <v>0</v>
      </c>
      <c r="R50" s="775">
        <v>0</v>
      </c>
      <c r="S50" s="775">
        <v>0</v>
      </c>
      <c r="T50" s="775">
        <v>0</v>
      </c>
      <c r="U50" s="775">
        <v>0</v>
      </c>
      <c r="V50" s="775">
        <v>0</v>
      </c>
      <c r="W50" s="775">
        <v>0</v>
      </c>
      <c r="X50" s="775">
        <v>0</v>
      </c>
      <c r="Y50" s="775">
        <v>0</v>
      </c>
      <c r="Z50" s="775">
        <v>0</v>
      </c>
      <c r="AA50" s="775">
        <v>0</v>
      </c>
      <c r="AB50" s="775">
        <v>0</v>
      </c>
      <c r="AC50" s="775">
        <v>0</v>
      </c>
      <c r="AD50" s="775">
        <v>0</v>
      </c>
      <c r="AE50" s="775">
        <v>30.527999999999999</v>
      </c>
      <c r="AF50" s="775">
        <v>21.776</v>
      </c>
      <c r="AG50" s="775">
        <v>14.384</v>
      </c>
      <c r="AH50" s="775">
        <v>0</v>
      </c>
      <c r="AI50" s="775">
        <v>22.498000000000001</v>
      </c>
      <c r="AJ50" s="775">
        <v>7.8330000000000002</v>
      </c>
      <c r="AK50" s="775">
        <v>0</v>
      </c>
      <c r="AL50" s="775">
        <v>0</v>
      </c>
      <c r="AM50" s="775">
        <v>0</v>
      </c>
      <c r="AN50" s="775">
        <v>60.188000000000002</v>
      </c>
      <c r="AO50" s="775">
        <v>31.649000000000001</v>
      </c>
      <c r="AP50" s="775">
        <v>0</v>
      </c>
      <c r="AQ50" s="775">
        <v>0</v>
      </c>
      <c r="AR50" s="775">
        <v>0</v>
      </c>
      <c r="AS50" s="775">
        <v>0</v>
      </c>
      <c r="AT50" s="775">
        <v>0</v>
      </c>
      <c r="AU50" s="775">
        <v>0</v>
      </c>
      <c r="AV50" s="775">
        <v>0</v>
      </c>
      <c r="AW50" s="775">
        <v>0</v>
      </c>
      <c r="AX50" s="775">
        <v>0</v>
      </c>
      <c r="AY50" s="775">
        <v>0</v>
      </c>
      <c r="AZ50" s="775">
        <v>0</v>
      </c>
      <c r="BA50" s="775">
        <v>0.52200000000000002</v>
      </c>
      <c r="BB50" s="775">
        <v>3820.308</v>
      </c>
      <c r="BC50" s="775">
        <v>0</v>
      </c>
      <c r="BD50" s="775">
        <v>0</v>
      </c>
      <c r="BE50" s="775">
        <v>0</v>
      </c>
      <c r="BF50" s="775">
        <v>0</v>
      </c>
      <c r="BG50" s="775">
        <v>0</v>
      </c>
      <c r="BH50" s="775">
        <v>0</v>
      </c>
      <c r="BI50" s="775">
        <v>4.7430000000000003</v>
      </c>
      <c r="BJ50" s="775">
        <v>0</v>
      </c>
      <c r="BK50" s="775">
        <v>0</v>
      </c>
      <c r="BL50" s="775">
        <v>0</v>
      </c>
      <c r="BM50" s="720">
        <f t="shared" si="2"/>
        <v>4020.201</v>
      </c>
      <c r="BN50" s="779"/>
      <c r="BO50" s="780">
        <v>0</v>
      </c>
      <c r="BZ50" s="741"/>
    </row>
    <row r="51" spans="1:78">
      <c r="A51" s="763" t="s">
        <v>58</v>
      </c>
      <c r="B51" s="556" t="s">
        <v>59</v>
      </c>
      <c r="C51" s="775">
        <f t="shared" si="0"/>
        <v>39225.978000000003</v>
      </c>
      <c r="D51" s="666">
        <v>0</v>
      </c>
      <c r="E51" s="666">
        <v>0</v>
      </c>
      <c r="F51" s="666">
        <v>0</v>
      </c>
      <c r="G51" s="666">
        <v>0</v>
      </c>
      <c r="H51" s="666">
        <v>0</v>
      </c>
      <c r="I51" s="666">
        <v>0</v>
      </c>
      <c r="J51" s="666">
        <v>0</v>
      </c>
      <c r="K51" s="666">
        <f t="shared" si="1"/>
        <v>39225.978000000003</v>
      </c>
      <c r="L51" s="776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5">
        <v>0</v>
      </c>
      <c r="Y51" s="775">
        <v>0</v>
      </c>
      <c r="Z51" s="775">
        <v>0</v>
      </c>
      <c r="AA51" s="775">
        <v>0</v>
      </c>
      <c r="AB51" s="775">
        <v>0</v>
      </c>
      <c r="AC51" s="775">
        <v>0</v>
      </c>
      <c r="AD51" s="775">
        <v>0</v>
      </c>
      <c r="AE51" s="775">
        <v>0</v>
      </c>
      <c r="AF51" s="775">
        <v>0</v>
      </c>
      <c r="AG51" s="775">
        <v>0</v>
      </c>
      <c r="AH51" s="775">
        <v>0</v>
      </c>
      <c r="AI51" s="775">
        <v>0</v>
      </c>
      <c r="AJ51" s="775">
        <v>0</v>
      </c>
      <c r="AK51" s="775">
        <v>0</v>
      </c>
      <c r="AL51" s="775">
        <v>0</v>
      </c>
      <c r="AM51" s="775">
        <v>0</v>
      </c>
      <c r="AN51" s="775">
        <v>0</v>
      </c>
      <c r="AO51" s="775">
        <v>0</v>
      </c>
      <c r="AP51" s="775">
        <v>0</v>
      </c>
      <c r="AQ51" s="775">
        <v>0</v>
      </c>
      <c r="AR51" s="775">
        <v>0</v>
      </c>
      <c r="AS51" s="775">
        <v>0</v>
      </c>
      <c r="AT51" s="775">
        <v>0</v>
      </c>
      <c r="AU51" s="775">
        <v>0</v>
      </c>
      <c r="AV51" s="775">
        <v>0</v>
      </c>
      <c r="AW51" s="775">
        <v>0</v>
      </c>
      <c r="AX51" s="775">
        <v>0</v>
      </c>
      <c r="AY51" s="775">
        <v>0</v>
      </c>
      <c r="AZ51" s="775">
        <v>0</v>
      </c>
      <c r="BA51" s="775">
        <v>0</v>
      </c>
      <c r="BB51" s="775">
        <v>0</v>
      </c>
      <c r="BC51" s="775">
        <v>39225.978000000003</v>
      </c>
      <c r="BD51" s="775">
        <v>0</v>
      </c>
      <c r="BE51" s="775">
        <v>0</v>
      </c>
      <c r="BF51" s="775">
        <v>0</v>
      </c>
      <c r="BG51" s="775">
        <v>0</v>
      </c>
      <c r="BH51" s="775">
        <v>0</v>
      </c>
      <c r="BI51" s="775">
        <v>0</v>
      </c>
      <c r="BJ51" s="775">
        <v>0</v>
      </c>
      <c r="BK51" s="775">
        <v>0</v>
      </c>
      <c r="BL51" s="775">
        <v>0</v>
      </c>
      <c r="BM51" s="720">
        <f t="shared" si="2"/>
        <v>39225.978000000003</v>
      </c>
      <c r="BN51" s="779"/>
      <c r="BO51" s="780">
        <v>0</v>
      </c>
      <c r="BZ51" s="741"/>
    </row>
    <row r="52" spans="1:78">
      <c r="A52" s="763" t="s">
        <v>60</v>
      </c>
      <c r="B52" s="556" t="s">
        <v>168</v>
      </c>
      <c r="C52" s="775">
        <f t="shared" si="0"/>
        <v>841.46500000000003</v>
      </c>
      <c r="D52" s="666">
        <v>0</v>
      </c>
      <c r="E52" s="666">
        <v>0</v>
      </c>
      <c r="F52" s="666">
        <v>0</v>
      </c>
      <c r="G52" s="666">
        <v>0</v>
      </c>
      <c r="H52" s="666">
        <v>0</v>
      </c>
      <c r="I52" s="666">
        <v>0</v>
      </c>
      <c r="J52" s="666">
        <v>0</v>
      </c>
      <c r="K52" s="666">
        <f t="shared" si="1"/>
        <v>841.46500000000003</v>
      </c>
      <c r="L52" s="776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5">
        <v>0</v>
      </c>
      <c r="Y52" s="775">
        <v>0</v>
      </c>
      <c r="Z52" s="775">
        <v>0</v>
      </c>
      <c r="AA52" s="775">
        <v>0</v>
      </c>
      <c r="AB52" s="775">
        <v>0</v>
      </c>
      <c r="AC52" s="775">
        <v>0</v>
      </c>
      <c r="AD52" s="775">
        <v>0</v>
      </c>
      <c r="AE52" s="775">
        <v>0</v>
      </c>
      <c r="AF52" s="775">
        <v>0</v>
      </c>
      <c r="AG52" s="775">
        <v>0</v>
      </c>
      <c r="AH52" s="775">
        <v>0</v>
      </c>
      <c r="AI52" s="775">
        <v>0</v>
      </c>
      <c r="AJ52" s="775">
        <v>0</v>
      </c>
      <c r="AK52" s="775">
        <v>0</v>
      </c>
      <c r="AL52" s="775">
        <v>0</v>
      </c>
      <c r="AM52" s="775">
        <v>0</v>
      </c>
      <c r="AN52" s="775">
        <v>0</v>
      </c>
      <c r="AO52" s="775">
        <v>0</v>
      </c>
      <c r="AP52" s="775">
        <v>0</v>
      </c>
      <c r="AQ52" s="775">
        <v>0</v>
      </c>
      <c r="AR52" s="775">
        <v>0</v>
      </c>
      <c r="AS52" s="775">
        <v>0</v>
      </c>
      <c r="AT52" s="775">
        <v>0</v>
      </c>
      <c r="AU52" s="775">
        <v>0</v>
      </c>
      <c r="AV52" s="775">
        <v>0</v>
      </c>
      <c r="AW52" s="775">
        <v>0</v>
      </c>
      <c r="AX52" s="775">
        <v>0</v>
      </c>
      <c r="AY52" s="775">
        <v>0</v>
      </c>
      <c r="AZ52" s="775">
        <v>0</v>
      </c>
      <c r="BA52" s="775">
        <v>0</v>
      </c>
      <c r="BB52" s="775">
        <v>0</v>
      </c>
      <c r="BC52" s="775">
        <v>0</v>
      </c>
      <c r="BD52" s="775">
        <v>841.46500000000003</v>
      </c>
      <c r="BE52" s="775">
        <v>0</v>
      </c>
      <c r="BF52" s="775">
        <v>0</v>
      </c>
      <c r="BG52" s="775">
        <v>0</v>
      </c>
      <c r="BH52" s="775">
        <v>0</v>
      </c>
      <c r="BI52" s="775">
        <v>0</v>
      </c>
      <c r="BJ52" s="775">
        <v>0</v>
      </c>
      <c r="BK52" s="775">
        <v>0</v>
      </c>
      <c r="BL52" s="775">
        <v>0</v>
      </c>
      <c r="BM52" s="720">
        <f t="shared" si="2"/>
        <v>841.46500000000003</v>
      </c>
      <c r="BN52" s="779"/>
      <c r="BO52" s="780">
        <v>0</v>
      </c>
      <c r="BZ52" s="741"/>
    </row>
    <row r="53" spans="1:78">
      <c r="A53" s="763" t="s">
        <v>61</v>
      </c>
      <c r="B53" s="556" t="s">
        <v>69</v>
      </c>
      <c r="C53" s="775">
        <f t="shared" si="0"/>
        <v>12506.946</v>
      </c>
      <c r="D53" s="666">
        <v>0</v>
      </c>
      <c r="E53" s="666">
        <v>0</v>
      </c>
      <c r="F53" s="666">
        <v>0</v>
      </c>
      <c r="G53" s="666">
        <v>0</v>
      </c>
      <c r="H53" s="666">
        <v>0</v>
      </c>
      <c r="I53" s="666">
        <v>0</v>
      </c>
      <c r="J53" s="666">
        <v>0</v>
      </c>
      <c r="K53" s="666">
        <f t="shared" si="1"/>
        <v>12506.946</v>
      </c>
      <c r="L53" s="776">
        <v>0</v>
      </c>
      <c r="M53" s="775">
        <v>0</v>
      </c>
      <c r="N53" s="775">
        <v>0</v>
      </c>
      <c r="O53" s="775">
        <v>0</v>
      </c>
      <c r="P53" s="775">
        <v>0</v>
      </c>
      <c r="Q53" s="775">
        <v>0</v>
      </c>
      <c r="R53" s="775">
        <v>0</v>
      </c>
      <c r="S53" s="775">
        <v>0</v>
      </c>
      <c r="T53" s="775">
        <v>0</v>
      </c>
      <c r="U53" s="775">
        <v>0</v>
      </c>
      <c r="V53" s="775">
        <v>0</v>
      </c>
      <c r="W53" s="775">
        <v>0</v>
      </c>
      <c r="X53" s="775">
        <v>0</v>
      </c>
      <c r="Y53" s="775">
        <v>0</v>
      </c>
      <c r="Z53" s="775">
        <v>0</v>
      </c>
      <c r="AA53" s="775">
        <v>0</v>
      </c>
      <c r="AB53" s="775">
        <v>0</v>
      </c>
      <c r="AC53" s="775">
        <v>0</v>
      </c>
      <c r="AD53" s="775">
        <v>0</v>
      </c>
      <c r="AE53" s="775">
        <v>0</v>
      </c>
      <c r="AF53" s="775">
        <v>0</v>
      </c>
      <c r="AG53" s="775">
        <v>0</v>
      </c>
      <c r="AH53" s="775">
        <v>0</v>
      </c>
      <c r="AI53" s="775">
        <v>0</v>
      </c>
      <c r="AJ53" s="775">
        <v>0</v>
      </c>
      <c r="AK53" s="775">
        <v>0</v>
      </c>
      <c r="AL53" s="775">
        <v>0</v>
      </c>
      <c r="AM53" s="775">
        <v>0</v>
      </c>
      <c r="AN53" s="775">
        <v>0</v>
      </c>
      <c r="AO53" s="775">
        <v>29.489000000000001</v>
      </c>
      <c r="AP53" s="775">
        <v>0</v>
      </c>
      <c r="AQ53" s="775">
        <v>0</v>
      </c>
      <c r="AR53" s="775">
        <v>0</v>
      </c>
      <c r="AS53" s="775">
        <v>0</v>
      </c>
      <c r="AT53" s="775">
        <v>0</v>
      </c>
      <c r="AU53" s="775">
        <v>0</v>
      </c>
      <c r="AV53" s="775">
        <v>0</v>
      </c>
      <c r="AW53" s="775">
        <v>0</v>
      </c>
      <c r="AX53" s="775">
        <v>0</v>
      </c>
      <c r="AY53" s="775">
        <v>0</v>
      </c>
      <c r="AZ53" s="775">
        <v>0</v>
      </c>
      <c r="BA53" s="775">
        <v>0</v>
      </c>
      <c r="BB53" s="775">
        <v>0</v>
      </c>
      <c r="BC53" s="775">
        <v>0</v>
      </c>
      <c r="BD53" s="775">
        <v>0</v>
      </c>
      <c r="BE53" s="775">
        <v>12427.23</v>
      </c>
      <c r="BF53" s="775">
        <v>0</v>
      </c>
      <c r="BG53" s="775">
        <v>0</v>
      </c>
      <c r="BH53" s="775">
        <v>0</v>
      </c>
      <c r="BI53" s="775">
        <v>50.226999999999997</v>
      </c>
      <c r="BJ53" s="775">
        <v>0</v>
      </c>
      <c r="BK53" s="775">
        <v>0</v>
      </c>
      <c r="BL53" s="775">
        <v>0</v>
      </c>
      <c r="BM53" s="720">
        <f t="shared" si="2"/>
        <v>12506.946</v>
      </c>
      <c r="BN53" s="779"/>
      <c r="BO53" s="780">
        <v>0</v>
      </c>
      <c r="BZ53" s="741"/>
    </row>
    <row r="54" spans="1:78">
      <c r="A54" s="763" t="s">
        <v>62</v>
      </c>
      <c r="B54" s="556" t="s">
        <v>148</v>
      </c>
      <c r="C54" s="775">
        <f t="shared" si="0"/>
        <v>9991.148000000001</v>
      </c>
      <c r="D54" s="666">
        <v>0</v>
      </c>
      <c r="E54" s="666">
        <v>0</v>
      </c>
      <c r="F54" s="666">
        <v>0</v>
      </c>
      <c r="G54" s="666">
        <v>0</v>
      </c>
      <c r="H54" s="666">
        <v>0</v>
      </c>
      <c r="I54" s="666">
        <v>0</v>
      </c>
      <c r="J54" s="666">
        <v>0</v>
      </c>
      <c r="K54" s="666">
        <f t="shared" si="1"/>
        <v>9991.148000000001</v>
      </c>
      <c r="L54" s="776">
        <v>0</v>
      </c>
      <c r="M54" s="775">
        <v>0</v>
      </c>
      <c r="N54" s="775">
        <v>0</v>
      </c>
      <c r="O54" s="775">
        <v>0</v>
      </c>
      <c r="P54" s="775">
        <v>0</v>
      </c>
      <c r="Q54" s="775">
        <v>0</v>
      </c>
      <c r="R54" s="775">
        <v>0</v>
      </c>
      <c r="S54" s="775">
        <v>0</v>
      </c>
      <c r="T54" s="775">
        <v>0</v>
      </c>
      <c r="U54" s="775">
        <v>0</v>
      </c>
      <c r="V54" s="775">
        <v>0</v>
      </c>
      <c r="W54" s="775">
        <v>0</v>
      </c>
      <c r="X54" s="775">
        <v>0</v>
      </c>
      <c r="Y54" s="775">
        <v>0</v>
      </c>
      <c r="Z54" s="775">
        <v>0</v>
      </c>
      <c r="AA54" s="775">
        <v>0</v>
      </c>
      <c r="AB54" s="775">
        <v>0</v>
      </c>
      <c r="AC54" s="775">
        <v>0</v>
      </c>
      <c r="AD54" s="775">
        <v>0</v>
      </c>
      <c r="AE54" s="775">
        <v>0</v>
      </c>
      <c r="AF54" s="775">
        <v>0</v>
      </c>
      <c r="AG54" s="775">
        <v>0</v>
      </c>
      <c r="AH54" s="775">
        <v>0</v>
      </c>
      <c r="AI54" s="775">
        <v>1.335</v>
      </c>
      <c r="AJ54" s="775">
        <v>0</v>
      </c>
      <c r="AK54" s="775">
        <v>0</v>
      </c>
      <c r="AL54" s="775">
        <v>0</v>
      </c>
      <c r="AM54" s="775">
        <v>0</v>
      </c>
      <c r="AN54" s="775">
        <v>0</v>
      </c>
      <c r="AO54" s="775">
        <v>4.9619999999999997</v>
      </c>
      <c r="AP54" s="775">
        <v>0</v>
      </c>
      <c r="AQ54" s="775">
        <v>0</v>
      </c>
      <c r="AR54" s="775">
        <v>0</v>
      </c>
      <c r="AS54" s="775">
        <v>0</v>
      </c>
      <c r="AT54" s="775">
        <v>0</v>
      </c>
      <c r="AU54" s="775">
        <v>0</v>
      </c>
      <c r="AV54" s="775">
        <v>0</v>
      </c>
      <c r="AW54" s="775">
        <v>0</v>
      </c>
      <c r="AX54" s="775">
        <v>0</v>
      </c>
      <c r="AY54" s="775">
        <v>0</v>
      </c>
      <c r="AZ54" s="775">
        <v>0</v>
      </c>
      <c r="BA54" s="775">
        <v>0</v>
      </c>
      <c r="BB54" s="775">
        <v>0</v>
      </c>
      <c r="BC54" s="775">
        <v>0</v>
      </c>
      <c r="BD54" s="775">
        <v>0</v>
      </c>
      <c r="BE54" s="775">
        <v>0</v>
      </c>
      <c r="BF54" s="775">
        <v>9984.8510000000006</v>
      </c>
      <c r="BG54" s="775">
        <v>0</v>
      </c>
      <c r="BH54" s="775">
        <v>0</v>
      </c>
      <c r="BI54" s="775">
        <v>0</v>
      </c>
      <c r="BJ54" s="775">
        <v>0</v>
      </c>
      <c r="BK54" s="775">
        <v>0</v>
      </c>
      <c r="BL54" s="775">
        <v>0</v>
      </c>
      <c r="BM54" s="720">
        <f t="shared" si="2"/>
        <v>9991.148000000001</v>
      </c>
      <c r="BN54" s="779"/>
      <c r="BO54" s="780">
        <v>0</v>
      </c>
      <c r="BZ54" s="741"/>
    </row>
    <row r="55" spans="1:78">
      <c r="A55" s="763" t="s">
        <v>63</v>
      </c>
      <c r="B55" s="556" t="s">
        <v>238</v>
      </c>
      <c r="C55" s="775">
        <f t="shared" si="0"/>
        <v>3628.4920000000002</v>
      </c>
      <c r="D55" s="666">
        <v>0</v>
      </c>
      <c r="E55" s="666">
        <v>0</v>
      </c>
      <c r="F55" s="666">
        <v>0</v>
      </c>
      <c r="G55" s="666">
        <v>0</v>
      </c>
      <c r="H55" s="666">
        <v>0</v>
      </c>
      <c r="I55" s="666">
        <v>0</v>
      </c>
      <c r="J55" s="666">
        <v>0.16400000000000001</v>
      </c>
      <c r="K55" s="666">
        <f t="shared" si="1"/>
        <v>3628.328</v>
      </c>
      <c r="L55" s="776">
        <v>0</v>
      </c>
      <c r="M55" s="775">
        <v>0</v>
      </c>
      <c r="N55" s="775">
        <v>0</v>
      </c>
      <c r="O55" s="775">
        <v>0</v>
      </c>
      <c r="P55" s="775">
        <v>0</v>
      </c>
      <c r="Q55" s="775">
        <v>0</v>
      </c>
      <c r="R55" s="775">
        <v>0</v>
      </c>
      <c r="S55" s="775">
        <v>0</v>
      </c>
      <c r="T55" s="775">
        <v>0</v>
      </c>
      <c r="U55" s="775">
        <v>0</v>
      </c>
      <c r="V55" s="775">
        <v>0</v>
      </c>
      <c r="W55" s="775">
        <v>0</v>
      </c>
      <c r="X55" s="775">
        <v>0</v>
      </c>
      <c r="Y55" s="775">
        <v>0</v>
      </c>
      <c r="Z55" s="775">
        <v>0</v>
      </c>
      <c r="AA55" s="775">
        <v>0</v>
      </c>
      <c r="AB55" s="775">
        <v>0</v>
      </c>
      <c r="AC55" s="775">
        <v>0</v>
      </c>
      <c r="AD55" s="775">
        <v>0</v>
      </c>
      <c r="AE55" s="775">
        <v>0</v>
      </c>
      <c r="AF55" s="775">
        <v>0</v>
      </c>
      <c r="AG55" s="775">
        <v>0</v>
      </c>
      <c r="AH55" s="775">
        <v>0</v>
      </c>
      <c r="AI55" s="775">
        <v>0.876</v>
      </c>
      <c r="AJ55" s="775">
        <v>0</v>
      </c>
      <c r="AK55" s="775">
        <v>0</v>
      </c>
      <c r="AL55" s="775">
        <v>0</v>
      </c>
      <c r="AM55" s="775">
        <v>0</v>
      </c>
      <c r="AN55" s="775">
        <v>0</v>
      </c>
      <c r="AO55" s="775">
        <v>19.196000000000002</v>
      </c>
      <c r="AP55" s="775">
        <v>0</v>
      </c>
      <c r="AQ55" s="775">
        <v>0</v>
      </c>
      <c r="AR55" s="775">
        <v>0</v>
      </c>
      <c r="AS55" s="775">
        <v>0</v>
      </c>
      <c r="AT55" s="775">
        <v>0</v>
      </c>
      <c r="AU55" s="775">
        <v>0</v>
      </c>
      <c r="AV55" s="775">
        <v>0</v>
      </c>
      <c r="AW55" s="775">
        <v>0</v>
      </c>
      <c r="AX55" s="775">
        <v>0</v>
      </c>
      <c r="AY55" s="775">
        <v>0</v>
      </c>
      <c r="AZ55" s="775">
        <v>0</v>
      </c>
      <c r="BA55" s="775">
        <v>0</v>
      </c>
      <c r="BB55" s="775">
        <v>0</v>
      </c>
      <c r="BC55" s="775">
        <v>48.89</v>
      </c>
      <c r="BD55" s="775">
        <v>0</v>
      </c>
      <c r="BE55" s="775">
        <v>0</v>
      </c>
      <c r="BF55" s="775">
        <v>0</v>
      </c>
      <c r="BG55" s="775">
        <v>3552.5990000000002</v>
      </c>
      <c r="BH55" s="775">
        <v>0</v>
      </c>
      <c r="BI55" s="775">
        <v>5.5759999999999996</v>
      </c>
      <c r="BJ55" s="775">
        <v>0</v>
      </c>
      <c r="BK55" s="775">
        <v>0</v>
      </c>
      <c r="BL55" s="775">
        <v>0</v>
      </c>
      <c r="BM55" s="720">
        <f t="shared" si="2"/>
        <v>3627.1370000000002</v>
      </c>
      <c r="BN55" s="779"/>
      <c r="BO55" s="780">
        <v>1.1910000000000001</v>
      </c>
      <c r="BZ55" s="741"/>
    </row>
    <row r="56" spans="1:78">
      <c r="A56" s="763" t="s">
        <v>64</v>
      </c>
      <c r="B56" s="556" t="s">
        <v>162</v>
      </c>
      <c r="C56" s="775">
        <f t="shared" si="0"/>
        <v>781.95</v>
      </c>
      <c r="D56" s="666">
        <v>0</v>
      </c>
      <c r="E56" s="666">
        <v>0</v>
      </c>
      <c r="F56" s="666">
        <v>0</v>
      </c>
      <c r="G56" s="666">
        <v>0</v>
      </c>
      <c r="H56" s="666">
        <v>0</v>
      </c>
      <c r="I56" s="666">
        <v>0</v>
      </c>
      <c r="J56" s="666">
        <v>0</v>
      </c>
      <c r="K56" s="666">
        <f t="shared" si="1"/>
        <v>781.95</v>
      </c>
      <c r="L56" s="776">
        <v>0</v>
      </c>
      <c r="M56" s="775">
        <v>0</v>
      </c>
      <c r="N56" s="775">
        <v>0</v>
      </c>
      <c r="O56" s="775">
        <v>0</v>
      </c>
      <c r="P56" s="775">
        <v>0</v>
      </c>
      <c r="Q56" s="775">
        <v>0</v>
      </c>
      <c r="R56" s="775">
        <v>0</v>
      </c>
      <c r="S56" s="775">
        <v>0</v>
      </c>
      <c r="T56" s="775">
        <v>0</v>
      </c>
      <c r="U56" s="775">
        <v>0</v>
      </c>
      <c r="V56" s="775">
        <v>0</v>
      </c>
      <c r="W56" s="775">
        <v>0</v>
      </c>
      <c r="X56" s="775">
        <v>0</v>
      </c>
      <c r="Y56" s="775">
        <v>0</v>
      </c>
      <c r="Z56" s="775">
        <v>0</v>
      </c>
      <c r="AA56" s="775">
        <v>0</v>
      </c>
      <c r="AB56" s="775">
        <v>0</v>
      </c>
      <c r="AC56" s="775">
        <v>0</v>
      </c>
      <c r="AD56" s="775">
        <v>0</v>
      </c>
      <c r="AE56" s="775">
        <v>0</v>
      </c>
      <c r="AF56" s="775">
        <v>0</v>
      </c>
      <c r="AG56" s="775">
        <v>0</v>
      </c>
      <c r="AH56" s="775">
        <v>0</v>
      </c>
      <c r="AI56" s="775">
        <v>0</v>
      </c>
      <c r="AJ56" s="775">
        <v>0</v>
      </c>
      <c r="AK56" s="775">
        <v>0</v>
      </c>
      <c r="AL56" s="775">
        <v>0</v>
      </c>
      <c r="AM56" s="775">
        <v>0</v>
      </c>
      <c r="AN56" s="775">
        <v>0</v>
      </c>
      <c r="AO56" s="775">
        <v>0</v>
      </c>
      <c r="AP56" s="775">
        <v>0</v>
      </c>
      <c r="AQ56" s="775">
        <v>0</v>
      </c>
      <c r="AR56" s="775">
        <v>0</v>
      </c>
      <c r="AS56" s="775">
        <v>0</v>
      </c>
      <c r="AT56" s="775">
        <v>0</v>
      </c>
      <c r="AU56" s="775">
        <v>0</v>
      </c>
      <c r="AV56" s="775">
        <v>0</v>
      </c>
      <c r="AW56" s="775">
        <v>0</v>
      </c>
      <c r="AX56" s="775">
        <v>0</v>
      </c>
      <c r="AY56" s="775">
        <v>0</v>
      </c>
      <c r="AZ56" s="775">
        <v>0</v>
      </c>
      <c r="BA56" s="775">
        <v>0</v>
      </c>
      <c r="BB56" s="775">
        <v>0</v>
      </c>
      <c r="BC56" s="775">
        <v>0</v>
      </c>
      <c r="BD56" s="775">
        <v>0</v>
      </c>
      <c r="BE56" s="775">
        <v>0</v>
      </c>
      <c r="BF56" s="775">
        <v>0</v>
      </c>
      <c r="BG56" s="775">
        <v>0</v>
      </c>
      <c r="BH56" s="775">
        <v>781.95</v>
      </c>
      <c r="BI56" s="775">
        <v>0</v>
      </c>
      <c r="BJ56" s="775">
        <v>0</v>
      </c>
      <c r="BK56" s="775">
        <v>0</v>
      </c>
      <c r="BL56" s="775">
        <v>0</v>
      </c>
      <c r="BM56" s="720">
        <f t="shared" si="2"/>
        <v>781.95</v>
      </c>
      <c r="BN56" s="779"/>
      <c r="BO56" s="780">
        <v>0</v>
      </c>
      <c r="BZ56" s="741"/>
    </row>
    <row r="57" spans="1:78">
      <c r="A57" s="763" t="s">
        <v>65</v>
      </c>
      <c r="B57" s="556" t="s">
        <v>164</v>
      </c>
      <c r="C57" s="775">
        <f t="shared" si="0"/>
        <v>2661.9670000000001</v>
      </c>
      <c r="D57" s="666">
        <v>0</v>
      </c>
      <c r="E57" s="666">
        <v>0</v>
      </c>
      <c r="F57" s="666">
        <v>151.05000000000001</v>
      </c>
      <c r="G57" s="666">
        <v>0</v>
      </c>
      <c r="H57" s="666">
        <v>0</v>
      </c>
      <c r="I57" s="666">
        <v>0</v>
      </c>
      <c r="J57" s="666">
        <v>0</v>
      </c>
      <c r="K57" s="666">
        <f t="shared" si="1"/>
        <v>2510.9169999999999</v>
      </c>
      <c r="L57" s="776">
        <v>0</v>
      </c>
      <c r="M57" s="775">
        <v>0</v>
      </c>
      <c r="N57" s="775">
        <v>1.22</v>
      </c>
      <c r="O57" s="775">
        <v>0</v>
      </c>
      <c r="P57" s="775">
        <v>0</v>
      </c>
      <c r="Q57" s="775">
        <v>0</v>
      </c>
      <c r="R57" s="775">
        <v>9.7620000000000005</v>
      </c>
      <c r="S57" s="775">
        <v>0</v>
      </c>
      <c r="T57" s="775">
        <v>0</v>
      </c>
      <c r="U57" s="775">
        <v>0</v>
      </c>
      <c r="V57" s="775">
        <v>0</v>
      </c>
      <c r="W57" s="775">
        <v>0</v>
      </c>
      <c r="X57" s="775">
        <v>0</v>
      </c>
      <c r="Y57" s="775">
        <v>0</v>
      </c>
      <c r="Z57" s="775">
        <v>147.87799999999999</v>
      </c>
      <c r="AA57" s="775">
        <v>2.9319999999999999</v>
      </c>
      <c r="AB57" s="775">
        <v>0</v>
      </c>
      <c r="AC57" s="775">
        <v>0</v>
      </c>
      <c r="AD57" s="775">
        <v>0</v>
      </c>
      <c r="AE57" s="775">
        <v>0</v>
      </c>
      <c r="AF57" s="775">
        <v>155.06299999999999</v>
      </c>
      <c r="AG57" s="775">
        <v>91.688999999999993</v>
      </c>
      <c r="AH57" s="775">
        <v>0</v>
      </c>
      <c r="AI57" s="775">
        <v>9.2110000000000003</v>
      </c>
      <c r="AJ57" s="775">
        <v>0</v>
      </c>
      <c r="AK57" s="775">
        <v>0</v>
      </c>
      <c r="AL57" s="775">
        <v>0</v>
      </c>
      <c r="AM57" s="775">
        <v>0</v>
      </c>
      <c r="AN57" s="775">
        <v>0</v>
      </c>
      <c r="AO57" s="775">
        <v>46.843000000000004</v>
      </c>
      <c r="AP57" s="775">
        <v>1.0680000000000001</v>
      </c>
      <c r="AQ57" s="775">
        <v>0</v>
      </c>
      <c r="AR57" s="775">
        <v>0</v>
      </c>
      <c r="AS57" s="775">
        <v>0</v>
      </c>
      <c r="AT57" s="775">
        <v>0</v>
      </c>
      <c r="AU57" s="775">
        <v>0</v>
      </c>
      <c r="AV57" s="775">
        <v>0</v>
      </c>
      <c r="AW57" s="775">
        <v>29.146000000000001</v>
      </c>
      <c r="AX57" s="775">
        <v>0</v>
      </c>
      <c r="AY57" s="775">
        <v>0</v>
      </c>
      <c r="AZ57" s="775">
        <v>0</v>
      </c>
      <c r="BA57" s="775">
        <v>0</v>
      </c>
      <c r="BB57" s="775">
        <v>0</v>
      </c>
      <c r="BC57" s="775">
        <v>26.56</v>
      </c>
      <c r="BD57" s="775">
        <v>0</v>
      </c>
      <c r="BE57" s="775">
        <v>0</v>
      </c>
      <c r="BF57" s="775">
        <v>0</v>
      </c>
      <c r="BG57" s="775">
        <v>0</v>
      </c>
      <c r="BH57" s="775">
        <v>0</v>
      </c>
      <c r="BI57" s="775">
        <v>1989.4290000000001</v>
      </c>
      <c r="BJ57" s="775">
        <v>0</v>
      </c>
      <c r="BK57" s="775">
        <v>0</v>
      </c>
      <c r="BL57" s="775">
        <v>0</v>
      </c>
      <c r="BM57" s="720">
        <f t="shared" si="2"/>
        <v>2510.8009999999999</v>
      </c>
      <c r="BN57" s="779"/>
      <c r="BO57" s="780">
        <v>0.11600000000000001</v>
      </c>
      <c r="BZ57" s="741"/>
    </row>
    <row r="58" spans="1:78">
      <c r="A58" s="763" t="s">
        <v>66</v>
      </c>
      <c r="B58" s="556" t="s">
        <v>239</v>
      </c>
      <c r="C58" s="775">
        <f t="shared" si="0"/>
        <v>1148.32</v>
      </c>
      <c r="D58" s="666">
        <v>0</v>
      </c>
      <c r="E58" s="666">
        <v>0</v>
      </c>
      <c r="F58" s="666">
        <v>0</v>
      </c>
      <c r="G58" s="666">
        <v>0</v>
      </c>
      <c r="H58" s="666">
        <v>0</v>
      </c>
      <c r="I58" s="666">
        <v>0</v>
      </c>
      <c r="J58" s="666">
        <v>0</v>
      </c>
      <c r="K58" s="666">
        <f t="shared" si="1"/>
        <v>1148.32</v>
      </c>
      <c r="L58" s="776">
        <v>0</v>
      </c>
      <c r="M58" s="775">
        <v>0</v>
      </c>
      <c r="N58" s="775">
        <v>0</v>
      </c>
      <c r="O58" s="775">
        <v>0</v>
      </c>
      <c r="P58" s="775">
        <v>0</v>
      </c>
      <c r="Q58" s="775">
        <v>0</v>
      </c>
      <c r="R58" s="775">
        <v>0</v>
      </c>
      <c r="S58" s="775">
        <v>0</v>
      </c>
      <c r="T58" s="775">
        <v>0</v>
      </c>
      <c r="U58" s="775">
        <v>0</v>
      </c>
      <c r="V58" s="775">
        <v>0</v>
      </c>
      <c r="W58" s="775">
        <v>0</v>
      </c>
      <c r="X58" s="775">
        <v>0</v>
      </c>
      <c r="Y58" s="775">
        <v>0</v>
      </c>
      <c r="Z58" s="775">
        <v>0</v>
      </c>
      <c r="AA58" s="775">
        <v>0</v>
      </c>
      <c r="AB58" s="775">
        <v>0</v>
      </c>
      <c r="AC58" s="775">
        <v>0</v>
      </c>
      <c r="AD58" s="775">
        <v>0</v>
      </c>
      <c r="AE58" s="775">
        <v>0</v>
      </c>
      <c r="AF58" s="775">
        <v>0</v>
      </c>
      <c r="AG58" s="775">
        <v>0</v>
      </c>
      <c r="AH58" s="775">
        <v>0</v>
      </c>
      <c r="AI58" s="775">
        <v>0</v>
      </c>
      <c r="AJ58" s="775">
        <v>0</v>
      </c>
      <c r="AK58" s="775">
        <v>0</v>
      </c>
      <c r="AL58" s="775">
        <v>0</v>
      </c>
      <c r="AM58" s="775">
        <v>0</v>
      </c>
      <c r="AN58" s="775">
        <v>0</v>
      </c>
      <c r="AO58" s="775">
        <v>0</v>
      </c>
      <c r="AP58" s="775">
        <v>0</v>
      </c>
      <c r="AQ58" s="775">
        <v>0</v>
      </c>
      <c r="AR58" s="775">
        <v>0</v>
      </c>
      <c r="AS58" s="775">
        <v>0</v>
      </c>
      <c r="AT58" s="775">
        <v>0</v>
      </c>
      <c r="AU58" s="775">
        <v>0</v>
      </c>
      <c r="AV58" s="775">
        <v>0</v>
      </c>
      <c r="AW58" s="775">
        <v>0</v>
      </c>
      <c r="AX58" s="775">
        <v>0</v>
      </c>
      <c r="AY58" s="775">
        <v>0</v>
      </c>
      <c r="AZ58" s="775">
        <v>0</v>
      </c>
      <c r="BA58" s="775">
        <v>0</v>
      </c>
      <c r="BB58" s="775">
        <v>0</v>
      </c>
      <c r="BC58" s="775">
        <v>0</v>
      </c>
      <c r="BD58" s="775">
        <v>0</v>
      </c>
      <c r="BE58" s="775">
        <v>0</v>
      </c>
      <c r="BF58" s="775">
        <v>0</v>
      </c>
      <c r="BG58" s="775">
        <v>0</v>
      </c>
      <c r="BH58" s="775">
        <v>0</v>
      </c>
      <c r="BI58" s="775">
        <v>0</v>
      </c>
      <c r="BJ58" s="775">
        <v>1148.32</v>
      </c>
      <c r="BK58" s="775">
        <v>0</v>
      </c>
      <c r="BL58" s="775">
        <v>0</v>
      </c>
      <c r="BM58" s="720">
        <f t="shared" si="2"/>
        <v>1148.32</v>
      </c>
      <c r="BN58" s="779"/>
      <c r="BO58" s="780">
        <v>0</v>
      </c>
      <c r="BZ58" s="741"/>
    </row>
    <row r="59" spans="1:78">
      <c r="A59" s="763" t="s">
        <v>70</v>
      </c>
      <c r="B59" s="556" t="s">
        <v>240</v>
      </c>
      <c r="C59" s="775">
        <f t="shared" si="0"/>
        <v>8739.848</v>
      </c>
      <c r="D59" s="666">
        <v>0</v>
      </c>
      <c r="E59" s="666">
        <v>0</v>
      </c>
      <c r="F59" s="666">
        <v>0</v>
      </c>
      <c r="G59" s="666">
        <v>0</v>
      </c>
      <c r="H59" s="666">
        <v>0</v>
      </c>
      <c r="I59" s="666">
        <v>0</v>
      </c>
      <c r="J59" s="666">
        <v>0</v>
      </c>
      <c r="K59" s="666">
        <f t="shared" si="1"/>
        <v>8739.848</v>
      </c>
      <c r="L59" s="776">
        <v>0</v>
      </c>
      <c r="M59" s="775">
        <v>0</v>
      </c>
      <c r="N59" s="775">
        <v>0</v>
      </c>
      <c r="O59" s="775">
        <v>0</v>
      </c>
      <c r="P59" s="775">
        <v>0</v>
      </c>
      <c r="Q59" s="775">
        <v>0</v>
      </c>
      <c r="R59" s="775">
        <v>0</v>
      </c>
      <c r="S59" s="775">
        <v>0</v>
      </c>
      <c r="T59" s="775">
        <v>0</v>
      </c>
      <c r="U59" s="775">
        <v>0</v>
      </c>
      <c r="V59" s="775">
        <v>0</v>
      </c>
      <c r="W59" s="775">
        <v>0</v>
      </c>
      <c r="X59" s="775">
        <v>0</v>
      </c>
      <c r="Y59" s="775">
        <v>0</v>
      </c>
      <c r="Z59" s="775">
        <v>0</v>
      </c>
      <c r="AA59" s="775">
        <v>0</v>
      </c>
      <c r="AB59" s="775">
        <v>0</v>
      </c>
      <c r="AC59" s="775">
        <v>0</v>
      </c>
      <c r="AD59" s="775">
        <v>0</v>
      </c>
      <c r="AE59" s="775">
        <v>0</v>
      </c>
      <c r="AF59" s="775">
        <v>0</v>
      </c>
      <c r="AG59" s="775">
        <v>0</v>
      </c>
      <c r="AH59" s="775">
        <v>0</v>
      </c>
      <c r="AI59" s="775">
        <v>0</v>
      </c>
      <c r="AJ59" s="775">
        <v>0</v>
      </c>
      <c r="AK59" s="775">
        <v>0</v>
      </c>
      <c r="AL59" s="775">
        <v>0</v>
      </c>
      <c r="AM59" s="775">
        <v>0</v>
      </c>
      <c r="AN59" s="775">
        <v>0</v>
      </c>
      <c r="AO59" s="775">
        <v>0</v>
      </c>
      <c r="AP59" s="775">
        <v>0</v>
      </c>
      <c r="AQ59" s="775">
        <v>0</v>
      </c>
      <c r="AR59" s="775">
        <v>0</v>
      </c>
      <c r="AS59" s="775">
        <v>0</v>
      </c>
      <c r="AT59" s="775">
        <v>0</v>
      </c>
      <c r="AU59" s="775">
        <v>0</v>
      </c>
      <c r="AV59" s="775">
        <v>0</v>
      </c>
      <c r="AW59" s="775">
        <v>0</v>
      </c>
      <c r="AX59" s="775">
        <v>0</v>
      </c>
      <c r="AY59" s="775">
        <v>0</v>
      </c>
      <c r="AZ59" s="775">
        <v>0</v>
      </c>
      <c r="BA59" s="775">
        <v>0</v>
      </c>
      <c r="BB59" s="775">
        <v>0</v>
      </c>
      <c r="BC59" s="775">
        <v>0</v>
      </c>
      <c r="BD59" s="775">
        <v>0</v>
      </c>
      <c r="BE59" s="775">
        <v>0</v>
      </c>
      <c r="BF59" s="775">
        <v>0</v>
      </c>
      <c r="BG59" s="775">
        <v>0</v>
      </c>
      <c r="BH59" s="775">
        <v>0</v>
      </c>
      <c r="BI59" s="775">
        <v>0</v>
      </c>
      <c r="BJ59" s="775">
        <v>0</v>
      </c>
      <c r="BK59" s="775">
        <v>0</v>
      </c>
      <c r="BL59" s="775">
        <v>0</v>
      </c>
      <c r="BM59" s="720">
        <f t="shared" si="2"/>
        <v>0</v>
      </c>
      <c r="BN59" s="779"/>
      <c r="BO59" s="780">
        <v>8739.848</v>
      </c>
      <c r="BZ59" s="741"/>
    </row>
    <row r="60" spans="1:78" ht="13.5" thickBot="1">
      <c r="A60" s="770" t="s">
        <v>71</v>
      </c>
      <c r="B60" s="556" t="s">
        <v>126</v>
      </c>
      <c r="C60" s="775">
        <f t="shared" si="0"/>
        <v>0</v>
      </c>
      <c r="D60" s="666">
        <v>0</v>
      </c>
      <c r="E60" s="666">
        <v>0</v>
      </c>
      <c r="F60" s="666">
        <v>0</v>
      </c>
      <c r="G60" s="666">
        <v>0</v>
      </c>
      <c r="H60" s="666">
        <v>0</v>
      </c>
      <c r="I60" s="666">
        <v>0</v>
      </c>
      <c r="J60" s="666">
        <v>0</v>
      </c>
      <c r="K60" s="666">
        <f t="shared" si="1"/>
        <v>0</v>
      </c>
      <c r="L60" s="776">
        <v>0</v>
      </c>
      <c r="M60" s="775">
        <v>0</v>
      </c>
      <c r="N60" s="775">
        <v>0</v>
      </c>
      <c r="O60" s="775">
        <v>0</v>
      </c>
      <c r="P60" s="775">
        <v>0</v>
      </c>
      <c r="Q60" s="775">
        <v>0</v>
      </c>
      <c r="R60" s="775">
        <v>0</v>
      </c>
      <c r="S60" s="775">
        <v>0</v>
      </c>
      <c r="T60" s="775">
        <v>0</v>
      </c>
      <c r="U60" s="775">
        <v>0</v>
      </c>
      <c r="V60" s="775">
        <v>0</v>
      </c>
      <c r="W60" s="775">
        <v>0</v>
      </c>
      <c r="X60" s="775">
        <v>0</v>
      </c>
      <c r="Y60" s="775">
        <v>0</v>
      </c>
      <c r="Z60" s="775">
        <v>0</v>
      </c>
      <c r="AA60" s="775">
        <v>0</v>
      </c>
      <c r="AB60" s="775">
        <v>0</v>
      </c>
      <c r="AC60" s="775">
        <v>0</v>
      </c>
      <c r="AD60" s="775">
        <v>0</v>
      </c>
      <c r="AE60" s="775">
        <v>0</v>
      </c>
      <c r="AF60" s="775">
        <v>0</v>
      </c>
      <c r="AG60" s="775">
        <v>0</v>
      </c>
      <c r="AH60" s="775">
        <v>0</v>
      </c>
      <c r="AI60" s="775">
        <v>0</v>
      </c>
      <c r="AJ60" s="775">
        <v>0</v>
      </c>
      <c r="AK60" s="775">
        <v>0</v>
      </c>
      <c r="AL60" s="775">
        <v>0</v>
      </c>
      <c r="AM60" s="775">
        <v>0</v>
      </c>
      <c r="AN60" s="775">
        <v>0</v>
      </c>
      <c r="AO60" s="775">
        <v>0</v>
      </c>
      <c r="AP60" s="775">
        <v>0</v>
      </c>
      <c r="AQ60" s="775">
        <v>0</v>
      </c>
      <c r="AR60" s="775">
        <v>0</v>
      </c>
      <c r="AS60" s="775">
        <v>0</v>
      </c>
      <c r="AT60" s="775">
        <v>0</v>
      </c>
      <c r="AU60" s="775">
        <v>0</v>
      </c>
      <c r="AV60" s="775">
        <v>0</v>
      </c>
      <c r="AW60" s="775">
        <v>0</v>
      </c>
      <c r="AX60" s="775">
        <v>0</v>
      </c>
      <c r="AY60" s="775">
        <v>0</v>
      </c>
      <c r="AZ60" s="775">
        <v>0</v>
      </c>
      <c r="BA60" s="775">
        <v>0</v>
      </c>
      <c r="BB60" s="775">
        <v>0</v>
      </c>
      <c r="BC60" s="775">
        <v>0</v>
      </c>
      <c r="BD60" s="775">
        <v>0</v>
      </c>
      <c r="BE60" s="775">
        <v>0</v>
      </c>
      <c r="BF60" s="775">
        <v>0</v>
      </c>
      <c r="BG60" s="775">
        <v>0</v>
      </c>
      <c r="BH60" s="775">
        <v>0</v>
      </c>
      <c r="BI60" s="775">
        <v>0</v>
      </c>
      <c r="BJ60" s="775">
        <v>0</v>
      </c>
      <c r="BK60" s="775">
        <v>0</v>
      </c>
      <c r="BL60" s="775">
        <v>0</v>
      </c>
      <c r="BM60" s="720">
        <f t="shared" si="2"/>
        <v>0</v>
      </c>
      <c r="BN60" s="714"/>
      <c r="BO60" s="781">
        <v>0</v>
      </c>
      <c r="BZ60" s="741"/>
    </row>
    <row r="61" spans="1:78" s="745" customFormat="1" ht="21.75" customHeight="1" thickTop="1" thickBot="1">
      <c r="A61" s="782"/>
      <c r="B61" s="783">
        <f>SUM(B8:B60)</f>
        <v>0</v>
      </c>
      <c r="C61" s="784">
        <f>SUM(C8:C60)</f>
        <v>544390.06699999981</v>
      </c>
      <c r="D61" s="784">
        <f>SUM(D8:D60)</f>
        <v>0</v>
      </c>
      <c r="E61" s="784">
        <f t="shared" ref="E61:BO61" si="3">SUM(E8:E60)</f>
        <v>0</v>
      </c>
      <c r="F61" s="784">
        <f t="shared" si="3"/>
        <v>19122.449000000001</v>
      </c>
      <c r="G61" s="784">
        <f t="shared" si="3"/>
        <v>-60.006</v>
      </c>
      <c r="H61" s="784">
        <f t="shared" si="3"/>
        <v>4658.1489999999994</v>
      </c>
      <c r="I61" s="784">
        <f t="shared" si="3"/>
        <v>0</v>
      </c>
      <c r="J61" s="784">
        <f t="shared" si="3"/>
        <v>14668.305</v>
      </c>
      <c r="K61" s="785">
        <f t="shared" si="3"/>
        <v>506001.17000000004</v>
      </c>
      <c r="L61" s="783">
        <f t="shared" si="3"/>
        <v>11621.72</v>
      </c>
      <c r="M61" s="783">
        <f t="shared" si="3"/>
        <v>6072.8130000000001</v>
      </c>
      <c r="N61" s="783">
        <f t="shared" si="3"/>
        <v>610.96399999999994</v>
      </c>
      <c r="O61" s="783">
        <f t="shared" si="3"/>
        <v>15881.701000000001</v>
      </c>
      <c r="P61" s="783">
        <f t="shared" si="3"/>
        <v>6734.3459999999995</v>
      </c>
      <c r="Q61" s="783">
        <f t="shared" si="3"/>
        <v>919.00200000000007</v>
      </c>
      <c r="R61" s="783">
        <f t="shared" si="3"/>
        <v>1210.979</v>
      </c>
      <c r="S61" s="783">
        <f t="shared" si="3"/>
        <v>720.62400000000002</v>
      </c>
      <c r="T61" s="783">
        <f t="shared" si="3"/>
        <v>0</v>
      </c>
      <c r="U61" s="783">
        <f t="shared" si="3"/>
        <v>1552.4749999999999</v>
      </c>
      <c r="V61" s="783">
        <f t="shared" si="3"/>
        <v>580.61099999999999</v>
      </c>
      <c r="W61" s="783">
        <f t="shared" si="3"/>
        <v>543.80200000000002</v>
      </c>
      <c r="X61" s="783">
        <f t="shared" si="3"/>
        <v>832.97500000000002</v>
      </c>
      <c r="Y61" s="783">
        <f t="shared" si="3"/>
        <v>1503.183</v>
      </c>
      <c r="Z61" s="783">
        <f t="shared" si="3"/>
        <v>926.4699999999998</v>
      </c>
      <c r="AA61" s="783">
        <f t="shared" si="3"/>
        <v>1169.7289999999998</v>
      </c>
      <c r="AB61" s="783">
        <f t="shared" si="3"/>
        <v>939.32499999999993</v>
      </c>
      <c r="AC61" s="783">
        <f t="shared" si="3"/>
        <v>13644.025000000001</v>
      </c>
      <c r="AD61" s="783">
        <f t="shared" si="3"/>
        <v>3834.4569999999999</v>
      </c>
      <c r="AE61" s="783">
        <f t="shared" si="3"/>
        <v>24705.691999999995</v>
      </c>
      <c r="AF61" s="783">
        <f t="shared" si="3"/>
        <v>4633.4390000000003</v>
      </c>
      <c r="AG61" s="783">
        <f t="shared" si="3"/>
        <v>4201.5410000000011</v>
      </c>
      <c r="AH61" s="783">
        <f t="shared" si="3"/>
        <v>8753.4539999999979</v>
      </c>
      <c r="AI61" s="783">
        <f t="shared" si="3"/>
        <v>22677.899000000001</v>
      </c>
      <c r="AJ61" s="783">
        <f t="shared" si="3"/>
        <v>18861.073</v>
      </c>
      <c r="AK61" s="783">
        <f t="shared" si="3"/>
        <v>4816.0860000000002</v>
      </c>
      <c r="AL61" s="783">
        <f t="shared" si="3"/>
        <v>4198.3249999999998</v>
      </c>
      <c r="AM61" s="783">
        <f t="shared" si="3"/>
        <v>16213.743</v>
      </c>
      <c r="AN61" s="783">
        <f t="shared" si="3"/>
        <v>532.79700000000003</v>
      </c>
      <c r="AO61" s="783">
        <f t="shared" si="3"/>
        <v>36359.026000000005</v>
      </c>
      <c r="AP61" s="783">
        <f t="shared" si="3"/>
        <v>6963.5240000000003</v>
      </c>
      <c r="AQ61" s="783">
        <f t="shared" si="3"/>
        <v>1070.9870000000001</v>
      </c>
      <c r="AR61" s="783">
        <f t="shared" si="3"/>
        <v>9102.2839999999997</v>
      </c>
      <c r="AS61" s="783">
        <f t="shared" si="3"/>
        <v>1915.777</v>
      </c>
      <c r="AT61" s="783">
        <f t="shared" si="3"/>
        <v>16890.589</v>
      </c>
      <c r="AU61" s="783">
        <f t="shared" si="3"/>
        <v>2285.3409999999999</v>
      </c>
      <c r="AV61" s="783">
        <f t="shared" si="3"/>
        <v>2151.6770000000001</v>
      </c>
      <c r="AW61" s="783">
        <f t="shared" si="3"/>
        <v>24515.163000000004</v>
      </c>
      <c r="AX61" s="783">
        <f t="shared" si="3"/>
        <v>4588.7890000000007</v>
      </c>
      <c r="AY61" s="783">
        <f t="shared" si="3"/>
        <v>34.241999999999997</v>
      </c>
      <c r="AZ61" s="783">
        <f t="shared" si="3"/>
        <v>1218.9949999999999</v>
      </c>
      <c r="BA61" s="783">
        <f t="shared" si="3"/>
        <v>10196.032000000001</v>
      </c>
      <c r="BB61" s="783">
        <f t="shared" si="3"/>
        <v>3833.002</v>
      </c>
      <c r="BC61" s="783">
        <f t="shared" si="3"/>
        <v>39836.695999999996</v>
      </c>
      <c r="BD61" s="783">
        <f t="shared" si="3"/>
        <v>845.851</v>
      </c>
      <c r="BE61" s="783">
        <f t="shared" si="3"/>
        <v>12454.686</v>
      </c>
      <c r="BF61" s="783">
        <f t="shared" si="3"/>
        <v>9999.8670000000002</v>
      </c>
      <c r="BG61" s="783">
        <f t="shared" si="3"/>
        <v>3719.3420000000001</v>
      </c>
      <c r="BH61" s="783">
        <f t="shared" si="3"/>
        <v>781.95</v>
      </c>
      <c r="BI61" s="783">
        <f t="shared" si="3"/>
        <v>2177.0170000000003</v>
      </c>
      <c r="BJ61" s="783">
        <f t="shared" si="3"/>
        <v>1148.32</v>
      </c>
      <c r="BK61" s="783">
        <f t="shared" si="3"/>
        <v>0</v>
      </c>
      <c r="BL61" s="783">
        <f t="shared" si="3"/>
        <v>0</v>
      </c>
      <c r="BM61" s="783">
        <f t="shared" si="3"/>
        <v>370982.40700000006</v>
      </c>
      <c r="BN61" s="786">
        <f t="shared" si="3"/>
        <v>0</v>
      </c>
      <c r="BO61" s="785">
        <f t="shared" si="3"/>
        <v>135018.76299999998</v>
      </c>
      <c r="BP61" s="741"/>
      <c r="BQ61" s="741"/>
      <c r="BR61" s="741"/>
      <c r="BS61" s="741"/>
      <c r="BT61" s="741"/>
      <c r="BU61" s="741"/>
      <c r="BV61" s="741"/>
      <c r="BW61" s="741"/>
      <c r="BX61" s="741"/>
    </row>
    <row r="62" spans="1:78" s="745" customFormat="1" ht="21.75" customHeight="1" thickTop="1" thickBot="1">
      <c r="B62" s="787"/>
      <c r="C62" s="787"/>
      <c r="D62" s="787"/>
      <c r="E62" s="787"/>
      <c r="F62" s="787"/>
      <c r="G62" s="787"/>
      <c r="H62" s="787"/>
      <c r="I62" s="787"/>
      <c r="J62" s="787"/>
      <c r="K62" s="787"/>
      <c r="L62" s="787"/>
      <c r="M62" s="787"/>
      <c r="N62" s="787"/>
      <c r="O62" s="787"/>
      <c r="P62" s="787"/>
      <c r="Q62" s="787"/>
      <c r="R62" s="787"/>
      <c r="S62" s="787"/>
      <c r="T62" s="787"/>
      <c r="U62" s="787"/>
      <c r="V62" s="787"/>
      <c r="W62" s="787"/>
      <c r="X62" s="787"/>
      <c r="Y62" s="787"/>
      <c r="Z62" s="787"/>
      <c r="AA62" s="787"/>
      <c r="AB62" s="787"/>
      <c r="AC62" s="787"/>
      <c r="AD62" s="787"/>
      <c r="AE62" s="787"/>
      <c r="AF62" s="787"/>
      <c r="AG62" s="787"/>
      <c r="AH62" s="787"/>
      <c r="AI62" s="787"/>
      <c r="AJ62" s="787"/>
      <c r="AK62" s="787"/>
      <c r="AL62" s="787"/>
      <c r="AM62" s="787"/>
      <c r="AN62" s="787"/>
      <c r="AO62" s="787"/>
      <c r="AP62" s="787"/>
      <c r="AQ62" s="787"/>
      <c r="AR62" s="787"/>
      <c r="AS62" s="787"/>
      <c r="AT62" s="787"/>
      <c r="AU62" s="787"/>
      <c r="AV62" s="787"/>
      <c r="AW62" s="787"/>
      <c r="AX62" s="787"/>
      <c r="AY62" s="787"/>
      <c r="AZ62" s="787"/>
      <c r="BA62" s="787"/>
      <c r="BB62" s="787"/>
      <c r="BC62" s="787"/>
      <c r="BD62" s="787"/>
      <c r="BE62" s="787"/>
      <c r="BF62" s="787"/>
      <c r="BG62" s="787"/>
      <c r="BH62" s="787"/>
      <c r="BI62" s="787"/>
      <c r="BJ62" s="787"/>
      <c r="BK62" s="787"/>
      <c r="BL62" s="787"/>
      <c r="BM62" s="787"/>
      <c r="BN62" s="787"/>
      <c r="BO62" s="787"/>
      <c r="BP62" s="787"/>
      <c r="BQ62" s="787"/>
      <c r="BR62" s="787"/>
      <c r="BS62" s="787"/>
      <c r="BT62" s="787"/>
      <c r="BU62" s="787"/>
      <c r="BV62" s="788"/>
      <c r="BW62" s="788"/>
    </row>
    <row r="63" spans="1:78" ht="14.25" thickTop="1" thickBot="1">
      <c r="J63" s="789"/>
      <c r="L63" s="637" t="s">
        <v>176</v>
      </c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  <c r="AT63" s="760"/>
      <c r="AU63" s="760"/>
      <c r="AV63" s="760"/>
      <c r="AW63" s="760"/>
      <c r="AX63" s="760"/>
      <c r="AY63" s="760"/>
      <c r="AZ63" s="760"/>
      <c r="BA63" s="760"/>
      <c r="BB63" s="760"/>
      <c r="BC63" s="760"/>
      <c r="BD63" s="760"/>
      <c r="BE63" s="760"/>
      <c r="BF63" s="760"/>
      <c r="BG63" s="760"/>
      <c r="BH63" s="760"/>
      <c r="BI63" s="760"/>
      <c r="BJ63" s="760"/>
      <c r="BK63" s="760"/>
      <c r="BL63" s="760"/>
      <c r="BM63" s="761"/>
      <c r="BY63" s="758"/>
      <c r="BZ63" s="741"/>
    </row>
    <row r="64" spans="1:78" ht="65.25" thickTop="1" thickBot="1">
      <c r="A64" s="575" t="s">
        <v>276</v>
      </c>
      <c r="B64" s="687"/>
      <c r="C64" s="539" t="s">
        <v>277</v>
      </c>
      <c r="D64" s="539" t="s">
        <v>223</v>
      </c>
      <c r="E64" s="539" t="s">
        <v>82</v>
      </c>
      <c r="F64" s="539" t="s">
        <v>175</v>
      </c>
      <c r="G64" s="539" t="s">
        <v>224</v>
      </c>
      <c r="H64" s="539" t="s">
        <v>83</v>
      </c>
      <c r="I64" s="539" t="s">
        <v>84</v>
      </c>
      <c r="J64" s="540" t="s">
        <v>85</v>
      </c>
      <c r="K64" s="541" t="s">
        <v>114</v>
      </c>
      <c r="L64" s="652" t="s">
        <v>278</v>
      </c>
      <c r="M64" s="653" t="s">
        <v>279</v>
      </c>
      <c r="N64" s="653" t="s">
        <v>280</v>
      </c>
      <c r="O64" s="653" t="s">
        <v>132</v>
      </c>
      <c r="P64" s="653" t="s">
        <v>281</v>
      </c>
      <c r="Q64" s="653" t="s">
        <v>282</v>
      </c>
      <c r="R64" s="653" t="s">
        <v>283</v>
      </c>
      <c r="S64" s="653" t="s">
        <v>284</v>
      </c>
      <c r="T64" s="653" t="s">
        <v>285</v>
      </c>
      <c r="U64" s="653" t="s">
        <v>133</v>
      </c>
      <c r="V64" s="653" t="s">
        <v>286</v>
      </c>
      <c r="W64" s="653" t="s">
        <v>287</v>
      </c>
      <c r="X64" s="653" t="s">
        <v>288</v>
      </c>
      <c r="Y64" s="653" t="s">
        <v>289</v>
      </c>
      <c r="Z64" s="653" t="s">
        <v>290</v>
      </c>
      <c r="AA64" s="653" t="s">
        <v>291</v>
      </c>
      <c r="AB64" s="653" t="s">
        <v>292</v>
      </c>
      <c r="AC64" s="653" t="s">
        <v>293</v>
      </c>
      <c r="AD64" s="653" t="s">
        <v>294</v>
      </c>
      <c r="AE64" s="653" t="s">
        <v>295</v>
      </c>
      <c r="AF64" s="653" t="s">
        <v>296</v>
      </c>
      <c r="AG64" s="653" t="s">
        <v>297</v>
      </c>
      <c r="AH64" s="653" t="s">
        <v>298</v>
      </c>
      <c r="AI64" s="653" t="s">
        <v>134</v>
      </c>
      <c r="AJ64" s="653" t="s">
        <v>135</v>
      </c>
      <c r="AK64" s="653" t="s">
        <v>37</v>
      </c>
      <c r="AL64" s="653" t="s">
        <v>39</v>
      </c>
      <c r="AM64" s="653" t="s">
        <v>136</v>
      </c>
      <c r="AN64" s="653" t="s">
        <v>299</v>
      </c>
      <c r="AO64" s="653" t="s">
        <v>43</v>
      </c>
      <c r="AP64" s="653" t="s">
        <v>300</v>
      </c>
      <c r="AQ64" s="653" t="s">
        <v>301</v>
      </c>
      <c r="AR64" s="653" t="s">
        <v>47</v>
      </c>
      <c r="AS64" s="653" t="s">
        <v>302</v>
      </c>
      <c r="AT64" s="653" t="s">
        <v>303</v>
      </c>
      <c r="AU64" s="653" t="s">
        <v>304</v>
      </c>
      <c r="AV64" s="653" t="s">
        <v>305</v>
      </c>
      <c r="AW64" s="653" t="s">
        <v>306</v>
      </c>
      <c r="AX64" s="653" t="s">
        <v>307</v>
      </c>
      <c r="AY64" s="653" t="s">
        <v>308</v>
      </c>
      <c r="AZ64" s="653" t="s">
        <v>309</v>
      </c>
      <c r="BA64" s="653" t="s">
        <v>310</v>
      </c>
      <c r="BB64" s="653" t="s">
        <v>311</v>
      </c>
      <c r="BC64" s="653" t="s">
        <v>59</v>
      </c>
      <c r="BD64" s="653" t="s">
        <v>312</v>
      </c>
      <c r="BE64" s="653" t="s">
        <v>313</v>
      </c>
      <c r="BF64" s="653" t="s">
        <v>314</v>
      </c>
      <c r="BG64" s="653" t="s">
        <v>315</v>
      </c>
      <c r="BH64" s="653" t="s">
        <v>316</v>
      </c>
      <c r="BI64" s="653" t="s">
        <v>317</v>
      </c>
      <c r="BJ64" s="653" t="s">
        <v>318</v>
      </c>
      <c r="BK64" s="653" t="s">
        <v>319</v>
      </c>
      <c r="BL64" s="653" t="s">
        <v>320</v>
      </c>
      <c r="BM64" s="541" t="s">
        <v>89</v>
      </c>
      <c r="BN64" s="639" t="s">
        <v>90</v>
      </c>
      <c r="BO64" s="638" t="s">
        <v>91</v>
      </c>
      <c r="BP64" s="576" t="s">
        <v>93</v>
      </c>
      <c r="BQ64" s="790"/>
      <c r="BR64" s="791"/>
      <c r="BS64" s="792"/>
      <c r="BT64" s="792"/>
      <c r="BU64" s="792"/>
      <c r="BV64" s="580" t="s">
        <v>94</v>
      </c>
      <c r="BW64" s="539" t="s">
        <v>95</v>
      </c>
      <c r="BX64" s="541" t="s">
        <v>225</v>
      </c>
      <c r="BZ64" s="741"/>
    </row>
    <row r="65" spans="1:78" ht="13.5" thickTop="1">
      <c r="A65" s="740"/>
      <c r="B65" s="793"/>
      <c r="C65" s="765"/>
      <c r="D65" s="764"/>
      <c r="E65" s="764"/>
      <c r="F65" s="764"/>
      <c r="G65" s="764"/>
      <c r="H65" s="764"/>
      <c r="I65" s="764"/>
      <c r="J65" s="764"/>
      <c r="K65" s="764"/>
      <c r="L65" s="766"/>
      <c r="M65" s="765"/>
      <c r="N65" s="765"/>
      <c r="O65" s="765"/>
      <c r="P65" s="765"/>
      <c r="Q65" s="765"/>
      <c r="R65" s="765"/>
      <c r="S65" s="765"/>
      <c r="T65" s="765"/>
      <c r="U65" s="765"/>
      <c r="V65" s="765"/>
      <c r="W65" s="765"/>
      <c r="X65" s="765"/>
      <c r="Y65" s="765"/>
      <c r="Z65" s="765"/>
      <c r="AA65" s="765"/>
      <c r="AB65" s="765"/>
      <c r="AC65" s="765"/>
      <c r="AD65" s="765"/>
      <c r="AE65" s="765"/>
      <c r="AF65" s="765"/>
      <c r="AG65" s="765"/>
      <c r="AH65" s="765"/>
      <c r="AI65" s="765"/>
      <c r="AJ65" s="765"/>
      <c r="AK65" s="765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765"/>
      <c r="BB65" s="765"/>
      <c r="BC65" s="765"/>
      <c r="BD65" s="765"/>
      <c r="BE65" s="765"/>
      <c r="BF65" s="765"/>
      <c r="BG65" s="765"/>
      <c r="BH65" s="765"/>
      <c r="BI65" s="765"/>
      <c r="BJ65" s="765"/>
      <c r="BK65" s="765"/>
      <c r="BL65" s="794"/>
      <c r="BM65" s="795"/>
      <c r="BN65" s="796"/>
      <c r="BO65" s="797"/>
      <c r="BP65" s="587" t="s">
        <v>92</v>
      </c>
      <c r="BQ65" s="588" t="s">
        <v>96</v>
      </c>
      <c r="BR65" s="589"/>
      <c r="BS65" s="590"/>
      <c r="BT65" s="591" t="s">
        <v>72</v>
      </c>
      <c r="BU65" s="592" t="s">
        <v>99</v>
      </c>
      <c r="BV65" s="764"/>
      <c r="BW65" s="798"/>
      <c r="BX65" s="767"/>
      <c r="BZ65" s="741"/>
    </row>
    <row r="66" spans="1:78" ht="13.5" thickBot="1">
      <c r="A66" s="799"/>
      <c r="B66" s="800"/>
      <c r="C66" s="772"/>
      <c r="D66" s="771"/>
      <c r="E66" s="771"/>
      <c r="F66" s="771"/>
      <c r="G66" s="771"/>
      <c r="H66" s="771"/>
      <c r="I66" s="771"/>
      <c r="J66" s="771"/>
      <c r="K66" s="771"/>
      <c r="L66" s="773" t="s">
        <v>11</v>
      </c>
      <c r="M66" s="772" t="s">
        <v>12</v>
      </c>
      <c r="N66" s="772" t="s">
        <v>13</v>
      </c>
      <c r="O66" s="772" t="s">
        <v>14</v>
      </c>
      <c r="P66" s="772" t="s">
        <v>15</v>
      </c>
      <c r="Q66" s="772" t="s">
        <v>16</v>
      </c>
      <c r="R66" s="772" t="s">
        <v>17</v>
      </c>
      <c r="S66" s="772" t="s">
        <v>18</v>
      </c>
      <c r="T66" s="772" t="s">
        <v>19</v>
      </c>
      <c r="U66" s="772" t="s">
        <v>20</v>
      </c>
      <c r="V66" s="772" t="s">
        <v>21</v>
      </c>
      <c r="W66" s="772" t="s">
        <v>22</v>
      </c>
      <c r="X66" s="772" t="s">
        <v>23</v>
      </c>
      <c r="Y66" s="772" t="s">
        <v>24</v>
      </c>
      <c r="Z66" s="772" t="s">
        <v>25</v>
      </c>
      <c r="AA66" s="772" t="s">
        <v>26</v>
      </c>
      <c r="AB66" s="772" t="s">
        <v>27</v>
      </c>
      <c r="AC66" s="772" t="s">
        <v>28</v>
      </c>
      <c r="AD66" s="772" t="s">
        <v>29</v>
      </c>
      <c r="AE66" s="772" t="s">
        <v>30</v>
      </c>
      <c r="AF66" s="772" t="s">
        <v>31</v>
      </c>
      <c r="AG66" s="772" t="s">
        <v>32</v>
      </c>
      <c r="AH66" s="772" t="s">
        <v>33</v>
      </c>
      <c r="AI66" s="772" t="s">
        <v>34</v>
      </c>
      <c r="AJ66" s="772" t="s">
        <v>35</v>
      </c>
      <c r="AK66" s="772" t="s">
        <v>36</v>
      </c>
      <c r="AL66" s="772" t="s">
        <v>38</v>
      </c>
      <c r="AM66" s="772" t="s">
        <v>40</v>
      </c>
      <c r="AN66" s="772" t="s">
        <v>41</v>
      </c>
      <c r="AO66" s="772" t="s">
        <v>42</v>
      </c>
      <c r="AP66" s="772" t="s">
        <v>44</v>
      </c>
      <c r="AQ66" s="772" t="s">
        <v>45</v>
      </c>
      <c r="AR66" s="772" t="s">
        <v>46</v>
      </c>
      <c r="AS66" s="772" t="s">
        <v>48</v>
      </c>
      <c r="AT66" s="772" t="s">
        <v>49</v>
      </c>
      <c r="AU66" s="772" t="s">
        <v>50</v>
      </c>
      <c r="AV66" s="772" t="s">
        <v>51</v>
      </c>
      <c r="AW66" s="772" t="s">
        <v>52</v>
      </c>
      <c r="AX66" s="772" t="s">
        <v>53</v>
      </c>
      <c r="AY66" s="772" t="s">
        <v>54</v>
      </c>
      <c r="AZ66" s="772" t="s">
        <v>55</v>
      </c>
      <c r="BA66" s="772" t="s">
        <v>56</v>
      </c>
      <c r="BB66" s="772" t="s">
        <v>57</v>
      </c>
      <c r="BC66" s="772" t="s">
        <v>58</v>
      </c>
      <c r="BD66" s="772" t="s">
        <v>60</v>
      </c>
      <c r="BE66" s="772" t="s">
        <v>61</v>
      </c>
      <c r="BF66" s="772" t="s">
        <v>62</v>
      </c>
      <c r="BG66" s="772" t="s">
        <v>63</v>
      </c>
      <c r="BH66" s="772" t="s">
        <v>64</v>
      </c>
      <c r="BI66" s="772" t="s">
        <v>65</v>
      </c>
      <c r="BJ66" s="772" t="s">
        <v>66</v>
      </c>
      <c r="BK66" s="772" t="s">
        <v>70</v>
      </c>
      <c r="BL66" s="772" t="s">
        <v>71</v>
      </c>
      <c r="BM66" s="800"/>
      <c r="BN66" s="801"/>
      <c r="BO66" s="802"/>
      <c r="BP66" s="598" t="s">
        <v>73</v>
      </c>
      <c r="BQ66" s="599" t="s">
        <v>97</v>
      </c>
      <c r="BR66" s="600" t="s">
        <v>74</v>
      </c>
      <c r="BS66" s="601" t="s">
        <v>98</v>
      </c>
      <c r="BT66" s="602" t="s">
        <v>100</v>
      </c>
      <c r="BU66" s="602"/>
      <c r="BV66" s="802"/>
      <c r="BW66" s="803"/>
      <c r="BX66" s="801"/>
      <c r="BZ66" s="741"/>
    </row>
    <row r="67" spans="1:78" ht="13.5" thickTop="1">
      <c r="A67" s="740" t="s">
        <v>11</v>
      </c>
      <c r="B67" s="604" t="s">
        <v>201</v>
      </c>
      <c r="C67" s="775">
        <f>BM67+BO67+BP67+SUM(BV67:BX67)</f>
        <v>19439.809000000001</v>
      </c>
      <c r="D67" s="666"/>
      <c r="E67" s="666"/>
      <c r="F67" s="666"/>
      <c r="G67" s="666"/>
      <c r="H67" s="666"/>
      <c r="I67" s="666"/>
      <c r="J67" s="666"/>
      <c r="K67" s="666"/>
      <c r="L67" s="776">
        <v>2927.5569999999998</v>
      </c>
      <c r="M67" s="775">
        <v>28.228000000000002</v>
      </c>
      <c r="N67" s="775">
        <v>0</v>
      </c>
      <c r="O67" s="775">
        <v>2054.9839999999999</v>
      </c>
      <c r="P67" s="775">
        <v>59.024999999999999</v>
      </c>
      <c r="Q67" s="775">
        <v>0</v>
      </c>
      <c r="R67" s="775">
        <v>0</v>
      </c>
      <c r="S67" s="775">
        <v>1.552</v>
      </c>
      <c r="T67" s="775">
        <v>0</v>
      </c>
      <c r="U67" s="775">
        <v>0</v>
      </c>
      <c r="V67" s="775">
        <v>0</v>
      </c>
      <c r="W67" s="775">
        <v>0</v>
      </c>
      <c r="X67" s="775">
        <v>0</v>
      </c>
      <c r="Y67" s="775">
        <v>0</v>
      </c>
      <c r="Z67" s="775">
        <v>0.51500000000000001</v>
      </c>
      <c r="AA67" s="775">
        <v>0.31</v>
      </c>
      <c r="AB67" s="775">
        <v>0</v>
      </c>
      <c r="AC67" s="775">
        <v>0</v>
      </c>
      <c r="AD67" s="775">
        <v>0</v>
      </c>
      <c r="AE67" s="775">
        <v>0</v>
      </c>
      <c r="AF67" s="775">
        <v>0</v>
      </c>
      <c r="AG67" s="775">
        <v>0</v>
      </c>
      <c r="AH67" s="775">
        <v>0</v>
      </c>
      <c r="AI67" s="775">
        <v>14.244999999999999</v>
      </c>
      <c r="AJ67" s="775">
        <v>0</v>
      </c>
      <c r="AK67" s="775">
        <v>0</v>
      </c>
      <c r="AL67" s="775">
        <v>0</v>
      </c>
      <c r="AM67" s="775">
        <v>0</v>
      </c>
      <c r="AN67" s="775">
        <v>0</v>
      </c>
      <c r="AO67" s="775">
        <v>1218.9169999999999</v>
      </c>
      <c r="AP67" s="775">
        <v>560.14400000000001</v>
      </c>
      <c r="AQ67" s="775">
        <v>6.0000000000000001E-3</v>
      </c>
      <c r="AR67" s="775">
        <v>0</v>
      </c>
      <c r="AS67" s="775">
        <v>0</v>
      </c>
      <c r="AT67" s="775">
        <v>0</v>
      </c>
      <c r="AU67" s="775">
        <v>0</v>
      </c>
      <c r="AV67" s="775">
        <v>0</v>
      </c>
      <c r="AW67" s="775">
        <v>0</v>
      </c>
      <c r="AX67" s="775">
        <v>0</v>
      </c>
      <c r="AY67" s="775">
        <v>0</v>
      </c>
      <c r="AZ67" s="775">
        <v>0</v>
      </c>
      <c r="BA67" s="775">
        <v>0</v>
      </c>
      <c r="BB67" s="775">
        <v>1.38</v>
      </c>
      <c r="BC67" s="775">
        <v>104.581</v>
      </c>
      <c r="BD67" s="775">
        <v>0</v>
      </c>
      <c r="BE67" s="775">
        <v>54.304000000000002</v>
      </c>
      <c r="BF67" s="775">
        <v>75.385999999999996</v>
      </c>
      <c r="BG67" s="775">
        <v>0</v>
      </c>
      <c r="BH67" s="775">
        <v>0</v>
      </c>
      <c r="BI67" s="775">
        <v>2.548</v>
      </c>
      <c r="BJ67" s="775">
        <v>0</v>
      </c>
      <c r="BK67" s="775">
        <v>0</v>
      </c>
      <c r="BL67" s="804">
        <v>0</v>
      </c>
      <c r="BM67" s="805">
        <f>SUM(L67:BL67)</f>
        <v>7103.6820000000016</v>
      </c>
      <c r="BN67" s="720"/>
      <c r="BO67" s="666">
        <v>1.0409999999999999</v>
      </c>
      <c r="BP67" s="806">
        <f>BQ67+BT67+BU67</f>
        <v>8073.9989999999998</v>
      </c>
      <c r="BQ67" s="776">
        <f>SUM(BR67:BS67)</f>
        <v>8073.9989999999998</v>
      </c>
      <c r="BR67" s="789">
        <v>500.84300000000002</v>
      </c>
      <c r="BS67" s="666">
        <v>7573.1559999999999</v>
      </c>
      <c r="BT67" s="807">
        <v>0</v>
      </c>
      <c r="BU67" s="807">
        <v>0</v>
      </c>
      <c r="BV67" s="666">
        <v>4204.1049999999996</v>
      </c>
      <c r="BW67" s="808">
        <v>56.981999999999999</v>
      </c>
      <c r="BX67" s="720">
        <v>0</v>
      </c>
      <c r="BZ67" s="741"/>
    </row>
    <row r="68" spans="1:78">
      <c r="A68" s="740" t="s">
        <v>12</v>
      </c>
      <c r="B68" s="604" t="s">
        <v>188</v>
      </c>
      <c r="C68" s="775">
        <f t="shared" ref="C68:C119" si="4">BM68+BO68+BP68+SUM(BV68:BX68)</f>
        <v>9087.43</v>
      </c>
      <c r="D68" s="666"/>
      <c r="E68" s="666"/>
      <c r="F68" s="666"/>
      <c r="G68" s="666"/>
      <c r="H68" s="666"/>
      <c r="I68" s="666"/>
      <c r="J68" s="666"/>
      <c r="K68" s="666"/>
      <c r="L68" s="776">
        <v>0</v>
      </c>
      <c r="M68" s="775">
        <v>606.47199999999998</v>
      </c>
      <c r="N68" s="775">
        <v>0</v>
      </c>
      <c r="O68" s="775">
        <v>3570.1410000000001</v>
      </c>
      <c r="P68" s="775">
        <v>0</v>
      </c>
      <c r="Q68" s="775">
        <v>0</v>
      </c>
      <c r="R68" s="775">
        <v>0</v>
      </c>
      <c r="S68" s="775">
        <v>1.0940000000000001</v>
      </c>
      <c r="T68" s="775">
        <v>0</v>
      </c>
      <c r="U68" s="775">
        <v>0</v>
      </c>
      <c r="V68" s="775">
        <v>0</v>
      </c>
      <c r="W68" s="775">
        <v>0</v>
      </c>
      <c r="X68" s="775">
        <v>0</v>
      </c>
      <c r="Y68" s="775">
        <v>0</v>
      </c>
      <c r="Z68" s="775">
        <v>3.9E-2</v>
      </c>
      <c r="AA68" s="775">
        <v>0</v>
      </c>
      <c r="AB68" s="775">
        <v>0</v>
      </c>
      <c r="AC68" s="775">
        <v>0</v>
      </c>
      <c r="AD68" s="775">
        <v>0</v>
      </c>
      <c r="AE68" s="775">
        <v>0</v>
      </c>
      <c r="AF68" s="775">
        <v>0</v>
      </c>
      <c r="AG68" s="775">
        <v>0</v>
      </c>
      <c r="AH68" s="775">
        <v>0</v>
      </c>
      <c r="AI68" s="775">
        <v>8.2940000000000005</v>
      </c>
      <c r="AJ68" s="775">
        <v>0</v>
      </c>
      <c r="AK68" s="775">
        <v>0</v>
      </c>
      <c r="AL68" s="775">
        <v>0</v>
      </c>
      <c r="AM68" s="775">
        <v>0</v>
      </c>
      <c r="AN68" s="775">
        <v>0</v>
      </c>
      <c r="AO68" s="775">
        <v>1019.727</v>
      </c>
      <c r="AP68" s="775">
        <v>512.91300000000001</v>
      </c>
      <c r="AQ68" s="775">
        <v>0</v>
      </c>
      <c r="AR68" s="775">
        <v>0</v>
      </c>
      <c r="AS68" s="775">
        <v>0</v>
      </c>
      <c r="AT68" s="775">
        <v>0</v>
      </c>
      <c r="AU68" s="775">
        <v>0</v>
      </c>
      <c r="AV68" s="775">
        <v>0</v>
      </c>
      <c r="AW68" s="775">
        <v>0</v>
      </c>
      <c r="AX68" s="775">
        <v>0</v>
      </c>
      <c r="AY68" s="775">
        <v>0</v>
      </c>
      <c r="AZ68" s="775">
        <v>0</v>
      </c>
      <c r="BA68" s="775">
        <v>0</v>
      </c>
      <c r="BB68" s="775">
        <v>0</v>
      </c>
      <c r="BC68" s="775">
        <v>170.952</v>
      </c>
      <c r="BD68" s="775">
        <v>0</v>
      </c>
      <c r="BE68" s="775">
        <v>89.174000000000007</v>
      </c>
      <c r="BF68" s="775">
        <v>123.22499999999999</v>
      </c>
      <c r="BG68" s="775">
        <v>0</v>
      </c>
      <c r="BH68" s="775">
        <v>0</v>
      </c>
      <c r="BI68" s="775">
        <v>0</v>
      </c>
      <c r="BJ68" s="775">
        <v>0</v>
      </c>
      <c r="BK68" s="775">
        <v>0</v>
      </c>
      <c r="BL68" s="804">
        <v>0</v>
      </c>
      <c r="BM68" s="805">
        <f t="shared" ref="BM68:BM119" si="5">SUM(L68:BL68)</f>
        <v>6102.0310000000009</v>
      </c>
      <c r="BN68" s="720"/>
      <c r="BO68" s="666">
        <v>114.881</v>
      </c>
      <c r="BP68" s="806">
        <f t="shared" ref="BP68:BP119" si="6">BQ68+BT68+BU68</f>
        <v>2870.518</v>
      </c>
      <c r="BQ68" s="776">
        <f t="shared" ref="BQ68:BQ119" si="7">SUM(BR68:BS68)</f>
        <v>2870.518</v>
      </c>
      <c r="BR68" s="789">
        <v>116.003</v>
      </c>
      <c r="BS68" s="666">
        <v>2754.5149999999999</v>
      </c>
      <c r="BT68" s="807">
        <v>0</v>
      </c>
      <c r="BU68" s="807">
        <v>0</v>
      </c>
      <c r="BV68" s="666">
        <v>0</v>
      </c>
      <c r="BW68" s="808">
        <v>0</v>
      </c>
      <c r="BX68" s="720">
        <v>0</v>
      </c>
      <c r="BZ68" s="741"/>
    </row>
    <row r="69" spans="1:78">
      <c r="A69" s="740" t="s">
        <v>13</v>
      </c>
      <c r="B69" s="604" t="s">
        <v>193</v>
      </c>
      <c r="C69" s="775">
        <f t="shared" si="4"/>
        <v>1515.973</v>
      </c>
      <c r="D69" s="666"/>
      <c r="E69" s="666"/>
      <c r="F69" s="666"/>
      <c r="G69" s="666"/>
      <c r="H69" s="666"/>
      <c r="I69" s="666"/>
      <c r="J69" s="666"/>
      <c r="K69" s="666"/>
      <c r="L69" s="776">
        <v>0</v>
      </c>
      <c r="M69" s="775">
        <v>0</v>
      </c>
      <c r="N69" s="775">
        <v>2.4E-2</v>
      </c>
      <c r="O69" s="775">
        <v>34.892000000000003</v>
      </c>
      <c r="P69" s="775">
        <v>8.4809999999999999</v>
      </c>
      <c r="Q69" s="775">
        <v>0</v>
      </c>
      <c r="R69" s="775">
        <v>0</v>
      </c>
      <c r="S69" s="775">
        <v>0.45300000000000001</v>
      </c>
      <c r="T69" s="775">
        <v>0</v>
      </c>
      <c r="U69" s="775">
        <v>0</v>
      </c>
      <c r="V69" s="775">
        <v>0</v>
      </c>
      <c r="W69" s="775">
        <v>0</v>
      </c>
      <c r="X69" s="775">
        <v>109.51300000000001</v>
      </c>
      <c r="Y69" s="775">
        <v>0</v>
      </c>
      <c r="Z69" s="775">
        <v>0</v>
      </c>
      <c r="AA69" s="775">
        <v>0</v>
      </c>
      <c r="AB69" s="775">
        <v>0</v>
      </c>
      <c r="AC69" s="775">
        <v>0</v>
      </c>
      <c r="AD69" s="775">
        <v>0</v>
      </c>
      <c r="AE69" s="775">
        <v>862.61</v>
      </c>
      <c r="AF69" s="775">
        <v>0</v>
      </c>
      <c r="AG69" s="775">
        <v>0</v>
      </c>
      <c r="AH69" s="775">
        <v>8.8170000000000002</v>
      </c>
      <c r="AI69" s="775">
        <v>8.7859999999999996</v>
      </c>
      <c r="AJ69" s="775">
        <v>0</v>
      </c>
      <c r="AK69" s="775">
        <v>0</v>
      </c>
      <c r="AL69" s="775">
        <v>0</v>
      </c>
      <c r="AM69" s="775">
        <v>0</v>
      </c>
      <c r="AN69" s="775">
        <v>0</v>
      </c>
      <c r="AO69" s="775">
        <v>271.79599999999999</v>
      </c>
      <c r="AP69" s="775">
        <v>6.601</v>
      </c>
      <c r="AQ69" s="775">
        <v>0</v>
      </c>
      <c r="AR69" s="775">
        <v>0</v>
      </c>
      <c r="AS69" s="775">
        <v>0</v>
      </c>
      <c r="AT69" s="775">
        <v>0</v>
      </c>
      <c r="AU69" s="775">
        <v>0</v>
      </c>
      <c r="AV69" s="775">
        <v>0</v>
      </c>
      <c r="AW69" s="775">
        <v>35.225999999999999</v>
      </c>
      <c r="AX69" s="775">
        <v>0</v>
      </c>
      <c r="AY69" s="775">
        <v>0</v>
      </c>
      <c r="AZ69" s="775">
        <v>2.8719999999999999</v>
      </c>
      <c r="BA69" s="775">
        <v>0</v>
      </c>
      <c r="BB69" s="775">
        <v>0</v>
      </c>
      <c r="BC69" s="775">
        <v>0</v>
      </c>
      <c r="BD69" s="775">
        <v>0</v>
      </c>
      <c r="BE69" s="775">
        <v>0</v>
      </c>
      <c r="BF69" s="775">
        <v>0</v>
      </c>
      <c r="BG69" s="775">
        <v>0</v>
      </c>
      <c r="BH69" s="775">
        <v>0</v>
      </c>
      <c r="BI69" s="775">
        <v>0</v>
      </c>
      <c r="BJ69" s="775">
        <v>0</v>
      </c>
      <c r="BK69" s="775">
        <v>0</v>
      </c>
      <c r="BL69" s="804">
        <v>0</v>
      </c>
      <c r="BM69" s="805">
        <f t="shared" si="5"/>
        <v>1350.0710000000001</v>
      </c>
      <c r="BN69" s="720"/>
      <c r="BO69" s="666">
        <v>4.0000000000000001E-3</v>
      </c>
      <c r="BP69" s="806">
        <f t="shared" si="6"/>
        <v>159.001</v>
      </c>
      <c r="BQ69" s="776">
        <f t="shared" si="7"/>
        <v>159.001</v>
      </c>
      <c r="BR69" s="789">
        <v>0</v>
      </c>
      <c r="BS69" s="666">
        <v>159.001</v>
      </c>
      <c r="BT69" s="807">
        <v>0</v>
      </c>
      <c r="BU69" s="807">
        <v>0</v>
      </c>
      <c r="BV69" s="666">
        <v>0</v>
      </c>
      <c r="BW69" s="808">
        <v>6.8970000000000002</v>
      </c>
      <c r="BX69" s="720">
        <v>0</v>
      </c>
      <c r="BZ69" s="741"/>
    </row>
    <row r="70" spans="1:78">
      <c r="A70" s="740" t="s">
        <v>14</v>
      </c>
      <c r="B70" s="604" t="s">
        <v>132</v>
      </c>
      <c r="C70" s="775">
        <f t="shared" si="4"/>
        <v>53262.978000000003</v>
      </c>
      <c r="D70" s="666"/>
      <c r="E70" s="666"/>
      <c r="F70" s="666"/>
      <c r="G70" s="666"/>
      <c r="H70" s="666"/>
      <c r="I70" s="666"/>
      <c r="J70" s="666"/>
      <c r="K70" s="666"/>
      <c r="L70" s="776">
        <v>898.66</v>
      </c>
      <c r="M70" s="775">
        <v>223.29499999999999</v>
      </c>
      <c r="N70" s="775">
        <v>0</v>
      </c>
      <c r="O70" s="775">
        <v>2661.806</v>
      </c>
      <c r="P70" s="775">
        <v>284.57100000000003</v>
      </c>
      <c r="Q70" s="775">
        <v>0</v>
      </c>
      <c r="R70" s="775">
        <v>0</v>
      </c>
      <c r="S70" s="775">
        <v>3.097</v>
      </c>
      <c r="T70" s="775">
        <v>0</v>
      </c>
      <c r="U70" s="775">
        <v>52.595999999999997</v>
      </c>
      <c r="V70" s="775">
        <v>1.913</v>
      </c>
      <c r="W70" s="775">
        <v>0</v>
      </c>
      <c r="X70" s="775">
        <v>0</v>
      </c>
      <c r="Y70" s="775">
        <v>0</v>
      </c>
      <c r="Z70" s="775">
        <v>2.5430000000000001</v>
      </c>
      <c r="AA70" s="775">
        <v>5.8929999999999998</v>
      </c>
      <c r="AB70" s="775">
        <v>0.58899999999999997</v>
      </c>
      <c r="AC70" s="775">
        <v>0</v>
      </c>
      <c r="AD70" s="775">
        <v>0</v>
      </c>
      <c r="AE70" s="775">
        <v>2.472</v>
      </c>
      <c r="AF70" s="775">
        <v>133.63900000000001</v>
      </c>
      <c r="AG70" s="775">
        <v>0</v>
      </c>
      <c r="AH70" s="775">
        <v>0</v>
      </c>
      <c r="AI70" s="775">
        <v>347.52800000000002</v>
      </c>
      <c r="AJ70" s="775">
        <v>0</v>
      </c>
      <c r="AK70" s="775">
        <v>14.487</v>
      </c>
      <c r="AL70" s="775">
        <v>0</v>
      </c>
      <c r="AM70" s="775">
        <v>0</v>
      </c>
      <c r="AN70" s="775">
        <v>0</v>
      </c>
      <c r="AO70" s="775">
        <v>2647.37</v>
      </c>
      <c r="AP70" s="775">
        <v>1723.662</v>
      </c>
      <c r="AQ70" s="775">
        <v>0</v>
      </c>
      <c r="AR70" s="775">
        <v>0</v>
      </c>
      <c r="AS70" s="775">
        <v>0</v>
      </c>
      <c r="AT70" s="775">
        <v>0</v>
      </c>
      <c r="AU70" s="775">
        <v>1.6639999999999999</v>
      </c>
      <c r="AV70" s="775">
        <v>0</v>
      </c>
      <c r="AW70" s="775">
        <v>0</v>
      </c>
      <c r="AX70" s="775">
        <v>0</v>
      </c>
      <c r="AY70" s="775">
        <v>0</v>
      </c>
      <c r="AZ70" s="775">
        <v>0</v>
      </c>
      <c r="BA70" s="775">
        <v>0.314</v>
      </c>
      <c r="BB70" s="775">
        <v>0</v>
      </c>
      <c r="BC70" s="775">
        <v>537.654</v>
      </c>
      <c r="BD70" s="775">
        <v>0</v>
      </c>
      <c r="BE70" s="775">
        <v>102.358</v>
      </c>
      <c r="BF70" s="775">
        <v>236.637</v>
      </c>
      <c r="BG70" s="775">
        <v>3.5510000000000002</v>
      </c>
      <c r="BH70" s="775">
        <v>80.058999999999997</v>
      </c>
      <c r="BI70" s="775">
        <v>29.963999999999999</v>
      </c>
      <c r="BJ70" s="775">
        <v>0</v>
      </c>
      <c r="BK70" s="775">
        <v>0</v>
      </c>
      <c r="BL70" s="804">
        <v>0</v>
      </c>
      <c r="BM70" s="805">
        <f t="shared" si="5"/>
        <v>9996.3220000000001</v>
      </c>
      <c r="BN70" s="720"/>
      <c r="BO70" s="666">
        <v>3026.0859999999998</v>
      </c>
      <c r="BP70" s="806">
        <f t="shared" si="6"/>
        <v>38965.665000000001</v>
      </c>
      <c r="BQ70" s="776">
        <f t="shared" si="7"/>
        <v>38965.665000000001</v>
      </c>
      <c r="BR70" s="789">
        <v>262.41300000000001</v>
      </c>
      <c r="BS70" s="666">
        <v>38703.252</v>
      </c>
      <c r="BT70" s="807">
        <v>0</v>
      </c>
      <c r="BU70" s="807">
        <v>0</v>
      </c>
      <c r="BV70" s="666">
        <v>0</v>
      </c>
      <c r="BW70" s="808">
        <v>1274.905</v>
      </c>
      <c r="BX70" s="720">
        <v>0</v>
      </c>
      <c r="BZ70" s="741"/>
    </row>
    <row r="71" spans="1:78">
      <c r="A71" s="740" t="s">
        <v>15</v>
      </c>
      <c r="B71" s="604" t="s">
        <v>202</v>
      </c>
      <c r="C71" s="775">
        <f t="shared" si="4"/>
        <v>17144.574999999997</v>
      </c>
      <c r="D71" s="666"/>
      <c r="E71" s="666"/>
      <c r="F71" s="666"/>
      <c r="G71" s="666"/>
      <c r="H71" s="666"/>
      <c r="I71" s="666"/>
      <c r="J71" s="666"/>
      <c r="K71" s="666"/>
      <c r="L71" s="776">
        <v>0</v>
      </c>
      <c r="M71" s="775">
        <v>18.920000000000002</v>
      </c>
      <c r="N71" s="775">
        <v>0</v>
      </c>
      <c r="O71" s="775">
        <v>45.645000000000003</v>
      </c>
      <c r="P71" s="775">
        <v>157.04499999999999</v>
      </c>
      <c r="Q71" s="775">
        <v>0</v>
      </c>
      <c r="R71" s="775">
        <v>0</v>
      </c>
      <c r="S71" s="775">
        <v>0.248</v>
      </c>
      <c r="T71" s="775">
        <v>0</v>
      </c>
      <c r="U71" s="775">
        <v>0</v>
      </c>
      <c r="V71" s="775">
        <v>9.9909999999999997</v>
      </c>
      <c r="W71" s="775">
        <v>0.17799999999999999</v>
      </c>
      <c r="X71" s="775">
        <v>0</v>
      </c>
      <c r="Y71" s="775">
        <v>1.4999999999999999E-2</v>
      </c>
      <c r="Z71" s="775">
        <v>0.55700000000000005</v>
      </c>
      <c r="AA71" s="775">
        <v>0.14799999999999999</v>
      </c>
      <c r="AB71" s="775">
        <v>2.7330000000000001</v>
      </c>
      <c r="AC71" s="775">
        <v>0</v>
      </c>
      <c r="AD71" s="775">
        <v>0</v>
      </c>
      <c r="AE71" s="775">
        <v>1.054</v>
      </c>
      <c r="AF71" s="775">
        <v>0</v>
      </c>
      <c r="AG71" s="775">
        <v>0</v>
      </c>
      <c r="AH71" s="775">
        <v>0</v>
      </c>
      <c r="AI71" s="775">
        <v>31.4</v>
      </c>
      <c r="AJ71" s="775">
        <v>0</v>
      </c>
      <c r="AK71" s="775">
        <v>0</v>
      </c>
      <c r="AL71" s="775">
        <v>7.4870000000000001</v>
      </c>
      <c r="AM71" s="775">
        <v>0</v>
      </c>
      <c r="AN71" s="775">
        <v>0</v>
      </c>
      <c r="AO71" s="775">
        <v>3408.386</v>
      </c>
      <c r="AP71" s="775">
        <v>498.78</v>
      </c>
      <c r="AQ71" s="775">
        <v>0</v>
      </c>
      <c r="AR71" s="775">
        <v>0</v>
      </c>
      <c r="AS71" s="775">
        <v>0</v>
      </c>
      <c r="AT71" s="775">
        <v>0</v>
      </c>
      <c r="AU71" s="775">
        <v>0</v>
      </c>
      <c r="AV71" s="775">
        <v>0.24399999999999999</v>
      </c>
      <c r="AW71" s="775">
        <v>0</v>
      </c>
      <c r="AX71" s="775">
        <v>0</v>
      </c>
      <c r="AY71" s="775">
        <v>0</v>
      </c>
      <c r="AZ71" s="775">
        <v>0</v>
      </c>
      <c r="BA71" s="775">
        <v>5.8000000000000003E-2</v>
      </c>
      <c r="BB71" s="775">
        <v>0</v>
      </c>
      <c r="BC71" s="775">
        <v>0</v>
      </c>
      <c r="BD71" s="775">
        <v>0</v>
      </c>
      <c r="BE71" s="775">
        <v>0</v>
      </c>
      <c r="BF71" s="775">
        <v>0</v>
      </c>
      <c r="BG71" s="775">
        <v>851.47799999999995</v>
      </c>
      <c r="BH71" s="775">
        <v>0</v>
      </c>
      <c r="BI71" s="775">
        <v>2.649</v>
      </c>
      <c r="BJ71" s="775">
        <v>0</v>
      </c>
      <c r="BK71" s="775">
        <v>0</v>
      </c>
      <c r="BL71" s="804">
        <v>0</v>
      </c>
      <c r="BM71" s="805">
        <f t="shared" si="5"/>
        <v>5037.0159999999996</v>
      </c>
      <c r="BN71" s="720"/>
      <c r="BO71" s="666">
        <v>112.95</v>
      </c>
      <c r="BP71" s="806">
        <f t="shared" si="6"/>
        <v>12004.757</v>
      </c>
      <c r="BQ71" s="776">
        <f t="shared" si="7"/>
        <v>12004.757</v>
      </c>
      <c r="BR71" s="789">
        <v>558.45500000000004</v>
      </c>
      <c r="BS71" s="666">
        <v>11446.302</v>
      </c>
      <c r="BT71" s="807">
        <v>0</v>
      </c>
      <c r="BU71" s="807">
        <v>0</v>
      </c>
      <c r="BV71" s="666">
        <v>0</v>
      </c>
      <c r="BW71" s="808">
        <v>-10.148</v>
      </c>
      <c r="BX71" s="720">
        <v>0</v>
      </c>
      <c r="BZ71" s="741"/>
    </row>
    <row r="72" spans="1:78">
      <c r="A72" s="740" t="s">
        <v>16</v>
      </c>
      <c r="B72" s="604" t="s">
        <v>203</v>
      </c>
      <c r="C72" s="775">
        <f t="shared" si="4"/>
        <v>2437.9450000000002</v>
      </c>
      <c r="D72" s="666"/>
      <c r="E72" s="666"/>
      <c r="F72" s="666"/>
      <c r="G72" s="666"/>
      <c r="H72" s="666"/>
      <c r="I72" s="666"/>
      <c r="J72" s="666"/>
      <c r="K72" s="666"/>
      <c r="L72" s="776">
        <v>0</v>
      </c>
      <c r="M72" s="775">
        <v>0</v>
      </c>
      <c r="N72" s="775">
        <v>0</v>
      </c>
      <c r="O72" s="775">
        <v>0</v>
      </c>
      <c r="P72" s="775">
        <v>0</v>
      </c>
      <c r="Q72" s="775">
        <v>240.58500000000001</v>
      </c>
      <c r="R72" s="775">
        <v>0</v>
      </c>
      <c r="S72" s="775">
        <v>0</v>
      </c>
      <c r="T72" s="775">
        <v>0</v>
      </c>
      <c r="U72" s="775">
        <v>0</v>
      </c>
      <c r="V72" s="775">
        <v>0</v>
      </c>
      <c r="W72" s="775">
        <v>0</v>
      </c>
      <c r="X72" s="775">
        <v>0</v>
      </c>
      <c r="Y72" s="775">
        <v>0</v>
      </c>
      <c r="Z72" s="775">
        <v>0</v>
      </c>
      <c r="AA72" s="775">
        <v>0</v>
      </c>
      <c r="AB72" s="775">
        <v>0</v>
      </c>
      <c r="AC72" s="775">
        <v>0</v>
      </c>
      <c r="AD72" s="775">
        <v>0</v>
      </c>
      <c r="AE72" s="775">
        <v>0</v>
      </c>
      <c r="AF72" s="775">
        <v>0</v>
      </c>
      <c r="AG72" s="775">
        <v>0</v>
      </c>
      <c r="AH72" s="775">
        <v>0</v>
      </c>
      <c r="AI72" s="775">
        <v>255.69200000000001</v>
      </c>
      <c r="AJ72" s="775">
        <v>0</v>
      </c>
      <c r="AK72" s="775">
        <v>0</v>
      </c>
      <c r="AL72" s="775">
        <v>0</v>
      </c>
      <c r="AM72" s="775">
        <v>0</v>
      </c>
      <c r="AN72" s="775">
        <v>0</v>
      </c>
      <c r="AO72" s="775">
        <v>0</v>
      </c>
      <c r="AP72" s="775">
        <v>0</v>
      </c>
      <c r="AQ72" s="775">
        <v>0</v>
      </c>
      <c r="AR72" s="775">
        <v>0</v>
      </c>
      <c r="AS72" s="775">
        <v>0</v>
      </c>
      <c r="AT72" s="775">
        <v>0</v>
      </c>
      <c r="AU72" s="775">
        <v>0</v>
      </c>
      <c r="AV72" s="775">
        <v>0</v>
      </c>
      <c r="AW72" s="775">
        <v>0</v>
      </c>
      <c r="AX72" s="775">
        <v>0</v>
      </c>
      <c r="AY72" s="775">
        <v>0</v>
      </c>
      <c r="AZ72" s="775">
        <v>0</v>
      </c>
      <c r="BA72" s="775">
        <v>0</v>
      </c>
      <c r="BB72" s="775">
        <v>0</v>
      </c>
      <c r="BC72" s="775">
        <v>0</v>
      </c>
      <c r="BD72" s="775">
        <v>0</v>
      </c>
      <c r="BE72" s="775">
        <v>0</v>
      </c>
      <c r="BF72" s="775">
        <v>0</v>
      </c>
      <c r="BG72" s="775">
        <v>0</v>
      </c>
      <c r="BH72" s="775">
        <v>0</v>
      </c>
      <c r="BI72" s="775">
        <v>0</v>
      </c>
      <c r="BJ72" s="775">
        <v>0</v>
      </c>
      <c r="BK72" s="775">
        <v>0</v>
      </c>
      <c r="BL72" s="804">
        <v>0</v>
      </c>
      <c r="BM72" s="805">
        <f t="shared" si="5"/>
        <v>496.27700000000004</v>
      </c>
      <c r="BN72" s="720"/>
      <c r="BO72" s="666">
        <v>0</v>
      </c>
      <c r="BP72" s="806">
        <f t="shared" si="6"/>
        <v>1943.2460000000001</v>
      </c>
      <c r="BQ72" s="776">
        <f t="shared" si="7"/>
        <v>1943.2460000000001</v>
      </c>
      <c r="BR72" s="789">
        <v>0</v>
      </c>
      <c r="BS72" s="666">
        <v>1943.2460000000001</v>
      </c>
      <c r="BT72" s="807">
        <v>0</v>
      </c>
      <c r="BU72" s="807">
        <v>0</v>
      </c>
      <c r="BV72" s="666">
        <v>0</v>
      </c>
      <c r="BW72" s="808">
        <v>-1.5780000000000001</v>
      </c>
      <c r="BX72" s="720">
        <v>0</v>
      </c>
      <c r="BZ72" s="741"/>
    </row>
    <row r="73" spans="1:78">
      <c r="A73" s="740" t="s">
        <v>17</v>
      </c>
      <c r="B73" s="604" t="s">
        <v>165</v>
      </c>
      <c r="C73" s="775">
        <f t="shared" si="4"/>
        <v>5039.665</v>
      </c>
      <c r="D73" s="666"/>
      <c r="E73" s="666"/>
      <c r="F73" s="666"/>
      <c r="G73" s="666"/>
      <c r="H73" s="666"/>
      <c r="I73" s="666"/>
      <c r="J73" s="666"/>
      <c r="K73" s="666"/>
      <c r="L73" s="776">
        <v>0</v>
      </c>
      <c r="M73" s="775">
        <v>0</v>
      </c>
      <c r="N73" s="775">
        <v>0</v>
      </c>
      <c r="O73" s="775">
        <v>10.631</v>
      </c>
      <c r="P73" s="775">
        <v>6.33</v>
      </c>
      <c r="Q73" s="775">
        <v>0</v>
      </c>
      <c r="R73" s="775">
        <v>579.81700000000001</v>
      </c>
      <c r="S73" s="775">
        <v>9.2189999999999994</v>
      </c>
      <c r="T73" s="775">
        <v>0</v>
      </c>
      <c r="U73" s="775">
        <v>2.8490000000000002</v>
      </c>
      <c r="V73" s="775">
        <v>0.41399999999999998</v>
      </c>
      <c r="W73" s="775">
        <v>0</v>
      </c>
      <c r="X73" s="775">
        <v>0</v>
      </c>
      <c r="Y73" s="775">
        <v>9.4429999999999996</v>
      </c>
      <c r="Z73" s="775">
        <v>0.17699999999999999</v>
      </c>
      <c r="AA73" s="775">
        <v>122.31399999999999</v>
      </c>
      <c r="AB73" s="775">
        <v>5.875</v>
      </c>
      <c r="AC73" s="775">
        <v>0</v>
      </c>
      <c r="AD73" s="775">
        <v>9.125</v>
      </c>
      <c r="AE73" s="775">
        <v>0</v>
      </c>
      <c r="AF73" s="775">
        <v>0.64</v>
      </c>
      <c r="AG73" s="775">
        <v>0</v>
      </c>
      <c r="AH73" s="775">
        <v>0</v>
      </c>
      <c r="AI73" s="775">
        <v>6.085</v>
      </c>
      <c r="AJ73" s="775">
        <v>0</v>
      </c>
      <c r="AK73" s="775">
        <v>0</v>
      </c>
      <c r="AL73" s="775">
        <v>2.9209999999999998</v>
      </c>
      <c r="AM73" s="775">
        <v>1.21</v>
      </c>
      <c r="AN73" s="775">
        <v>0</v>
      </c>
      <c r="AO73" s="775">
        <v>25.901</v>
      </c>
      <c r="AP73" s="775">
        <v>0</v>
      </c>
      <c r="AQ73" s="775">
        <v>0</v>
      </c>
      <c r="AR73" s="775">
        <v>0</v>
      </c>
      <c r="AS73" s="775">
        <v>0</v>
      </c>
      <c r="AT73" s="775">
        <v>0</v>
      </c>
      <c r="AU73" s="775">
        <v>2.4E-2</v>
      </c>
      <c r="AV73" s="775">
        <v>0</v>
      </c>
      <c r="AW73" s="775">
        <v>0</v>
      </c>
      <c r="AX73" s="775">
        <v>0.19500000000000001</v>
      </c>
      <c r="AY73" s="775">
        <v>0</v>
      </c>
      <c r="AZ73" s="775">
        <v>0.71199999999999997</v>
      </c>
      <c r="BA73" s="775">
        <v>0</v>
      </c>
      <c r="BB73" s="775">
        <v>0</v>
      </c>
      <c r="BC73" s="775">
        <v>361.89600000000002</v>
      </c>
      <c r="BD73" s="775">
        <v>0.20599999999999999</v>
      </c>
      <c r="BE73" s="775">
        <v>1.6279999999999999</v>
      </c>
      <c r="BF73" s="775">
        <v>39.959000000000003</v>
      </c>
      <c r="BG73" s="775">
        <v>47.353999999999999</v>
      </c>
      <c r="BH73" s="775">
        <v>13.653</v>
      </c>
      <c r="BI73" s="775">
        <v>15.608000000000001</v>
      </c>
      <c r="BJ73" s="775">
        <v>0</v>
      </c>
      <c r="BK73" s="775">
        <v>0</v>
      </c>
      <c r="BL73" s="804">
        <v>0</v>
      </c>
      <c r="BM73" s="805">
        <f t="shared" si="5"/>
        <v>1274.1860000000001</v>
      </c>
      <c r="BN73" s="720"/>
      <c r="BO73" s="666">
        <v>1095.296</v>
      </c>
      <c r="BP73" s="806">
        <f t="shared" si="6"/>
        <v>2777.259</v>
      </c>
      <c r="BQ73" s="776">
        <f t="shared" si="7"/>
        <v>2777.259</v>
      </c>
      <c r="BR73" s="789">
        <v>0</v>
      </c>
      <c r="BS73" s="666">
        <v>2777.259</v>
      </c>
      <c r="BT73" s="807">
        <v>0</v>
      </c>
      <c r="BU73" s="807">
        <v>0</v>
      </c>
      <c r="BV73" s="666">
        <v>0</v>
      </c>
      <c r="BW73" s="808">
        <v>-107.07599999999999</v>
      </c>
      <c r="BX73" s="720">
        <v>0</v>
      </c>
      <c r="BZ73" s="741"/>
    </row>
    <row r="74" spans="1:78">
      <c r="A74" s="740" t="s">
        <v>18</v>
      </c>
      <c r="B74" s="604" t="s">
        <v>231</v>
      </c>
      <c r="C74" s="775">
        <f t="shared" si="4"/>
        <v>3247.3580000000002</v>
      </c>
      <c r="D74" s="666"/>
      <c r="E74" s="666"/>
      <c r="F74" s="666"/>
      <c r="G74" s="666"/>
      <c r="H74" s="666"/>
      <c r="I74" s="666"/>
      <c r="J74" s="666"/>
      <c r="K74" s="666"/>
      <c r="L74" s="776">
        <v>0</v>
      </c>
      <c r="M74" s="775">
        <v>0</v>
      </c>
      <c r="N74" s="775">
        <v>0</v>
      </c>
      <c r="O74" s="775">
        <v>0</v>
      </c>
      <c r="P74" s="775">
        <v>37.695999999999998</v>
      </c>
      <c r="Q74" s="775">
        <v>0</v>
      </c>
      <c r="R74" s="775">
        <v>0</v>
      </c>
      <c r="S74" s="775">
        <v>248.679</v>
      </c>
      <c r="T74" s="775">
        <v>0</v>
      </c>
      <c r="U74" s="775">
        <v>0</v>
      </c>
      <c r="V74" s="775">
        <v>0</v>
      </c>
      <c r="W74" s="775">
        <v>0</v>
      </c>
      <c r="X74" s="775">
        <v>3.2570000000000001</v>
      </c>
      <c r="Y74" s="775">
        <v>18.454000000000001</v>
      </c>
      <c r="Z74" s="775">
        <v>249.46600000000001</v>
      </c>
      <c r="AA74" s="775">
        <v>14.11</v>
      </c>
      <c r="AB74" s="775">
        <v>0</v>
      </c>
      <c r="AC74" s="775">
        <v>0</v>
      </c>
      <c r="AD74" s="775">
        <v>0</v>
      </c>
      <c r="AE74" s="775">
        <v>2112.252</v>
      </c>
      <c r="AF74" s="775">
        <v>0</v>
      </c>
      <c r="AG74" s="775">
        <v>0</v>
      </c>
      <c r="AH74" s="775">
        <v>0</v>
      </c>
      <c r="AI74" s="775">
        <v>170.536</v>
      </c>
      <c r="AJ74" s="775">
        <v>0</v>
      </c>
      <c r="AK74" s="775">
        <v>0</v>
      </c>
      <c r="AL74" s="775">
        <v>0</v>
      </c>
      <c r="AM74" s="775">
        <v>0</v>
      </c>
      <c r="AN74" s="775">
        <v>0</v>
      </c>
      <c r="AO74" s="775">
        <v>110.916</v>
      </c>
      <c r="AP74" s="775">
        <v>0</v>
      </c>
      <c r="AQ74" s="775">
        <v>0</v>
      </c>
      <c r="AR74" s="775">
        <v>0</v>
      </c>
      <c r="AS74" s="775">
        <v>0</v>
      </c>
      <c r="AT74" s="775">
        <v>0</v>
      </c>
      <c r="AU74" s="775">
        <v>0</v>
      </c>
      <c r="AV74" s="775">
        <v>0</v>
      </c>
      <c r="AW74" s="775">
        <v>14.263999999999999</v>
      </c>
      <c r="AX74" s="775">
        <v>0</v>
      </c>
      <c r="AY74" s="775">
        <v>0</v>
      </c>
      <c r="AZ74" s="775">
        <v>0</v>
      </c>
      <c r="BA74" s="775">
        <v>0</v>
      </c>
      <c r="BB74" s="775">
        <v>0</v>
      </c>
      <c r="BC74" s="775">
        <v>0</v>
      </c>
      <c r="BD74" s="775">
        <v>0</v>
      </c>
      <c r="BE74" s="775">
        <v>0</v>
      </c>
      <c r="BF74" s="775">
        <v>0</v>
      </c>
      <c r="BG74" s="775">
        <v>134.535</v>
      </c>
      <c r="BH74" s="775">
        <v>0</v>
      </c>
      <c r="BI74" s="775">
        <v>0.76200000000000001</v>
      </c>
      <c r="BJ74" s="775">
        <v>0</v>
      </c>
      <c r="BK74" s="775">
        <v>0</v>
      </c>
      <c r="BL74" s="804">
        <v>0</v>
      </c>
      <c r="BM74" s="805">
        <f t="shared" si="5"/>
        <v>3114.9270000000001</v>
      </c>
      <c r="BN74" s="720"/>
      <c r="BO74" s="666">
        <v>0</v>
      </c>
      <c r="BP74" s="806">
        <f t="shared" si="6"/>
        <v>155.66300000000001</v>
      </c>
      <c r="BQ74" s="776">
        <f t="shared" si="7"/>
        <v>155.66300000000001</v>
      </c>
      <c r="BR74" s="789">
        <v>0</v>
      </c>
      <c r="BS74" s="666">
        <v>155.66300000000001</v>
      </c>
      <c r="BT74" s="807">
        <v>0</v>
      </c>
      <c r="BU74" s="807">
        <v>0</v>
      </c>
      <c r="BV74" s="666">
        <v>0</v>
      </c>
      <c r="BW74" s="808">
        <v>-23.231999999999999</v>
      </c>
      <c r="BX74" s="720">
        <v>0</v>
      </c>
      <c r="BZ74" s="741"/>
    </row>
    <row r="75" spans="1:78">
      <c r="A75" s="740" t="s">
        <v>19</v>
      </c>
      <c r="B75" s="604" t="s">
        <v>204</v>
      </c>
      <c r="C75" s="775">
        <f t="shared" si="4"/>
        <v>39480.652000000002</v>
      </c>
      <c r="D75" s="666"/>
      <c r="E75" s="666"/>
      <c r="F75" s="666"/>
      <c r="G75" s="666"/>
      <c r="H75" s="666"/>
      <c r="I75" s="666"/>
      <c r="J75" s="666"/>
      <c r="K75" s="666"/>
      <c r="L75" s="776">
        <v>1.6020000000000001</v>
      </c>
      <c r="M75" s="775">
        <v>478.77499999999998</v>
      </c>
      <c r="N75" s="775">
        <v>11.332000000000001</v>
      </c>
      <c r="O75" s="775">
        <v>59.337000000000003</v>
      </c>
      <c r="P75" s="775">
        <v>32.131</v>
      </c>
      <c r="Q75" s="775">
        <v>8.0000000000000002E-3</v>
      </c>
      <c r="R75" s="775">
        <v>2.379</v>
      </c>
      <c r="S75" s="775">
        <v>3.6280000000000001</v>
      </c>
      <c r="T75" s="775">
        <v>0</v>
      </c>
      <c r="U75" s="775">
        <v>7.5789999999999997</v>
      </c>
      <c r="V75" s="775">
        <v>2.5870000000000002</v>
      </c>
      <c r="W75" s="775">
        <v>4.5220000000000002</v>
      </c>
      <c r="X75" s="775">
        <v>11.228</v>
      </c>
      <c r="Y75" s="775">
        <v>6.5780000000000003</v>
      </c>
      <c r="Z75" s="775">
        <v>0.192</v>
      </c>
      <c r="AA75" s="775">
        <v>1.33</v>
      </c>
      <c r="AB75" s="775">
        <v>3.0710000000000002</v>
      </c>
      <c r="AC75" s="775">
        <v>6998.9830000000002</v>
      </c>
      <c r="AD75" s="775">
        <v>19.015999999999998</v>
      </c>
      <c r="AE75" s="775">
        <v>103.66800000000001</v>
      </c>
      <c r="AF75" s="775">
        <v>56.74</v>
      </c>
      <c r="AG75" s="775">
        <v>54.793999999999997</v>
      </c>
      <c r="AH75" s="775">
        <v>118.887</v>
      </c>
      <c r="AI75" s="775">
        <v>150.245</v>
      </c>
      <c r="AJ75" s="775">
        <v>2251.652</v>
      </c>
      <c r="AK75" s="775">
        <v>565.37199999999996</v>
      </c>
      <c r="AL75" s="775">
        <v>726.81700000000001</v>
      </c>
      <c r="AM75" s="775">
        <v>203.672</v>
      </c>
      <c r="AN75" s="775">
        <v>5.327</v>
      </c>
      <c r="AO75" s="775">
        <v>191.13300000000001</v>
      </c>
      <c r="AP75" s="775">
        <v>17.454999999999998</v>
      </c>
      <c r="AQ75" s="775">
        <v>10.831</v>
      </c>
      <c r="AR75" s="775">
        <v>37.734999999999999</v>
      </c>
      <c r="AS75" s="775">
        <v>3.6680000000000001</v>
      </c>
      <c r="AT75" s="775">
        <v>25.504999999999999</v>
      </c>
      <c r="AU75" s="775">
        <v>4.5609999999999999</v>
      </c>
      <c r="AV75" s="775">
        <v>4.3170000000000002</v>
      </c>
      <c r="AW75" s="775">
        <v>15.340999999999999</v>
      </c>
      <c r="AX75" s="775">
        <v>4.4269999999999996</v>
      </c>
      <c r="AY75" s="775">
        <v>1.234</v>
      </c>
      <c r="AZ75" s="775">
        <v>27.98</v>
      </c>
      <c r="BA75" s="775">
        <v>53.167999999999999</v>
      </c>
      <c r="BB75" s="775">
        <v>18.535</v>
      </c>
      <c r="BC75" s="775">
        <v>634.19200000000001</v>
      </c>
      <c r="BD75" s="775">
        <v>3.0209999999999999</v>
      </c>
      <c r="BE75" s="775">
        <v>54.421999999999997</v>
      </c>
      <c r="BF75" s="775">
        <v>90.718000000000004</v>
      </c>
      <c r="BG75" s="775">
        <v>6.9939999999999998</v>
      </c>
      <c r="BH75" s="775">
        <v>13.021000000000001</v>
      </c>
      <c r="BI75" s="775">
        <v>47.646000000000001</v>
      </c>
      <c r="BJ75" s="775">
        <v>0</v>
      </c>
      <c r="BK75" s="775">
        <v>0</v>
      </c>
      <c r="BL75" s="804">
        <v>0</v>
      </c>
      <c r="BM75" s="805">
        <f t="shared" si="5"/>
        <v>13147.356</v>
      </c>
      <c r="BN75" s="720"/>
      <c r="BO75" s="666">
        <v>17375.742999999999</v>
      </c>
      <c r="BP75" s="806">
        <f t="shared" si="6"/>
        <v>9622.4519999999993</v>
      </c>
      <c r="BQ75" s="776">
        <f t="shared" si="7"/>
        <v>9622.4519999999993</v>
      </c>
      <c r="BR75" s="789">
        <v>0</v>
      </c>
      <c r="BS75" s="666">
        <v>9622.4519999999993</v>
      </c>
      <c r="BT75" s="807">
        <v>0</v>
      </c>
      <c r="BU75" s="807">
        <v>0</v>
      </c>
      <c r="BV75" s="666">
        <v>0</v>
      </c>
      <c r="BW75" s="808">
        <v>-664.899</v>
      </c>
      <c r="BX75" s="720">
        <v>0</v>
      </c>
      <c r="BZ75" s="741"/>
    </row>
    <row r="76" spans="1:78">
      <c r="A76" s="740" t="s">
        <v>20</v>
      </c>
      <c r="B76" s="604" t="s">
        <v>133</v>
      </c>
      <c r="C76" s="775">
        <f t="shared" si="4"/>
        <v>8442.6140000000014</v>
      </c>
      <c r="D76" s="666"/>
      <c r="E76" s="666"/>
      <c r="F76" s="666"/>
      <c r="G76" s="666"/>
      <c r="H76" s="666"/>
      <c r="I76" s="666"/>
      <c r="J76" s="666"/>
      <c r="K76" s="666"/>
      <c r="L76" s="776">
        <v>360.75</v>
      </c>
      <c r="M76" s="775">
        <v>0</v>
      </c>
      <c r="N76" s="775">
        <v>0.21</v>
      </c>
      <c r="O76" s="775">
        <v>409.387</v>
      </c>
      <c r="P76" s="775">
        <v>555.15499999999997</v>
      </c>
      <c r="Q76" s="775">
        <v>3.0000000000000001E-3</v>
      </c>
      <c r="R76" s="775">
        <v>10.180999999999999</v>
      </c>
      <c r="S76" s="775">
        <v>5.8849999999999998</v>
      </c>
      <c r="T76" s="775">
        <v>0</v>
      </c>
      <c r="U76" s="775">
        <v>645.12900000000002</v>
      </c>
      <c r="V76" s="775">
        <v>167.95099999999999</v>
      </c>
      <c r="W76" s="775">
        <v>353.80500000000001</v>
      </c>
      <c r="X76" s="775">
        <v>0.21</v>
      </c>
      <c r="Y76" s="775">
        <v>3.18</v>
      </c>
      <c r="Z76" s="775">
        <v>3.5150000000000001</v>
      </c>
      <c r="AA76" s="775">
        <v>207.84399999999999</v>
      </c>
      <c r="AB76" s="775">
        <v>52.92</v>
      </c>
      <c r="AC76" s="775">
        <v>1.512</v>
      </c>
      <c r="AD76" s="775">
        <v>0</v>
      </c>
      <c r="AE76" s="775">
        <v>297.512</v>
      </c>
      <c r="AF76" s="775">
        <v>112.491</v>
      </c>
      <c r="AG76" s="775">
        <v>8.0760000000000005</v>
      </c>
      <c r="AH76" s="775">
        <v>1.369</v>
      </c>
      <c r="AI76" s="775">
        <v>34.213999999999999</v>
      </c>
      <c r="AJ76" s="775">
        <v>0.90500000000000003</v>
      </c>
      <c r="AK76" s="775">
        <v>11.787000000000001</v>
      </c>
      <c r="AL76" s="775">
        <v>6.5049999999999999</v>
      </c>
      <c r="AM76" s="775">
        <v>235.66900000000001</v>
      </c>
      <c r="AN76" s="775">
        <v>2.1920000000000002</v>
      </c>
      <c r="AO76" s="775">
        <v>473.55200000000002</v>
      </c>
      <c r="AP76" s="775">
        <v>15.71</v>
      </c>
      <c r="AQ76" s="775">
        <v>4.2000000000000003E-2</v>
      </c>
      <c r="AR76" s="775">
        <v>0</v>
      </c>
      <c r="AS76" s="775">
        <v>0.22600000000000001</v>
      </c>
      <c r="AT76" s="775">
        <v>0</v>
      </c>
      <c r="AU76" s="775">
        <v>0</v>
      </c>
      <c r="AV76" s="775">
        <v>0.25800000000000001</v>
      </c>
      <c r="AW76" s="775">
        <v>15.867000000000001</v>
      </c>
      <c r="AX76" s="775">
        <v>1.605</v>
      </c>
      <c r="AY76" s="775">
        <v>0.45600000000000002</v>
      </c>
      <c r="AZ76" s="775">
        <v>0.41399999999999998</v>
      </c>
      <c r="BA76" s="775">
        <v>1.3109999999999999</v>
      </c>
      <c r="BB76" s="775">
        <v>501.59500000000003</v>
      </c>
      <c r="BC76" s="775">
        <v>197.23500000000001</v>
      </c>
      <c r="BD76" s="775">
        <v>9.0609999999999999</v>
      </c>
      <c r="BE76" s="775">
        <v>66.710999999999999</v>
      </c>
      <c r="BF76" s="775">
        <v>963.45299999999997</v>
      </c>
      <c r="BG76" s="775">
        <v>83.341999999999999</v>
      </c>
      <c r="BH76" s="775">
        <v>0</v>
      </c>
      <c r="BI76" s="775">
        <v>153.667</v>
      </c>
      <c r="BJ76" s="775">
        <v>0</v>
      </c>
      <c r="BK76" s="775">
        <v>0</v>
      </c>
      <c r="BL76" s="804">
        <v>0</v>
      </c>
      <c r="BM76" s="805">
        <f t="shared" si="5"/>
        <v>5972.862000000001</v>
      </c>
      <c r="BN76" s="720"/>
      <c r="BO76" s="666">
        <v>0</v>
      </c>
      <c r="BP76" s="806">
        <f t="shared" si="6"/>
        <v>2639.2620000000002</v>
      </c>
      <c r="BQ76" s="776">
        <f t="shared" si="7"/>
        <v>2639.2620000000002</v>
      </c>
      <c r="BR76" s="789">
        <v>0</v>
      </c>
      <c r="BS76" s="666">
        <v>2639.2620000000002</v>
      </c>
      <c r="BT76" s="807">
        <v>0</v>
      </c>
      <c r="BU76" s="807">
        <v>0</v>
      </c>
      <c r="BV76" s="666">
        <v>0</v>
      </c>
      <c r="BW76" s="808">
        <v>-169.51</v>
      </c>
      <c r="BX76" s="720">
        <v>0</v>
      </c>
      <c r="BZ76" s="741"/>
    </row>
    <row r="77" spans="1:78">
      <c r="A77" s="740" t="s">
        <v>21</v>
      </c>
      <c r="B77" s="604" t="s">
        <v>121</v>
      </c>
      <c r="C77" s="775">
        <f t="shared" si="4"/>
        <v>3392.652</v>
      </c>
      <c r="D77" s="666"/>
      <c r="E77" s="666"/>
      <c r="F77" s="666"/>
      <c r="G77" s="666"/>
      <c r="H77" s="666"/>
      <c r="I77" s="666"/>
      <c r="J77" s="666"/>
      <c r="K77" s="666"/>
      <c r="L77" s="776">
        <v>13.03</v>
      </c>
      <c r="M77" s="775">
        <v>0</v>
      </c>
      <c r="N77" s="775">
        <v>0</v>
      </c>
      <c r="O77" s="775">
        <v>3.903</v>
      </c>
      <c r="P77" s="775">
        <v>2.448</v>
      </c>
      <c r="Q77" s="775">
        <v>0</v>
      </c>
      <c r="R77" s="775">
        <v>0</v>
      </c>
      <c r="S77" s="775">
        <v>0</v>
      </c>
      <c r="T77" s="775">
        <v>0</v>
      </c>
      <c r="U77" s="775">
        <v>0</v>
      </c>
      <c r="V77" s="775">
        <v>0.255</v>
      </c>
      <c r="W77" s="775">
        <v>0</v>
      </c>
      <c r="X77" s="775">
        <v>0</v>
      </c>
      <c r="Y77" s="775">
        <v>0</v>
      </c>
      <c r="Z77" s="775">
        <v>0</v>
      </c>
      <c r="AA77" s="775">
        <v>0</v>
      </c>
      <c r="AB77" s="775">
        <v>0</v>
      </c>
      <c r="AC77" s="775">
        <v>9.4740000000000002</v>
      </c>
      <c r="AD77" s="775">
        <v>0</v>
      </c>
      <c r="AE77" s="775">
        <v>0</v>
      </c>
      <c r="AF77" s="775">
        <v>0</v>
      </c>
      <c r="AG77" s="775">
        <v>0</v>
      </c>
      <c r="AH77" s="775">
        <v>0</v>
      </c>
      <c r="AI77" s="775">
        <v>0</v>
      </c>
      <c r="AJ77" s="775">
        <v>0</v>
      </c>
      <c r="AK77" s="775">
        <v>0</v>
      </c>
      <c r="AL77" s="775">
        <v>0</v>
      </c>
      <c r="AM77" s="775">
        <v>0</v>
      </c>
      <c r="AN77" s="775">
        <v>0</v>
      </c>
      <c r="AO77" s="775">
        <v>0</v>
      </c>
      <c r="AP77" s="775">
        <v>0</v>
      </c>
      <c r="AQ77" s="775">
        <v>0</v>
      </c>
      <c r="AR77" s="775">
        <v>0</v>
      </c>
      <c r="AS77" s="775">
        <v>0</v>
      </c>
      <c r="AT77" s="775">
        <v>0</v>
      </c>
      <c r="AU77" s="775">
        <v>0</v>
      </c>
      <c r="AV77" s="775">
        <v>0</v>
      </c>
      <c r="AW77" s="775">
        <v>0</v>
      </c>
      <c r="AX77" s="775">
        <v>0</v>
      </c>
      <c r="AY77" s="775">
        <v>3.0230000000000001</v>
      </c>
      <c r="AZ77" s="775">
        <v>0</v>
      </c>
      <c r="BA77" s="775">
        <v>0</v>
      </c>
      <c r="BB77" s="775">
        <v>0</v>
      </c>
      <c r="BC77" s="775">
        <v>10.236000000000001</v>
      </c>
      <c r="BD77" s="775">
        <v>0</v>
      </c>
      <c r="BE77" s="775">
        <v>0.17199999999999999</v>
      </c>
      <c r="BF77" s="775">
        <v>481.51400000000001</v>
      </c>
      <c r="BG77" s="775">
        <v>0.17699999999999999</v>
      </c>
      <c r="BH77" s="775">
        <v>3.95</v>
      </c>
      <c r="BI77" s="775">
        <v>8.2000000000000003E-2</v>
      </c>
      <c r="BJ77" s="775">
        <v>0</v>
      </c>
      <c r="BK77" s="775">
        <v>0</v>
      </c>
      <c r="BL77" s="804">
        <v>0</v>
      </c>
      <c r="BM77" s="805">
        <f t="shared" si="5"/>
        <v>528.26400000000012</v>
      </c>
      <c r="BN77" s="720"/>
      <c r="BO77" s="666">
        <v>3.6850000000000001</v>
      </c>
      <c r="BP77" s="806">
        <f t="shared" si="6"/>
        <v>2973.183</v>
      </c>
      <c r="BQ77" s="776">
        <f t="shared" si="7"/>
        <v>2973.183</v>
      </c>
      <c r="BR77" s="789">
        <v>0</v>
      </c>
      <c r="BS77" s="666">
        <v>2973.183</v>
      </c>
      <c r="BT77" s="807">
        <v>0</v>
      </c>
      <c r="BU77" s="807">
        <v>0</v>
      </c>
      <c r="BV77" s="666">
        <v>0</v>
      </c>
      <c r="BW77" s="808">
        <v>-112.48</v>
      </c>
      <c r="BX77" s="720">
        <v>0</v>
      </c>
      <c r="BZ77" s="741"/>
    </row>
    <row r="78" spans="1:78">
      <c r="A78" s="740" t="s">
        <v>22</v>
      </c>
      <c r="B78" s="604" t="s">
        <v>122</v>
      </c>
      <c r="C78" s="775">
        <f t="shared" si="4"/>
        <v>4370.3640000000005</v>
      </c>
      <c r="D78" s="666"/>
      <c r="E78" s="666"/>
      <c r="F78" s="666"/>
      <c r="G78" s="666"/>
      <c r="H78" s="666"/>
      <c r="I78" s="666"/>
      <c r="J78" s="666"/>
      <c r="K78" s="666"/>
      <c r="L78" s="776">
        <v>0</v>
      </c>
      <c r="M78" s="775">
        <v>0</v>
      </c>
      <c r="N78" s="775">
        <v>0</v>
      </c>
      <c r="O78" s="775">
        <v>155.751</v>
      </c>
      <c r="P78" s="775">
        <v>426.42</v>
      </c>
      <c r="Q78" s="775">
        <v>1E-3</v>
      </c>
      <c r="R78" s="775">
        <v>8.3000000000000004E-2</v>
      </c>
      <c r="S78" s="775">
        <v>18.780999999999999</v>
      </c>
      <c r="T78" s="775">
        <v>0</v>
      </c>
      <c r="U78" s="775">
        <v>0</v>
      </c>
      <c r="V78" s="775">
        <v>0</v>
      </c>
      <c r="W78" s="775">
        <v>0</v>
      </c>
      <c r="X78" s="775">
        <v>9.8770000000000007</v>
      </c>
      <c r="Y78" s="775">
        <v>26.408999999999999</v>
      </c>
      <c r="Z78" s="775">
        <v>0.26500000000000001</v>
      </c>
      <c r="AA78" s="775">
        <v>0</v>
      </c>
      <c r="AB78" s="775">
        <v>22.957999999999998</v>
      </c>
      <c r="AC78" s="775">
        <v>0</v>
      </c>
      <c r="AD78" s="775">
        <v>1503.979</v>
      </c>
      <c r="AE78" s="775">
        <v>281.11099999999999</v>
      </c>
      <c r="AF78" s="775">
        <v>0</v>
      </c>
      <c r="AG78" s="775">
        <v>0</v>
      </c>
      <c r="AH78" s="775">
        <v>0</v>
      </c>
      <c r="AI78" s="775">
        <v>18.494</v>
      </c>
      <c r="AJ78" s="775">
        <v>1046.501</v>
      </c>
      <c r="AK78" s="775">
        <v>0</v>
      </c>
      <c r="AL78" s="775">
        <v>0</v>
      </c>
      <c r="AM78" s="775">
        <v>45.460999999999999</v>
      </c>
      <c r="AN78" s="775">
        <v>0</v>
      </c>
      <c r="AO78" s="775">
        <v>134.26300000000001</v>
      </c>
      <c r="AP78" s="775">
        <v>0</v>
      </c>
      <c r="AQ78" s="775">
        <v>0</v>
      </c>
      <c r="AR78" s="775">
        <v>0</v>
      </c>
      <c r="AS78" s="775">
        <v>0</v>
      </c>
      <c r="AT78" s="775">
        <v>0</v>
      </c>
      <c r="AU78" s="775">
        <v>0</v>
      </c>
      <c r="AV78" s="775">
        <v>1.222</v>
      </c>
      <c r="AW78" s="775">
        <v>17.3</v>
      </c>
      <c r="AX78" s="775">
        <v>0</v>
      </c>
      <c r="AY78" s="775">
        <v>0</v>
      </c>
      <c r="AZ78" s="775">
        <v>0</v>
      </c>
      <c r="BA78" s="775">
        <v>0</v>
      </c>
      <c r="BB78" s="775">
        <v>0.246</v>
      </c>
      <c r="BC78" s="775">
        <v>0</v>
      </c>
      <c r="BD78" s="775">
        <v>0</v>
      </c>
      <c r="BE78" s="775">
        <v>0</v>
      </c>
      <c r="BF78" s="775">
        <v>0</v>
      </c>
      <c r="BG78" s="775">
        <v>0</v>
      </c>
      <c r="BH78" s="775">
        <v>0</v>
      </c>
      <c r="BI78" s="775">
        <v>0.253</v>
      </c>
      <c r="BJ78" s="775">
        <v>0</v>
      </c>
      <c r="BK78" s="775">
        <v>0</v>
      </c>
      <c r="BL78" s="804">
        <v>0</v>
      </c>
      <c r="BM78" s="805">
        <f t="shared" si="5"/>
        <v>3709.3750000000005</v>
      </c>
      <c r="BN78" s="720"/>
      <c r="BO78" s="666">
        <v>0</v>
      </c>
      <c r="BP78" s="806">
        <f t="shared" si="6"/>
        <v>309.46499999999997</v>
      </c>
      <c r="BQ78" s="776">
        <f t="shared" si="7"/>
        <v>309.46499999999997</v>
      </c>
      <c r="BR78" s="789">
        <v>0</v>
      </c>
      <c r="BS78" s="666">
        <v>309.46499999999997</v>
      </c>
      <c r="BT78" s="807">
        <v>0</v>
      </c>
      <c r="BU78" s="807">
        <v>0</v>
      </c>
      <c r="BV78" s="666">
        <v>350.52100000000002</v>
      </c>
      <c r="BW78" s="808">
        <v>1.0029999999999999</v>
      </c>
      <c r="BX78" s="720">
        <v>0</v>
      </c>
      <c r="BZ78" s="741"/>
    </row>
    <row r="79" spans="1:78">
      <c r="A79" s="740" t="s">
        <v>23</v>
      </c>
      <c r="B79" s="604" t="s">
        <v>205</v>
      </c>
      <c r="C79" s="775">
        <f t="shared" si="4"/>
        <v>9695.2749999999996</v>
      </c>
      <c r="D79" s="666"/>
      <c r="E79" s="666"/>
      <c r="F79" s="666"/>
      <c r="G79" s="666"/>
      <c r="H79" s="666"/>
      <c r="I79" s="666"/>
      <c r="J79" s="666"/>
      <c r="K79" s="666"/>
      <c r="L79" s="776">
        <v>0</v>
      </c>
      <c r="M79" s="775">
        <v>0</v>
      </c>
      <c r="N79" s="775">
        <v>0</v>
      </c>
      <c r="O79" s="775">
        <v>20.614000000000001</v>
      </c>
      <c r="P79" s="775">
        <v>814.70100000000002</v>
      </c>
      <c r="Q79" s="775">
        <v>1E-3</v>
      </c>
      <c r="R79" s="775">
        <v>0.42599999999999999</v>
      </c>
      <c r="S79" s="775">
        <v>34.884999999999998</v>
      </c>
      <c r="T79" s="775">
        <v>0</v>
      </c>
      <c r="U79" s="775">
        <v>0</v>
      </c>
      <c r="V79" s="775">
        <v>0</v>
      </c>
      <c r="W79" s="775">
        <v>0</v>
      </c>
      <c r="X79" s="775">
        <v>343.99799999999999</v>
      </c>
      <c r="Y79" s="775">
        <v>317.065</v>
      </c>
      <c r="Z79" s="775">
        <v>1.5760000000000001</v>
      </c>
      <c r="AA79" s="775">
        <v>1.4019999999999999</v>
      </c>
      <c r="AB79" s="775">
        <v>0</v>
      </c>
      <c r="AC79" s="775">
        <v>0</v>
      </c>
      <c r="AD79" s="775">
        <v>0</v>
      </c>
      <c r="AE79" s="775">
        <v>4886.9309999999996</v>
      </c>
      <c r="AF79" s="775">
        <v>1.359</v>
      </c>
      <c r="AG79" s="775">
        <v>0</v>
      </c>
      <c r="AH79" s="775">
        <v>33.704999999999998</v>
      </c>
      <c r="AI79" s="775">
        <v>0</v>
      </c>
      <c r="AJ79" s="775">
        <v>0</v>
      </c>
      <c r="AK79" s="775">
        <v>0</v>
      </c>
      <c r="AL79" s="775">
        <v>0</v>
      </c>
      <c r="AM79" s="775">
        <v>0</v>
      </c>
      <c r="AN79" s="775">
        <v>0</v>
      </c>
      <c r="AO79" s="775">
        <v>2740.4259999999999</v>
      </c>
      <c r="AP79" s="775">
        <v>0</v>
      </c>
      <c r="AQ79" s="775">
        <v>0</v>
      </c>
      <c r="AR79" s="775">
        <v>0</v>
      </c>
      <c r="AS79" s="775">
        <v>0</v>
      </c>
      <c r="AT79" s="775">
        <v>0</v>
      </c>
      <c r="AU79" s="775">
        <v>0</v>
      </c>
      <c r="AV79" s="775">
        <v>0</v>
      </c>
      <c r="AW79" s="775">
        <v>325.82</v>
      </c>
      <c r="AX79" s="775">
        <v>0</v>
      </c>
      <c r="AY79" s="775">
        <v>0</v>
      </c>
      <c r="AZ79" s="775">
        <v>17.637</v>
      </c>
      <c r="BA79" s="775">
        <v>0</v>
      </c>
      <c r="BB79" s="775">
        <v>0</v>
      </c>
      <c r="BC79" s="775">
        <v>0</v>
      </c>
      <c r="BD79" s="775">
        <v>0</v>
      </c>
      <c r="BE79" s="775">
        <v>0</v>
      </c>
      <c r="BF79" s="775">
        <v>0</v>
      </c>
      <c r="BG79" s="775">
        <v>0</v>
      </c>
      <c r="BH79" s="775">
        <v>0</v>
      </c>
      <c r="BI79" s="775">
        <v>1.7849999999999999</v>
      </c>
      <c r="BJ79" s="775">
        <v>0</v>
      </c>
      <c r="BK79" s="775">
        <v>0</v>
      </c>
      <c r="BL79" s="804">
        <v>0</v>
      </c>
      <c r="BM79" s="805">
        <f t="shared" si="5"/>
        <v>9542.3310000000001</v>
      </c>
      <c r="BN79" s="720"/>
      <c r="BO79" s="666">
        <v>0</v>
      </c>
      <c r="BP79" s="806">
        <f t="shared" si="6"/>
        <v>203.62200000000001</v>
      </c>
      <c r="BQ79" s="776">
        <f t="shared" si="7"/>
        <v>203.62200000000001</v>
      </c>
      <c r="BR79" s="789">
        <v>0</v>
      </c>
      <c r="BS79" s="666">
        <v>203.62200000000001</v>
      </c>
      <c r="BT79" s="807">
        <v>0</v>
      </c>
      <c r="BU79" s="807">
        <v>0</v>
      </c>
      <c r="BV79" s="666">
        <v>0</v>
      </c>
      <c r="BW79" s="808">
        <v>-50.677999999999997</v>
      </c>
      <c r="BX79" s="720">
        <v>0</v>
      </c>
      <c r="BZ79" s="741"/>
    </row>
    <row r="80" spans="1:78">
      <c r="A80" s="740" t="s">
        <v>24</v>
      </c>
      <c r="B80" s="604" t="s">
        <v>123</v>
      </c>
      <c r="C80" s="775">
        <f t="shared" si="4"/>
        <v>10795.388999999999</v>
      </c>
      <c r="D80" s="666"/>
      <c r="E80" s="666"/>
      <c r="F80" s="666"/>
      <c r="G80" s="666"/>
      <c r="H80" s="666"/>
      <c r="I80" s="666"/>
      <c r="J80" s="666"/>
      <c r="K80" s="666"/>
      <c r="L80" s="776">
        <v>7.0000000000000007E-2</v>
      </c>
      <c r="M80" s="775">
        <v>0</v>
      </c>
      <c r="N80" s="775">
        <v>0.255</v>
      </c>
      <c r="O80" s="775">
        <v>793.79300000000001</v>
      </c>
      <c r="P80" s="775">
        <v>99.13</v>
      </c>
      <c r="Q80" s="775">
        <v>2E-3</v>
      </c>
      <c r="R80" s="775">
        <v>10.875999999999999</v>
      </c>
      <c r="S80" s="775">
        <v>27.885999999999999</v>
      </c>
      <c r="T80" s="775">
        <v>0</v>
      </c>
      <c r="U80" s="775">
        <v>58.155000000000001</v>
      </c>
      <c r="V80" s="775">
        <v>22.963999999999999</v>
      </c>
      <c r="W80" s="775">
        <v>1.73</v>
      </c>
      <c r="X80" s="775">
        <v>0.60599999999999998</v>
      </c>
      <c r="Y80" s="775">
        <v>536.76900000000001</v>
      </c>
      <c r="Z80" s="775">
        <v>2.266</v>
      </c>
      <c r="AA80" s="775">
        <v>13.521000000000001</v>
      </c>
      <c r="AB80" s="775">
        <v>159.97200000000001</v>
      </c>
      <c r="AC80" s="775">
        <v>4.6929999999999996</v>
      </c>
      <c r="AD80" s="775">
        <v>0.06</v>
      </c>
      <c r="AE80" s="775">
        <v>707.13499999999999</v>
      </c>
      <c r="AF80" s="775">
        <v>34.759</v>
      </c>
      <c r="AG80" s="775">
        <v>27.757000000000001</v>
      </c>
      <c r="AH80" s="775">
        <v>80.150000000000006</v>
      </c>
      <c r="AI80" s="775">
        <v>37.488999999999997</v>
      </c>
      <c r="AJ80" s="775">
        <v>53.182000000000002</v>
      </c>
      <c r="AK80" s="775">
        <v>5.4880000000000004</v>
      </c>
      <c r="AL80" s="775">
        <v>74.656000000000006</v>
      </c>
      <c r="AM80" s="775">
        <v>42.537999999999997</v>
      </c>
      <c r="AN80" s="775">
        <v>3.0000000000000001E-3</v>
      </c>
      <c r="AO80" s="775">
        <v>725.60699999999997</v>
      </c>
      <c r="AP80" s="775">
        <v>37.481000000000002</v>
      </c>
      <c r="AQ80" s="775">
        <v>5.9470000000000001</v>
      </c>
      <c r="AR80" s="775">
        <v>3.8580000000000001</v>
      </c>
      <c r="AS80" s="775">
        <v>2.3290000000000002</v>
      </c>
      <c r="AT80" s="775">
        <v>0</v>
      </c>
      <c r="AU80" s="775">
        <v>0</v>
      </c>
      <c r="AV80" s="775">
        <v>3.4889999999999999</v>
      </c>
      <c r="AW80" s="775">
        <v>46.948</v>
      </c>
      <c r="AX80" s="775">
        <v>63.32</v>
      </c>
      <c r="AY80" s="775">
        <v>0.84</v>
      </c>
      <c r="AZ80" s="775">
        <v>0.57499999999999996</v>
      </c>
      <c r="BA80" s="775">
        <v>3.7839999999999998</v>
      </c>
      <c r="BB80" s="775">
        <v>2.7490000000000001</v>
      </c>
      <c r="BC80" s="775">
        <v>111.541</v>
      </c>
      <c r="BD80" s="775">
        <v>9.9000000000000005E-2</v>
      </c>
      <c r="BE80" s="775">
        <v>36.465000000000003</v>
      </c>
      <c r="BF80" s="775">
        <v>93.228999999999999</v>
      </c>
      <c r="BG80" s="775">
        <v>1.877</v>
      </c>
      <c r="BH80" s="775">
        <v>0</v>
      </c>
      <c r="BI80" s="775">
        <v>22.533999999999999</v>
      </c>
      <c r="BJ80" s="775">
        <v>0</v>
      </c>
      <c r="BK80" s="775">
        <v>0</v>
      </c>
      <c r="BL80" s="804">
        <v>0</v>
      </c>
      <c r="BM80" s="805">
        <f t="shared" si="5"/>
        <v>3958.5770000000007</v>
      </c>
      <c r="BN80" s="720"/>
      <c r="BO80" s="666">
        <v>0</v>
      </c>
      <c r="BP80" s="806">
        <f t="shared" si="6"/>
        <v>191.91200000000001</v>
      </c>
      <c r="BQ80" s="776">
        <f t="shared" si="7"/>
        <v>191.91200000000001</v>
      </c>
      <c r="BR80" s="789">
        <v>0</v>
      </c>
      <c r="BS80" s="666">
        <v>191.91200000000001</v>
      </c>
      <c r="BT80" s="807">
        <v>0</v>
      </c>
      <c r="BU80" s="807">
        <v>0</v>
      </c>
      <c r="BV80" s="666">
        <v>6679.2759999999998</v>
      </c>
      <c r="BW80" s="808">
        <v>-34.375999999999998</v>
      </c>
      <c r="BX80" s="720">
        <v>0</v>
      </c>
      <c r="BZ80" s="741"/>
    </row>
    <row r="81" spans="1:78">
      <c r="A81" s="740" t="s">
        <v>25</v>
      </c>
      <c r="B81" s="604" t="s">
        <v>166</v>
      </c>
      <c r="C81" s="775">
        <f t="shared" si="4"/>
        <v>2170.0070000000001</v>
      </c>
      <c r="D81" s="666"/>
      <c r="E81" s="666"/>
      <c r="F81" s="666"/>
      <c r="G81" s="666"/>
      <c r="H81" s="666"/>
      <c r="I81" s="666"/>
      <c r="J81" s="666"/>
      <c r="K81" s="666"/>
      <c r="L81" s="776">
        <v>0</v>
      </c>
      <c r="M81" s="775">
        <v>0</v>
      </c>
      <c r="N81" s="775">
        <v>0</v>
      </c>
      <c r="O81" s="775">
        <v>0</v>
      </c>
      <c r="P81" s="775">
        <v>159.45099999999999</v>
      </c>
      <c r="Q81" s="775">
        <v>0</v>
      </c>
      <c r="R81" s="775">
        <v>3.0819999999999999</v>
      </c>
      <c r="S81" s="775">
        <v>33.143000000000001</v>
      </c>
      <c r="T81" s="775">
        <v>0</v>
      </c>
      <c r="U81" s="775">
        <v>0.39200000000000002</v>
      </c>
      <c r="V81" s="775">
        <v>0</v>
      </c>
      <c r="W81" s="775">
        <v>0</v>
      </c>
      <c r="X81" s="775">
        <v>7.9000000000000001E-2</v>
      </c>
      <c r="Y81" s="775">
        <v>0</v>
      </c>
      <c r="Z81" s="775">
        <v>148.69999999999999</v>
      </c>
      <c r="AA81" s="775">
        <v>13.164999999999999</v>
      </c>
      <c r="AB81" s="775">
        <v>0</v>
      </c>
      <c r="AC81" s="775">
        <v>0</v>
      </c>
      <c r="AD81" s="775">
        <v>0</v>
      </c>
      <c r="AE81" s="775">
        <v>0</v>
      </c>
      <c r="AF81" s="775">
        <v>0</v>
      </c>
      <c r="AG81" s="775">
        <v>0</v>
      </c>
      <c r="AH81" s="775">
        <v>55.564999999999998</v>
      </c>
      <c r="AI81" s="775">
        <v>0</v>
      </c>
      <c r="AJ81" s="775">
        <v>0</v>
      </c>
      <c r="AK81" s="775">
        <v>0</v>
      </c>
      <c r="AL81" s="775">
        <v>0</v>
      </c>
      <c r="AM81" s="775">
        <v>0</v>
      </c>
      <c r="AN81" s="775">
        <v>0</v>
      </c>
      <c r="AO81" s="775">
        <v>0</v>
      </c>
      <c r="AP81" s="775">
        <v>0</v>
      </c>
      <c r="AQ81" s="775">
        <v>0</v>
      </c>
      <c r="AR81" s="775">
        <v>0</v>
      </c>
      <c r="AS81" s="775">
        <v>0</v>
      </c>
      <c r="AT81" s="775">
        <v>0</v>
      </c>
      <c r="AU81" s="775">
        <v>0</v>
      </c>
      <c r="AV81" s="775">
        <v>0</v>
      </c>
      <c r="AW81" s="775">
        <v>0</v>
      </c>
      <c r="AX81" s="775">
        <v>6.2350000000000003</v>
      </c>
      <c r="AY81" s="775">
        <v>0</v>
      </c>
      <c r="AZ81" s="775">
        <v>0</v>
      </c>
      <c r="BA81" s="775">
        <v>0</v>
      </c>
      <c r="BB81" s="775">
        <v>0</v>
      </c>
      <c r="BC81" s="775">
        <v>0</v>
      </c>
      <c r="BD81" s="775">
        <v>0</v>
      </c>
      <c r="BE81" s="775">
        <v>0</v>
      </c>
      <c r="BF81" s="775">
        <v>0</v>
      </c>
      <c r="BG81" s="775">
        <v>0</v>
      </c>
      <c r="BH81" s="775">
        <v>0</v>
      </c>
      <c r="BI81" s="775">
        <v>9.9260000000000002</v>
      </c>
      <c r="BJ81" s="775">
        <v>0</v>
      </c>
      <c r="BK81" s="775">
        <v>0</v>
      </c>
      <c r="BL81" s="804">
        <v>0</v>
      </c>
      <c r="BM81" s="805">
        <f t="shared" si="5"/>
        <v>429.738</v>
      </c>
      <c r="BN81" s="720"/>
      <c r="BO81" s="666">
        <v>0</v>
      </c>
      <c r="BP81" s="806">
        <f t="shared" si="6"/>
        <v>1254.223</v>
      </c>
      <c r="BQ81" s="776">
        <f t="shared" si="7"/>
        <v>1254.223</v>
      </c>
      <c r="BR81" s="789">
        <v>0</v>
      </c>
      <c r="BS81" s="666">
        <v>1254.223</v>
      </c>
      <c r="BT81" s="807">
        <v>0</v>
      </c>
      <c r="BU81" s="807">
        <v>0</v>
      </c>
      <c r="BV81" s="666">
        <v>486.04599999999999</v>
      </c>
      <c r="BW81" s="808">
        <v>0</v>
      </c>
      <c r="BX81" s="720">
        <v>0</v>
      </c>
      <c r="BZ81" s="741"/>
    </row>
    <row r="82" spans="1:78">
      <c r="A82" s="740" t="s">
        <v>26</v>
      </c>
      <c r="B82" s="604" t="s">
        <v>206</v>
      </c>
      <c r="C82" s="775">
        <f t="shared" si="4"/>
        <v>35314.652000000002</v>
      </c>
      <c r="D82" s="666"/>
      <c r="E82" s="666"/>
      <c r="F82" s="666"/>
      <c r="G82" s="666"/>
      <c r="H82" s="666"/>
      <c r="I82" s="666"/>
      <c r="J82" s="666"/>
      <c r="K82" s="666"/>
      <c r="L82" s="776">
        <v>0.29099999999999998</v>
      </c>
      <c r="M82" s="775">
        <v>1.4379999999999999</v>
      </c>
      <c r="N82" s="775">
        <v>0.82299999999999995</v>
      </c>
      <c r="O82" s="775">
        <v>109.45399999999999</v>
      </c>
      <c r="P82" s="775">
        <v>270.13900000000001</v>
      </c>
      <c r="Q82" s="775">
        <v>3.0000000000000001E-3</v>
      </c>
      <c r="R82" s="775">
        <v>4.4539999999999997</v>
      </c>
      <c r="S82" s="775">
        <v>0.33</v>
      </c>
      <c r="T82" s="775">
        <v>0</v>
      </c>
      <c r="U82" s="775">
        <v>30.311</v>
      </c>
      <c r="V82" s="775">
        <v>10.795999999999999</v>
      </c>
      <c r="W82" s="775">
        <v>0.94799999999999995</v>
      </c>
      <c r="X82" s="775">
        <v>3.1469999999999998</v>
      </c>
      <c r="Y82" s="775">
        <v>0.749</v>
      </c>
      <c r="Z82" s="775">
        <v>0.379</v>
      </c>
      <c r="AA82" s="775">
        <v>92.799000000000007</v>
      </c>
      <c r="AB82" s="775">
        <v>5.8570000000000002</v>
      </c>
      <c r="AC82" s="775">
        <v>721.03099999999995</v>
      </c>
      <c r="AD82" s="775">
        <v>237.91399999999999</v>
      </c>
      <c r="AE82" s="775">
        <v>78.025999999999996</v>
      </c>
      <c r="AF82" s="775">
        <v>58.5</v>
      </c>
      <c r="AG82" s="775">
        <v>32.768999999999998</v>
      </c>
      <c r="AH82" s="775">
        <v>196.55799999999999</v>
      </c>
      <c r="AI82" s="775">
        <v>112.985</v>
      </c>
      <c r="AJ82" s="775">
        <v>2341.3069999999998</v>
      </c>
      <c r="AK82" s="775">
        <v>16.721</v>
      </c>
      <c r="AL82" s="775">
        <v>6.4630000000000001</v>
      </c>
      <c r="AM82" s="775">
        <v>123.55200000000001</v>
      </c>
      <c r="AN82" s="775">
        <v>25.187000000000001</v>
      </c>
      <c r="AO82" s="775">
        <v>238.31399999999999</v>
      </c>
      <c r="AP82" s="775">
        <v>17.454999999999998</v>
      </c>
      <c r="AQ82" s="775">
        <v>47.470999999999997</v>
      </c>
      <c r="AR82" s="775">
        <v>364.26799999999997</v>
      </c>
      <c r="AS82" s="775">
        <v>630.94899999999996</v>
      </c>
      <c r="AT82" s="775">
        <v>226.98599999999999</v>
      </c>
      <c r="AU82" s="775">
        <v>29.378</v>
      </c>
      <c r="AV82" s="775">
        <v>29.754999999999999</v>
      </c>
      <c r="AW82" s="775">
        <v>8.3350000000000009</v>
      </c>
      <c r="AX82" s="775">
        <v>61.548999999999999</v>
      </c>
      <c r="AY82" s="775">
        <v>0.70499999999999996</v>
      </c>
      <c r="AZ82" s="775">
        <v>70.641999999999996</v>
      </c>
      <c r="BA82" s="775">
        <v>87.343000000000004</v>
      </c>
      <c r="BB82" s="775">
        <v>13.93</v>
      </c>
      <c r="BC82" s="775">
        <v>557.01300000000003</v>
      </c>
      <c r="BD82" s="775">
        <v>6.6449999999999996</v>
      </c>
      <c r="BE82" s="775">
        <v>157.149</v>
      </c>
      <c r="BF82" s="775">
        <v>375.11900000000003</v>
      </c>
      <c r="BG82" s="775">
        <v>9.0340000000000007</v>
      </c>
      <c r="BH82" s="775">
        <v>15.177</v>
      </c>
      <c r="BI82" s="775">
        <v>31.010999999999999</v>
      </c>
      <c r="BJ82" s="775">
        <v>0</v>
      </c>
      <c r="BK82" s="775">
        <v>0</v>
      </c>
      <c r="BL82" s="804">
        <v>0</v>
      </c>
      <c r="BM82" s="805">
        <f t="shared" si="5"/>
        <v>7461.1589999999978</v>
      </c>
      <c r="BN82" s="720"/>
      <c r="BO82" s="666">
        <v>114.861</v>
      </c>
      <c r="BP82" s="806">
        <f t="shared" si="6"/>
        <v>7892.1180000000004</v>
      </c>
      <c r="BQ82" s="776">
        <f t="shared" si="7"/>
        <v>7892.1180000000004</v>
      </c>
      <c r="BR82" s="789">
        <v>0</v>
      </c>
      <c r="BS82" s="666">
        <v>7892.1180000000004</v>
      </c>
      <c r="BT82" s="807">
        <v>0</v>
      </c>
      <c r="BU82" s="807">
        <v>0</v>
      </c>
      <c r="BV82" s="666">
        <v>19538.759999999998</v>
      </c>
      <c r="BW82" s="808">
        <v>307.75400000000002</v>
      </c>
      <c r="BX82" s="720">
        <v>0</v>
      </c>
      <c r="BZ82" s="741"/>
    </row>
    <row r="83" spans="1:78">
      <c r="A83" s="740" t="s">
        <v>27</v>
      </c>
      <c r="B83" s="604" t="s">
        <v>124</v>
      </c>
      <c r="C83" s="775">
        <f t="shared" si="4"/>
        <v>1937.4509999999998</v>
      </c>
      <c r="D83" s="666"/>
      <c r="E83" s="666"/>
      <c r="F83" s="666"/>
      <c r="G83" s="666"/>
      <c r="H83" s="666"/>
      <c r="I83" s="666"/>
      <c r="J83" s="666"/>
      <c r="K83" s="666"/>
      <c r="L83" s="776">
        <v>4.7190000000000003</v>
      </c>
      <c r="M83" s="775">
        <v>53.316000000000003</v>
      </c>
      <c r="N83" s="775">
        <v>16.721</v>
      </c>
      <c r="O83" s="775">
        <v>31.23</v>
      </c>
      <c r="P83" s="775">
        <v>3.5270000000000001</v>
      </c>
      <c r="Q83" s="775">
        <v>7.0000000000000001E-3</v>
      </c>
      <c r="R83" s="775">
        <v>3.2050000000000001</v>
      </c>
      <c r="S83" s="775">
        <v>0.89</v>
      </c>
      <c r="T83" s="775">
        <v>0</v>
      </c>
      <c r="U83" s="775">
        <v>5.149</v>
      </c>
      <c r="V83" s="775">
        <v>14.473000000000001</v>
      </c>
      <c r="W83" s="775">
        <v>2.94</v>
      </c>
      <c r="X83" s="775">
        <v>14.471</v>
      </c>
      <c r="Y83" s="775">
        <v>6.5359999999999996</v>
      </c>
      <c r="Z83" s="775">
        <v>0.34200000000000003</v>
      </c>
      <c r="AA83" s="775">
        <v>0</v>
      </c>
      <c r="AB83" s="775">
        <v>1.1539999999999999</v>
      </c>
      <c r="AC83" s="775">
        <v>73.884</v>
      </c>
      <c r="AD83" s="775">
        <v>33.075000000000003</v>
      </c>
      <c r="AE83" s="775">
        <v>6.2969999999999997</v>
      </c>
      <c r="AF83" s="775">
        <v>19.599</v>
      </c>
      <c r="AG83" s="775">
        <v>20.138999999999999</v>
      </c>
      <c r="AH83" s="775">
        <v>14.321999999999999</v>
      </c>
      <c r="AI83" s="775">
        <v>18.55</v>
      </c>
      <c r="AJ83" s="775">
        <v>0</v>
      </c>
      <c r="AK83" s="775">
        <v>681.97299999999996</v>
      </c>
      <c r="AL83" s="775">
        <v>238.50899999999999</v>
      </c>
      <c r="AM83" s="775">
        <v>75.596999999999994</v>
      </c>
      <c r="AN83" s="775">
        <v>1.667</v>
      </c>
      <c r="AO83" s="775">
        <v>26.475000000000001</v>
      </c>
      <c r="AP83" s="775">
        <v>7.5060000000000002</v>
      </c>
      <c r="AQ83" s="775">
        <v>3.7229999999999999</v>
      </c>
      <c r="AR83" s="775">
        <v>67.75</v>
      </c>
      <c r="AS83" s="775">
        <v>11.55</v>
      </c>
      <c r="AT83" s="775">
        <v>0</v>
      </c>
      <c r="AU83" s="775">
        <v>11.379</v>
      </c>
      <c r="AV83" s="775">
        <v>10.481999999999999</v>
      </c>
      <c r="AW83" s="775">
        <v>15.795</v>
      </c>
      <c r="AX83" s="775">
        <v>1.5509999999999999</v>
      </c>
      <c r="AY83" s="775">
        <v>0</v>
      </c>
      <c r="AZ83" s="775">
        <v>26.606999999999999</v>
      </c>
      <c r="BA83" s="775">
        <v>12.144</v>
      </c>
      <c r="BB83" s="775">
        <v>1.905</v>
      </c>
      <c r="BC83" s="775">
        <v>145.15100000000001</v>
      </c>
      <c r="BD83" s="775">
        <v>2.41</v>
      </c>
      <c r="BE83" s="775">
        <v>31.033999999999999</v>
      </c>
      <c r="BF83" s="775">
        <v>57.26</v>
      </c>
      <c r="BG83" s="775">
        <v>7.1360000000000001</v>
      </c>
      <c r="BH83" s="775">
        <v>0</v>
      </c>
      <c r="BI83" s="775">
        <v>13.451000000000001</v>
      </c>
      <c r="BJ83" s="775">
        <v>0</v>
      </c>
      <c r="BK83" s="775">
        <v>0</v>
      </c>
      <c r="BL83" s="804">
        <v>0</v>
      </c>
      <c r="BM83" s="805">
        <f t="shared" si="5"/>
        <v>1795.6009999999999</v>
      </c>
      <c r="BN83" s="720"/>
      <c r="BO83" s="666">
        <v>139.15799999999999</v>
      </c>
      <c r="BP83" s="806">
        <f t="shared" si="6"/>
        <v>2.6920000000000002</v>
      </c>
      <c r="BQ83" s="776">
        <f t="shared" si="7"/>
        <v>2.6920000000000002</v>
      </c>
      <c r="BR83" s="789">
        <v>2.6920000000000002</v>
      </c>
      <c r="BS83" s="666">
        <v>0</v>
      </c>
      <c r="BT83" s="807">
        <v>0</v>
      </c>
      <c r="BU83" s="807">
        <v>0</v>
      </c>
      <c r="BV83" s="666">
        <v>0</v>
      </c>
      <c r="BW83" s="808">
        <v>0</v>
      </c>
      <c r="BX83" s="720">
        <v>0</v>
      </c>
      <c r="BZ83" s="741"/>
    </row>
    <row r="84" spans="1:78">
      <c r="A84" s="740" t="s">
        <v>28</v>
      </c>
      <c r="B84" s="604" t="s">
        <v>167</v>
      </c>
      <c r="C84" s="775">
        <f t="shared" si="4"/>
        <v>14979.318000000001</v>
      </c>
      <c r="D84" s="666"/>
      <c r="E84" s="666"/>
      <c r="F84" s="666"/>
      <c r="G84" s="666"/>
      <c r="H84" s="666"/>
      <c r="I84" s="666"/>
      <c r="J84" s="666"/>
      <c r="K84" s="666"/>
      <c r="L84" s="776">
        <v>2.9369999999999998</v>
      </c>
      <c r="M84" s="775">
        <v>104.47799999999999</v>
      </c>
      <c r="N84" s="775">
        <v>35.698999999999998</v>
      </c>
      <c r="O84" s="775">
        <v>154.49100000000001</v>
      </c>
      <c r="P84" s="775">
        <v>41.64</v>
      </c>
      <c r="Q84" s="775">
        <v>8.0000000000000002E-3</v>
      </c>
      <c r="R84" s="775">
        <v>15.926</v>
      </c>
      <c r="S84" s="775">
        <v>21.852</v>
      </c>
      <c r="T84" s="775">
        <v>0</v>
      </c>
      <c r="U84" s="775">
        <v>13.157</v>
      </c>
      <c r="V84" s="775">
        <v>22.826000000000001</v>
      </c>
      <c r="W84" s="775">
        <v>10.226000000000001</v>
      </c>
      <c r="X84" s="775">
        <v>1.5149999999999999</v>
      </c>
      <c r="Y84" s="775">
        <v>2.698</v>
      </c>
      <c r="Z84" s="775">
        <v>1.1020000000000001</v>
      </c>
      <c r="AA84" s="775">
        <v>4.4779999999999998</v>
      </c>
      <c r="AB84" s="775">
        <v>23.186</v>
      </c>
      <c r="AC84" s="775">
        <v>997.17100000000005</v>
      </c>
      <c r="AD84" s="775">
        <v>49.534999999999997</v>
      </c>
      <c r="AE84" s="775">
        <v>106.438</v>
      </c>
      <c r="AF84" s="775">
        <v>33.409999999999997</v>
      </c>
      <c r="AG84" s="775">
        <v>63.408000000000001</v>
      </c>
      <c r="AH84" s="775">
        <v>71.790999999999997</v>
      </c>
      <c r="AI84" s="775">
        <v>238.3</v>
      </c>
      <c r="AJ84" s="775">
        <v>44.625999999999998</v>
      </c>
      <c r="AK84" s="775">
        <v>8.5079999999999991</v>
      </c>
      <c r="AL84" s="775">
        <v>9.9700000000000006</v>
      </c>
      <c r="AM84" s="775">
        <v>441.56200000000001</v>
      </c>
      <c r="AN84" s="775">
        <v>10.034000000000001</v>
      </c>
      <c r="AO84" s="775">
        <v>968.10799999999995</v>
      </c>
      <c r="AP84" s="775">
        <v>84.88</v>
      </c>
      <c r="AQ84" s="775">
        <v>24.937999999999999</v>
      </c>
      <c r="AR84" s="775">
        <v>251.142</v>
      </c>
      <c r="AS84" s="775">
        <v>3.9489999999999998</v>
      </c>
      <c r="AT84" s="775">
        <v>205.22200000000001</v>
      </c>
      <c r="AU84" s="775">
        <v>18.337</v>
      </c>
      <c r="AV84" s="775">
        <v>16.934000000000001</v>
      </c>
      <c r="AW84" s="775">
        <v>35.454999999999998</v>
      </c>
      <c r="AX84" s="775">
        <v>7.51</v>
      </c>
      <c r="AY84" s="775">
        <v>0.78400000000000003</v>
      </c>
      <c r="AZ84" s="775">
        <v>1.6</v>
      </c>
      <c r="BA84" s="775">
        <v>7.6230000000000002</v>
      </c>
      <c r="BB84" s="775">
        <v>3.3119999999999998</v>
      </c>
      <c r="BC84" s="775">
        <v>629.07600000000002</v>
      </c>
      <c r="BD84" s="775">
        <v>16.585999999999999</v>
      </c>
      <c r="BE84" s="775">
        <v>102.706</v>
      </c>
      <c r="BF84" s="775">
        <v>133.767</v>
      </c>
      <c r="BG84" s="775">
        <v>4.6539999999999999</v>
      </c>
      <c r="BH84" s="775">
        <v>10.67</v>
      </c>
      <c r="BI84" s="775">
        <v>85.108000000000004</v>
      </c>
      <c r="BJ84" s="775">
        <v>0</v>
      </c>
      <c r="BK84" s="775">
        <v>0</v>
      </c>
      <c r="BL84" s="804">
        <v>0</v>
      </c>
      <c r="BM84" s="805">
        <f t="shared" si="5"/>
        <v>5143.3330000000005</v>
      </c>
      <c r="BN84" s="720"/>
      <c r="BO84" s="666">
        <v>0</v>
      </c>
      <c r="BP84" s="806">
        <f t="shared" si="6"/>
        <v>9835.9850000000006</v>
      </c>
      <c r="BQ84" s="776">
        <f t="shared" si="7"/>
        <v>9835.9850000000006</v>
      </c>
      <c r="BR84" s="789">
        <v>0</v>
      </c>
      <c r="BS84" s="666">
        <v>9835.9850000000006</v>
      </c>
      <c r="BT84" s="807">
        <v>0</v>
      </c>
      <c r="BU84" s="807">
        <v>0</v>
      </c>
      <c r="BV84" s="666">
        <v>0</v>
      </c>
      <c r="BW84" s="808">
        <v>0</v>
      </c>
      <c r="BX84" s="720">
        <v>0</v>
      </c>
      <c r="BZ84" s="741"/>
    </row>
    <row r="85" spans="1:78">
      <c r="A85" s="740" t="s">
        <v>29</v>
      </c>
      <c r="B85" s="604" t="s">
        <v>125</v>
      </c>
      <c r="C85" s="775">
        <f t="shared" si="4"/>
        <v>3402.1040000000003</v>
      </c>
      <c r="D85" s="666"/>
      <c r="E85" s="666"/>
      <c r="F85" s="666"/>
      <c r="G85" s="666"/>
      <c r="H85" s="666"/>
      <c r="I85" s="666"/>
      <c r="J85" s="666"/>
      <c r="K85" s="666"/>
      <c r="L85" s="776">
        <v>74.572999999999993</v>
      </c>
      <c r="M85" s="775">
        <v>3.8919999999999999</v>
      </c>
      <c r="N85" s="775">
        <v>8.2000000000000003E-2</v>
      </c>
      <c r="O85" s="775">
        <v>28.263999999999999</v>
      </c>
      <c r="P85" s="775">
        <v>1.2270000000000001</v>
      </c>
      <c r="Q85" s="775">
        <v>1E-3</v>
      </c>
      <c r="R85" s="775">
        <v>0.53300000000000003</v>
      </c>
      <c r="S85" s="775">
        <v>0.51800000000000002</v>
      </c>
      <c r="T85" s="775">
        <v>0</v>
      </c>
      <c r="U85" s="775">
        <v>1.2529999999999999</v>
      </c>
      <c r="V85" s="775">
        <v>0.40400000000000003</v>
      </c>
      <c r="W85" s="775">
        <v>0.21199999999999999</v>
      </c>
      <c r="X85" s="775">
        <v>2.0419999999999998</v>
      </c>
      <c r="Y85" s="775">
        <v>0.45300000000000001</v>
      </c>
      <c r="Z85" s="775">
        <v>3.3000000000000002E-2</v>
      </c>
      <c r="AA85" s="775">
        <v>0.84099999999999997</v>
      </c>
      <c r="AB85" s="775">
        <v>2.2709999999999999</v>
      </c>
      <c r="AC85" s="775">
        <v>12.125</v>
      </c>
      <c r="AD85" s="775">
        <v>0</v>
      </c>
      <c r="AE85" s="775">
        <v>24.641999999999999</v>
      </c>
      <c r="AF85" s="775">
        <v>14.686999999999999</v>
      </c>
      <c r="AG85" s="775">
        <v>11.782</v>
      </c>
      <c r="AH85" s="775">
        <v>14.956</v>
      </c>
      <c r="AI85" s="775">
        <v>58.48</v>
      </c>
      <c r="AJ85" s="775">
        <v>4.7060000000000004</v>
      </c>
      <c r="AK85" s="775">
        <v>5.7789999999999999</v>
      </c>
      <c r="AL85" s="775">
        <v>0.90900000000000003</v>
      </c>
      <c r="AM85" s="775">
        <v>87.463999999999999</v>
      </c>
      <c r="AN85" s="775">
        <v>1.819</v>
      </c>
      <c r="AO85" s="775">
        <v>315.42099999999999</v>
      </c>
      <c r="AP85" s="775">
        <v>16.556000000000001</v>
      </c>
      <c r="AQ85" s="775">
        <v>1.702</v>
      </c>
      <c r="AR85" s="775">
        <v>3.5939999999999999</v>
      </c>
      <c r="AS85" s="775">
        <v>0.56499999999999995</v>
      </c>
      <c r="AT85" s="775">
        <v>11.416</v>
      </c>
      <c r="AU85" s="775">
        <v>0.98599999999999999</v>
      </c>
      <c r="AV85" s="775">
        <v>0.45800000000000002</v>
      </c>
      <c r="AW85" s="775">
        <v>5.577</v>
      </c>
      <c r="AX85" s="775">
        <v>1.4810000000000001</v>
      </c>
      <c r="AY85" s="775">
        <v>8.5000000000000006E-2</v>
      </c>
      <c r="AZ85" s="775">
        <v>0.47399999999999998</v>
      </c>
      <c r="BA85" s="775">
        <v>2.3580000000000001</v>
      </c>
      <c r="BB85" s="775">
        <v>0.628</v>
      </c>
      <c r="BC85" s="775">
        <v>115.34</v>
      </c>
      <c r="BD85" s="775">
        <v>1.8919999999999999</v>
      </c>
      <c r="BE85" s="775">
        <v>29.498000000000001</v>
      </c>
      <c r="BF85" s="775">
        <v>33.130000000000003</v>
      </c>
      <c r="BG85" s="775">
        <v>1.3520000000000001</v>
      </c>
      <c r="BH85" s="775">
        <v>4.593</v>
      </c>
      <c r="BI85" s="775">
        <v>29.329000000000001</v>
      </c>
      <c r="BJ85" s="775">
        <v>0</v>
      </c>
      <c r="BK85" s="775">
        <v>0</v>
      </c>
      <c r="BL85" s="804">
        <v>0</v>
      </c>
      <c r="BM85" s="805">
        <f t="shared" si="5"/>
        <v>930.38300000000015</v>
      </c>
      <c r="BN85" s="720"/>
      <c r="BO85" s="666">
        <v>0</v>
      </c>
      <c r="BP85" s="806">
        <f t="shared" si="6"/>
        <v>2423.895</v>
      </c>
      <c r="BQ85" s="776">
        <f t="shared" si="7"/>
        <v>2423.895</v>
      </c>
      <c r="BR85" s="789">
        <v>0</v>
      </c>
      <c r="BS85" s="666">
        <v>2423.895</v>
      </c>
      <c r="BT85" s="807">
        <v>0</v>
      </c>
      <c r="BU85" s="807">
        <v>0</v>
      </c>
      <c r="BV85" s="666">
        <v>0</v>
      </c>
      <c r="BW85" s="808">
        <v>47.826000000000001</v>
      </c>
      <c r="BX85" s="720">
        <v>0</v>
      </c>
      <c r="BZ85" s="741"/>
    </row>
    <row r="86" spans="1:78">
      <c r="A86" s="740" t="s">
        <v>30</v>
      </c>
      <c r="B86" s="604" t="s">
        <v>163</v>
      </c>
      <c r="C86" s="775">
        <f t="shared" si="4"/>
        <v>25347.185999999998</v>
      </c>
      <c r="D86" s="666"/>
      <c r="E86" s="666"/>
      <c r="F86" s="666"/>
      <c r="G86" s="666"/>
      <c r="H86" s="666"/>
      <c r="I86" s="666"/>
      <c r="J86" s="666"/>
      <c r="K86" s="666"/>
      <c r="L86" s="776">
        <v>0.16900000000000001</v>
      </c>
      <c r="M86" s="775">
        <v>0</v>
      </c>
      <c r="N86" s="775">
        <v>0</v>
      </c>
      <c r="O86" s="775">
        <v>66.216999999999999</v>
      </c>
      <c r="P86" s="775">
        <v>56.314999999999998</v>
      </c>
      <c r="Q86" s="775">
        <v>3.0000000000000001E-3</v>
      </c>
      <c r="R86" s="775">
        <v>2.9079999999999999</v>
      </c>
      <c r="S86" s="775">
        <v>2.2669999999999999</v>
      </c>
      <c r="T86" s="775">
        <v>0</v>
      </c>
      <c r="U86" s="775">
        <v>7.52</v>
      </c>
      <c r="V86" s="775">
        <v>8.3290000000000006</v>
      </c>
      <c r="W86" s="775">
        <v>1.482</v>
      </c>
      <c r="X86" s="775">
        <v>0.377</v>
      </c>
      <c r="Y86" s="775">
        <v>9.0890000000000004</v>
      </c>
      <c r="Z86" s="775">
        <v>1.0029999999999999</v>
      </c>
      <c r="AA86" s="775">
        <v>11.439</v>
      </c>
      <c r="AB86" s="775">
        <v>31.954999999999998</v>
      </c>
      <c r="AC86" s="775">
        <v>0</v>
      </c>
      <c r="AD86" s="775">
        <v>12.975</v>
      </c>
      <c r="AE86" s="775">
        <v>3731.884</v>
      </c>
      <c r="AF86" s="775">
        <v>13.52</v>
      </c>
      <c r="AG86" s="775">
        <v>48.118000000000002</v>
      </c>
      <c r="AH86" s="775">
        <v>106.40900000000001</v>
      </c>
      <c r="AI86" s="775">
        <v>99.855999999999995</v>
      </c>
      <c r="AJ86" s="775">
        <v>1.1919999999999999</v>
      </c>
      <c r="AK86" s="775">
        <v>0</v>
      </c>
      <c r="AL86" s="775">
        <v>4.4560000000000004</v>
      </c>
      <c r="AM86" s="775">
        <v>2.7E-2</v>
      </c>
      <c r="AN86" s="775">
        <v>10.031000000000001</v>
      </c>
      <c r="AO86" s="775">
        <v>1628.021</v>
      </c>
      <c r="AP86" s="775">
        <v>38.241999999999997</v>
      </c>
      <c r="AQ86" s="775">
        <v>18.547000000000001</v>
      </c>
      <c r="AR86" s="775">
        <v>123.78100000000001</v>
      </c>
      <c r="AS86" s="775">
        <v>3.3029999999999999</v>
      </c>
      <c r="AT86" s="775">
        <v>0</v>
      </c>
      <c r="AU86" s="775">
        <v>12.381</v>
      </c>
      <c r="AV86" s="775">
        <v>9.31</v>
      </c>
      <c r="AW86" s="775">
        <v>542.08299999999997</v>
      </c>
      <c r="AX86" s="775">
        <v>753.62900000000002</v>
      </c>
      <c r="AY86" s="775">
        <v>4.8769999999999998</v>
      </c>
      <c r="AZ86" s="775">
        <v>20.11</v>
      </c>
      <c r="BA86" s="775">
        <v>101.06</v>
      </c>
      <c r="BB86" s="775">
        <v>11.436</v>
      </c>
      <c r="BC86" s="775">
        <v>155.13300000000001</v>
      </c>
      <c r="BD86" s="775">
        <v>5.2969999999999997</v>
      </c>
      <c r="BE86" s="775">
        <v>67.284999999999997</v>
      </c>
      <c r="BF86" s="775">
        <v>99.775999999999996</v>
      </c>
      <c r="BG86" s="775">
        <v>21.673999999999999</v>
      </c>
      <c r="BH86" s="775">
        <v>88.471000000000004</v>
      </c>
      <c r="BI86" s="775">
        <v>4.5869999999999997</v>
      </c>
      <c r="BJ86" s="775">
        <v>0</v>
      </c>
      <c r="BK86" s="775">
        <v>0</v>
      </c>
      <c r="BL86" s="804">
        <v>0</v>
      </c>
      <c r="BM86" s="805">
        <f t="shared" si="5"/>
        <v>7936.543999999999</v>
      </c>
      <c r="BN86" s="720"/>
      <c r="BO86" s="666">
        <v>662.904</v>
      </c>
      <c r="BP86" s="806">
        <f t="shared" si="6"/>
        <v>126.87</v>
      </c>
      <c r="BQ86" s="776">
        <f t="shared" si="7"/>
        <v>126.87</v>
      </c>
      <c r="BR86" s="789">
        <v>0</v>
      </c>
      <c r="BS86" s="666">
        <v>126.87</v>
      </c>
      <c r="BT86" s="807">
        <v>0</v>
      </c>
      <c r="BU86" s="807">
        <v>0</v>
      </c>
      <c r="BV86" s="666">
        <v>18329.853999999999</v>
      </c>
      <c r="BW86" s="808">
        <v>-1708.9860000000001</v>
      </c>
      <c r="BX86" s="720">
        <v>0</v>
      </c>
      <c r="BZ86" s="741"/>
    </row>
    <row r="87" spans="1:78">
      <c r="A87" s="740" t="s">
        <v>31</v>
      </c>
      <c r="B87" s="604" t="s">
        <v>216</v>
      </c>
      <c r="C87" s="775">
        <f t="shared" si="4"/>
        <v>2347.2269999999999</v>
      </c>
      <c r="D87" s="666"/>
      <c r="E87" s="666"/>
      <c r="F87" s="666"/>
      <c r="G87" s="666"/>
      <c r="H87" s="666"/>
      <c r="I87" s="666"/>
      <c r="J87" s="666"/>
      <c r="K87" s="666"/>
      <c r="L87" s="776">
        <v>9.6000000000000002E-2</v>
      </c>
      <c r="M87" s="775">
        <v>0</v>
      </c>
      <c r="N87" s="775">
        <v>4.6070000000000002</v>
      </c>
      <c r="O87" s="775">
        <v>7.74</v>
      </c>
      <c r="P87" s="775">
        <v>48.607999999999997</v>
      </c>
      <c r="Q87" s="775">
        <v>3.0000000000000001E-3</v>
      </c>
      <c r="R87" s="775">
        <v>4.8769999999999998</v>
      </c>
      <c r="S87" s="775">
        <v>0.124</v>
      </c>
      <c r="T87" s="775">
        <v>0</v>
      </c>
      <c r="U87" s="775">
        <v>6.6230000000000002</v>
      </c>
      <c r="V87" s="775">
        <v>2.9910000000000001</v>
      </c>
      <c r="W87" s="775">
        <v>0.66800000000000004</v>
      </c>
      <c r="X87" s="775">
        <v>4.452</v>
      </c>
      <c r="Y87" s="775">
        <v>6.5430000000000001</v>
      </c>
      <c r="Z87" s="775">
        <v>8.5000000000000006E-2</v>
      </c>
      <c r="AA87" s="775">
        <v>1.2889999999999999</v>
      </c>
      <c r="AB87" s="775">
        <v>4.6280000000000001</v>
      </c>
      <c r="AC87" s="775">
        <v>23.623000000000001</v>
      </c>
      <c r="AD87" s="775">
        <v>5.6589999999999998</v>
      </c>
      <c r="AE87" s="775">
        <v>10.353999999999999</v>
      </c>
      <c r="AF87" s="775">
        <v>89.808999999999997</v>
      </c>
      <c r="AG87" s="775">
        <v>49.789000000000001</v>
      </c>
      <c r="AH87" s="775">
        <v>47.423000000000002</v>
      </c>
      <c r="AI87" s="775">
        <v>59.948</v>
      </c>
      <c r="AJ87" s="775">
        <v>748.625</v>
      </c>
      <c r="AK87" s="775">
        <v>0.96899999999999997</v>
      </c>
      <c r="AL87" s="775">
        <v>0</v>
      </c>
      <c r="AM87" s="775">
        <v>43.442999999999998</v>
      </c>
      <c r="AN87" s="775">
        <v>1.2170000000000001</v>
      </c>
      <c r="AO87" s="775">
        <v>38.837000000000003</v>
      </c>
      <c r="AP87" s="775">
        <v>0.115</v>
      </c>
      <c r="AQ87" s="775">
        <v>3.8839999999999999</v>
      </c>
      <c r="AR87" s="775">
        <v>52.761000000000003</v>
      </c>
      <c r="AS87" s="775">
        <v>5.2240000000000002</v>
      </c>
      <c r="AT87" s="775">
        <v>17.648</v>
      </c>
      <c r="AU87" s="775">
        <v>9.4619999999999997</v>
      </c>
      <c r="AV87" s="775">
        <v>9.2210000000000001</v>
      </c>
      <c r="AW87" s="775">
        <v>9.6609999999999996</v>
      </c>
      <c r="AX87" s="775">
        <v>3.242</v>
      </c>
      <c r="AY87" s="775">
        <v>0</v>
      </c>
      <c r="AZ87" s="775">
        <v>14.528</v>
      </c>
      <c r="BA87" s="775">
        <v>26.843</v>
      </c>
      <c r="BB87" s="775">
        <v>23.675999999999998</v>
      </c>
      <c r="BC87" s="775">
        <v>99.05</v>
      </c>
      <c r="BD87" s="775">
        <v>4.9530000000000003</v>
      </c>
      <c r="BE87" s="775">
        <v>21.411999999999999</v>
      </c>
      <c r="BF87" s="775">
        <v>25.896999999999998</v>
      </c>
      <c r="BG87" s="775">
        <v>2.3439999999999999</v>
      </c>
      <c r="BH87" s="775">
        <v>0</v>
      </c>
      <c r="BI87" s="775">
        <v>0.37</v>
      </c>
      <c r="BJ87" s="775">
        <v>0</v>
      </c>
      <c r="BK87" s="775">
        <v>0</v>
      </c>
      <c r="BL87" s="804">
        <v>0</v>
      </c>
      <c r="BM87" s="805">
        <f t="shared" si="5"/>
        <v>1543.3209999999999</v>
      </c>
      <c r="BN87" s="720"/>
      <c r="BO87" s="666">
        <v>0</v>
      </c>
      <c r="BP87" s="806">
        <f t="shared" si="6"/>
        <v>803.90599999999995</v>
      </c>
      <c r="BQ87" s="776">
        <f t="shared" si="7"/>
        <v>803.90599999999995</v>
      </c>
      <c r="BR87" s="789">
        <v>0</v>
      </c>
      <c r="BS87" s="666">
        <v>803.90599999999995</v>
      </c>
      <c r="BT87" s="807">
        <v>0</v>
      </c>
      <c r="BU87" s="807">
        <v>0</v>
      </c>
      <c r="BV87" s="666">
        <v>0</v>
      </c>
      <c r="BW87" s="808">
        <v>0</v>
      </c>
      <c r="BX87" s="720">
        <v>0</v>
      </c>
      <c r="BZ87" s="741"/>
    </row>
    <row r="88" spans="1:78">
      <c r="A88" s="740" t="s">
        <v>32</v>
      </c>
      <c r="B88" s="604" t="s">
        <v>232</v>
      </c>
      <c r="C88" s="775">
        <f t="shared" si="4"/>
        <v>0</v>
      </c>
      <c r="D88" s="666"/>
      <c r="E88" s="666"/>
      <c r="F88" s="666"/>
      <c r="G88" s="666"/>
      <c r="H88" s="666"/>
      <c r="I88" s="666"/>
      <c r="J88" s="666"/>
      <c r="K88" s="666"/>
      <c r="L88" s="776">
        <v>0</v>
      </c>
      <c r="M88" s="775">
        <v>0</v>
      </c>
      <c r="N88" s="775">
        <v>0</v>
      </c>
      <c r="O88" s="775">
        <v>0</v>
      </c>
      <c r="P88" s="775">
        <v>0</v>
      </c>
      <c r="Q88" s="775">
        <v>0</v>
      </c>
      <c r="R88" s="775">
        <v>0</v>
      </c>
      <c r="S88" s="775">
        <v>0</v>
      </c>
      <c r="T88" s="775">
        <v>0</v>
      </c>
      <c r="U88" s="775">
        <v>0</v>
      </c>
      <c r="V88" s="775">
        <v>0</v>
      </c>
      <c r="W88" s="775">
        <v>0</v>
      </c>
      <c r="X88" s="775">
        <v>0</v>
      </c>
      <c r="Y88" s="775">
        <v>0</v>
      </c>
      <c r="Z88" s="775">
        <v>0</v>
      </c>
      <c r="AA88" s="775">
        <v>0</v>
      </c>
      <c r="AB88" s="775">
        <v>0</v>
      </c>
      <c r="AC88" s="775">
        <v>0</v>
      </c>
      <c r="AD88" s="775">
        <v>0</v>
      </c>
      <c r="AE88" s="775">
        <v>0</v>
      </c>
      <c r="AF88" s="775">
        <v>0</v>
      </c>
      <c r="AG88" s="775">
        <v>0</v>
      </c>
      <c r="AH88" s="775">
        <v>0</v>
      </c>
      <c r="AI88" s="775">
        <v>0</v>
      </c>
      <c r="AJ88" s="775">
        <v>0</v>
      </c>
      <c r="AK88" s="775">
        <v>0</v>
      </c>
      <c r="AL88" s="775">
        <v>0</v>
      </c>
      <c r="AM88" s="775">
        <v>0</v>
      </c>
      <c r="AN88" s="775">
        <v>0</v>
      </c>
      <c r="AO88" s="775">
        <v>0</v>
      </c>
      <c r="AP88" s="775">
        <v>0</v>
      </c>
      <c r="AQ88" s="775">
        <v>0</v>
      </c>
      <c r="AR88" s="775">
        <v>0</v>
      </c>
      <c r="AS88" s="775">
        <v>0</v>
      </c>
      <c r="AT88" s="775">
        <v>0</v>
      </c>
      <c r="AU88" s="775">
        <v>0</v>
      </c>
      <c r="AV88" s="775">
        <v>0</v>
      </c>
      <c r="AW88" s="775">
        <v>0</v>
      </c>
      <c r="AX88" s="775">
        <v>0</v>
      </c>
      <c r="AY88" s="775">
        <v>0</v>
      </c>
      <c r="AZ88" s="775">
        <v>0</v>
      </c>
      <c r="BA88" s="775">
        <v>0</v>
      </c>
      <c r="BB88" s="775">
        <v>0</v>
      </c>
      <c r="BC88" s="775">
        <v>0</v>
      </c>
      <c r="BD88" s="775">
        <v>0</v>
      </c>
      <c r="BE88" s="775">
        <v>0</v>
      </c>
      <c r="BF88" s="775">
        <v>0</v>
      </c>
      <c r="BG88" s="775">
        <v>0</v>
      </c>
      <c r="BH88" s="775">
        <v>0</v>
      </c>
      <c r="BI88" s="775">
        <v>0</v>
      </c>
      <c r="BJ88" s="775">
        <v>0</v>
      </c>
      <c r="BK88" s="775">
        <v>0</v>
      </c>
      <c r="BL88" s="804">
        <v>0</v>
      </c>
      <c r="BM88" s="805">
        <f t="shared" si="5"/>
        <v>0</v>
      </c>
      <c r="BN88" s="720"/>
      <c r="BO88" s="666">
        <v>0</v>
      </c>
      <c r="BP88" s="806">
        <f t="shared" si="6"/>
        <v>0</v>
      </c>
      <c r="BQ88" s="776">
        <f t="shared" si="7"/>
        <v>0</v>
      </c>
      <c r="BR88" s="789">
        <v>0</v>
      </c>
      <c r="BS88" s="666">
        <v>0</v>
      </c>
      <c r="BT88" s="807">
        <v>0</v>
      </c>
      <c r="BU88" s="807">
        <v>0</v>
      </c>
      <c r="BV88" s="666">
        <v>0</v>
      </c>
      <c r="BW88" s="808">
        <v>0</v>
      </c>
      <c r="BX88" s="720">
        <v>0</v>
      </c>
      <c r="BZ88" s="741"/>
    </row>
    <row r="89" spans="1:78">
      <c r="A89" s="740" t="s">
        <v>33</v>
      </c>
      <c r="B89" s="604" t="s">
        <v>217</v>
      </c>
      <c r="C89" s="775">
        <f t="shared" si="4"/>
        <v>0</v>
      </c>
      <c r="D89" s="666"/>
      <c r="E89" s="666"/>
      <c r="F89" s="666"/>
      <c r="G89" s="666"/>
      <c r="H89" s="666"/>
      <c r="I89" s="666"/>
      <c r="J89" s="666"/>
      <c r="K89" s="666"/>
      <c r="L89" s="776">
        <v>0</v>
      </c>
      <c r="M89" s="775">
        <v>0</v>
      </c>
      <c r="N89" s="775">
        <v>0</v>
      </c>
      <c r="O89" s="775">
        <v>0</v>
      </c>
      <c r="P89" s="775">
        <v>0</v>
      </c>
      <c r="Q89" s="775">
        <v>0</v>
      </c>
      <c r="R89" s="775">
        <v>0</v>
      </c>
      <c r="S89" s="775">
        <v>0</v>
      </c>
      <c r="T89" s="775">
        <v>0</v>
      </c>
      <c r="U89" s="775">
        <v>0</v>
      </c>
      <c r="V89" s="775">
        <v>0</v>
      </c>
      <c r="W89" s="775">
        <v>0</v>
      </c>
      <c r="X89" s="775">
        <v>0</v>
      </c>
      <c r="Y89" s="775">
        <v>0</v>
      </c>
      <c r="Z89" s="775">
        <v>0</v>
      </c>
      <c r="AA89" s="775">
        <v>0</v>
      </c>
      <c r="AB89" s="775">
        <v>0</v>
      </c>
      <c r="AC89" s="775">
        <v>0</v>
      </c>
      <c r="AD89" s="775">
        <v>0</v>
      </c>
      <c r="AE89" s="775">
        <v>0</v>
      </c>
      <c r="AF89" s="775">
        <v>0</v>
      </c>
      <c r="AG89" s="775">
        <v>0</v>
      </c>
      <c r="AH89" s="775">
        <v>0</v>
      </c>
      <c r="AI89" s="775">
        <v>0</v>
      </c>
      <c r="AJ89" s="775">
        <v>0</v>
      </c>
      <c r="AK89" s="775">
        <v>0</v>
      </c>
      <c r="AL89" s="775">
        <v>0</v>
      </c>
      <c r="AM89" s="775">
        <v>0</v>
      </c>
      <c r="AN89" s="775">
        <v>0</v>
      </c>
      <c r="AO89" s="775">
        <v>0</v>
      </c>
      <c r="AP89" s="775">
        <v>0</v>
      </c>
      <c r="AQ89" s="775">
        <v>0</v>
      </c>
      <c r="AR89" s="775">
        <v>0</v>
      </c>
      <c r="AS89" s="775">
        <v>0</v>
      </c>
      <c r="AT89" s="775">
        <v>0</v>
      </c>
      <c r="AU89" s="775">
        <v>0</v>
      </c>
      <c r="AV89" s="775">
        <v>0</v>
      </c>
      <c r="AW89" s="775">
        <v>0</v>
      </c>
      <c r="AX89" s="775">
        <v>0</v>
      </c>
      <c r="AY89" s="775">
        <v>0</v>
      </c>
      <c r="AZ89" s="775">
        <v>0</v>
      </c>
      <c r="BA89" s="775">
        <v>0</v>
      </c>
      <c r="BB89" s="775">
        <v>0</v>
      </c>
      <c r="BC89" s="775">
        <v>0</v>
      </c>
      <c r="BD89" s="775">
        <v>0</v>
      </c>
      <c r="BE89" s="775">
        <v>0</v>
      </c>
      <c r="BF89" s="775">
        <v>0</v>
      </c>
      <c r="BG89" s="775">
        <v>0</v>
      </c>
      <c r="BH89" s="775">
        <v>0</v>
      </c>
      <c r="BI89" s="775">
        <v>0</v>
      </c>
      <c r="BJ89" s="775">
        <v>0</v>
      </c>
      <c r="BK89" s="775">
        <v>0</v>
      </c>
      <c r="BL89" s="804">
        <v>0</v>
      </c>
      <c r="BM89" s="805">
        <f t="shared" si="5"/>
        <v>0</v>
      </c>
      <c r="BN89" s="720"/>
      <c r="BO89" s="666">
        <v>0</v>
      </c>
      <c r="BP89" s="806">
        <f t="shared" si="6"/>
        <v>0</v>
      </c>
      <c r="BQ89" s="776">
        <f t="shared" si="7"/>
        <v>0</v>
      </c>
      <c r="BR89" s="789">
        <v>0</v>
      </c>
      <c r="BS89" s="666">
        <v>0</v>
      </c>
      <c r="BT89" s="807">
        <v>0</v>
      </c>
      <c r="BU89" s="807">
        <v>0</v>
      </c>
      <c r="BV89" s="666">
        <v>0</v>
      </c>
      <c r="BW89" s="808">
        <v>0</v>
      </c>
      <c r="BX89" s="720">
        <v>0</v>
      </c>
      <c r="BZ89" s="741"/>
    </row>
    <row r="90" spans="1:78">
      <c r="A90" s="740" t="s">
        <v>34</v>
      </c>
      <c r="B90" s="604" t="s">
        <v>134</v>
      </c>
      <c r="C90" s="775">
        <f t="shared" si="4"/>
        <v>0</v>
      </c>
      <c r="D90" s="666"/>
      <c r="E90" s="666"/>
      <c r="F90" s="666"/>
      <c r="G90" s="666"/>
      <c r="H90" s="666"/>
      <c r="I90" s="666"/>
      <c r="J90" s="666"/>
      <c r="K90" s="666"/>
      <c r="L90" s="776">
        <v>0</v>
      </c>
      <c r="M90" s="775">
        <v>0</v>
      </c>
      <c r="N90" s="775">
        <v>0</v>
      </c>
      <c r="O90" s="775">
        <v>0</v>
      </c>
      <c r="P90" s="775">
        <v>0</v>
      </c>
      <c r="Q90" s="775">
        <v>0</v>
      </c>
      <c r="R90" s="775">
        <v>0</v>
      </c>
      <c r="S90" s="775">
        <v>0</v>
      </c>
      <c r="T90" s="775">
        <v>0</v>
      </c>
      <c r="U90" s="775">
        <v>0</v>
      </c>
      <c r="V90" s="775">
        <v>0</v>
      </c>
      <c r="W90" s="775">
        <v>0</v>
      </c>
      <c r="X90" s="775">
        <v>0</v>
      </c>
      <c r="Y90" s="775">
        <v>0</v>
      </c>
      <c r="Z90" s="775">
        <v>0</v>
      </c>
      <c r="AA90" s="775">
        <v>0</v>
      </c>
      <c r="AB90" s="775">
        <v>0</v>
      </c>
      <c r="AC90" s="775">
        <v>0</v>
      </c>
      <c r="AD90" s="775">
        <v>0</v>
      </c>
      <c r="AE90" s="775">
        <v>0</v>
      </c>
      <c r="AF90" s="775">
        <v>0</v>
      </c>
      <c r="AG90" s="775">
        <v>0</v>
      </c>
      <c r="AH90" s="775">
        <v>0</v>
      </c>
      <c r="AI90" s="775">
        <v>0</v>
      </c>
      <c r="AJ90" s="775">
        <v>0</v>
      </c>
      <c r="AK90" s="775">
        <v>0</v>
      </c>
      <c r="AL90" s="775">
        <v>0</v>
      </c>
      <c r="AM90" s="775">
        <v>0</v>
      </c>
      <c r="AN90" s="775">
        <v>0</v>
      </c>
      <c r="AO90" s="775">
        <v>0</v>
      </c>
      <c r="AP90" s="775">
        <v>0</v>
      </c>
      <c r="AQ90" s="775">
        <v>0</v>
      </c>
      <c r="AR90" s="775">
        <v>0</v>
      </c>
      <c r="AS90" s="775">
        <v>0</v>
      </c>
      <c r="AT90" s="775">
        <v>0</v>
      </c>
      <c r="AU90" s="775">
        <v>0</v>
      </c>
      <c r="AV90" s="775">
        <v>0</v>
      </c>
      <c r="AW90" s="775">
        <v>0</v>
      </c>
      <c r="AX90" s="775">
        <v>0</v>
      </c>
      <c r="AY90" s="775">
        <v>0</v>
      </c>
      <c r="AZ90" s="775">
        <v>0</v>
      </c>
      <c r="BA90" s="775">
        <v>0</v>
      </c>
      <c r="BB90" s="775">
        <v>0</v>
      </c>
      <c r="BC90" s="775">
        <v>0</v>
      </c>
      <c r="BD90" s="775">
        <v>0</v>
      </c>
      <c r="BE90" s="775">
        <v>0</v>
      </c>
      <c r="BF90" s="775">
        <v>0</v>
      </c>
      <c r="BG90" s="775">
        <v>0</v>
      </c>
      <c r="BH90" s="775">
        <v>0</v>
      </c>
      <c r="BI90" s="775">
        <v>0</v>
      </c>
      <c r="BJ90" s="775">
        <v>0</v>
      </c>
      <c r="BK90" s="775">
        <v>0</v>
      </c>
      <c r="BL90" s="804">
        <v>0</v>
      </c>
      <c r="BM90" s="805">
        <f t="shared" si="5"/>
        <v>0</v>
      </c>
      <c r="BN90" s="720"/>
      <c r="BO90" s="666">
        <v>0</v>
      </c>
      <c r="BP90" s="806">
        <f t="shared" si="6"/>
        <v>0</v>
      </c>
      <c r="BQ90" s="776">
        <f t="shared" si="7"/>
        <v>0</v>
      </c>
      <c r="BR90" s="789">
        <v>0</v>
      </c>
      <c r="BS90" s="666">
        <v>0</v>
      </c>
      <c r="BT90" s="807">
        <v>0</v>
      </c>
      <c r="BU90" s="807">
        <v>0</v>
      </c>
      <c r="BV90" s="666">
        <v>0</v>
      </c>
      <c r="BW90" s="808">
        <v>0</v>
      </c>
      <c r="BX90" s="720">
        <v>0</v>
      </c>
      <c r="BZ90" s="741"/>
    </row>
    <row r="91" spans="1:78">
      <c r="A91" s="740" t="s">
        <v>35</v>
      </c>
      <c r="B91" s="604" t="s">
        <v>135</v>
      </c>
      <c r="C91" s="775">
        <f t="shared" si="4"/>
        <v>18565.246999999999</v>
      </c>
      <c r="D91" s="666"/>
      <c r="E91" s="666"/>
      <c r="F91" s="666"/>
      <c r="G91" s="666"/>
      <c r="H91" s="666"/>
      <c r="I91" s="666"/>
      <c r="J91" s="666"/>
      <c r="K91" s="666"/>
      <c r="L91" s="776">
        <v>0</v>
      </c>
      <c r="M91" s="775">
        <v>64.546000000000006</v>
      </c>
      <c r="N91" s="775">
        <v>122.482</v>
      </c>
      <c r="O91" s="775">
        <v>127.066</v>
      </c>
      <c r="P91" s="775">
        <v>299.31299999999999</v>
      </c>
      <c r="Q91" s="775">
        <v>1.2999999999999999E-2</v>
      </c>
      <c r="R91" s="775">
        <v>13.863</v>
      </c>
      <c r="S91" s="775">
        <v>2.528</v>
      </c>
      <c r="T91" s="775">
        <v>0</v>
      </c>
      <c r="U91" s="775">
        <v>33.405999999999999</v>
      </c>
      <c r="V91" s="775">
        <v>5.5460000000000003</v>
      </c>
      <c r="W91" s="775">
        <v>3.95</v>
      </c>
      <c r="X91" s="775">
        <v>1.1160000000000001</v>
      </c>
      <c r="Y91" s="775">
        <v>0.76800000000000002</v>
      </c>
      <c r="Z91" s="775">
        <v>2.2570000000000001</v>
      </c>
      <c r="AA91" s="775">
        <v>5.133</v>
      </c>
      <c r="AB91" s="775">
        <v>2.4700000000000002</v>
      </c>
      <c r="AC91" s="775">
        <v>28.233000000000001</v>
      </c>
      <c r="AD91" s="775">
        <v>17.087</v>
      </c>
      <c r="AE91" s="775">
        <v>466.33699999999999</v>
      </c>
      <c r="AF91" s="775">
        <v>30.952999999999999</v>
      </c>
      <c r="AG91" s="775">
        <v>89.905000000000001</v>
      </c>
      <c r="AH91" s="775">
        <v>399.08699999999999</v>
      </c>
      <c r="AI91" s="775">
        <v>1016.515</v>
      </c>
      <c r="AJ91" s="775">
        <v>12.068</v>
      </c>
      <c r="AK91" s="775">
        <v>6.226</v>
      </c>
      <c r="AL91" s="775">
        <v>156.19999999999999</v>
      </c>
      <c r="AM91" s="775">
        <v>132.77799999999999</v>
      </c>
      <c r="AN91" s="775">
        <v>20.57</v>
      </c>
      <c r="AO91" s="775">
        <v>725.85299999999995</v>
      </c>
      <c r="AP91" s="775">
        <v>46.314999999999998</v>
      </c>
      <c r="AQ91" s="775">
        <v>18.623999999999999</v>
      </c>
      <c r="AR91" s="775">
        <v>11.256</v>
      </c>
      <c r="AS91" s="775">
        <v>12.82</v>
      </c>
      <c r="AT91" s="775">
        <v>594.68399999999997</v>
      </c>
      <c r="AU91" s="775">
        <v>0.42099999999999999</v>
      </c>
      <c r="AV91" s="775">
        <v>9.2999999999999999E-2</v>
      </c>
      <c r="AW91" s="775">
        <v>21.91</v>
      </c>
      <c r="AX91" s="775">
        <v>27.422000000000001</v>
      </c>
      <c r="AY91" s="775">
        <v>0</v>
      </c>
      <c r="AZ91" s="775">
        <v>8.4139999999999997</v>
      </c>
      <c r="BA91" s="775">
        <v>231.22</v>
      </c>
      <c r="BB91" s="775">
        <v>17.542999999999999</v>
      </c>
      <c r="BC91" s="775">
        <v>602.30799999999999</v>
      </c>
      <c r="BD91" s="775">
        <v>9.5630000000000006</v>
      </c>
      <c r="BE91" s="775">
        <v>62.77</v>
      </c>
      <c r="BF91" s="775">
        <v>89.866</v>
      </c>
      <c r="BG91" s="775">
        <v>19.977</v>
      </c>
      <c r="BH91" s="775">
        <v>0</v>
      </c>
      <c r="BI91" s="775">
        <v>47.49</v>
      </c>
      <c r="BJ91" s="775">
        <v>0</v>
      </c>
      <c r="BK91" s="775">
        <v>0</v>
      </c>
      <c r="BL91" s="804">
        <v>0</v>
      </c>
      <c r="BM91" s="805">
        <f t="shared" si="5"/>
        <v>5608.9649999999992</v>
      </c>
      <c r="BN91" s="720"/>
      <c r="BO91" s="666">
        <v>0</v>
      </c>
      <c r="BP91" s="806">
        <f t="shared" si="6"/>
        <v>12956.281999999999</v>
      </c>
      <c r="BQ91" s="776">
        <f t="shared" si="7"/>
        <v>12956.281999999999</v>
      </c>
      <c r="BR91" s="789">
        <v>0</v>
      </c>
      <c r="BS91" s="666">
        <v>12956.281999999999</v>
      </c>
      <c r="BT91" s="807">
        <v>0</v>
      </c>
      <c r="BU91" s="807">
        <v>0</v>
      </c>
      <c r="BV91" s="666">
        <v>0</v>
      </c>
      <c r="BW91" s="808">
        <v>0</v>
      </c>
      <c r="BX91" s="720">
        <v>0</v>
      </c>
      <c r="BZ91" s="741"/>
    </row>
    <row r="92" spans="1:78">
      <c r="A92" s="740" t="s">
        <v>36</v>
      </c>
      <c r="B92" s="604" t="s">
        <v>37</v>
      </c>
      <c r="C92" s="775">
        <f t="shared" si="4"/>
        <v>5319.2439999999988</v>
      </c>
      <c r="D92" s="666"/>
      <c r="E92" s="666"/>
      <c r="F92" s="666"/>
      <c r="G92" s="666"/>
      <c r="H92" s="666"/>
      <c r="I92" s="666"/>
      <c r="J92" s="666"/>
      <c r="K92" s="666"/>
      <c r="L92" s="776">
        <v>0</v>
      </c>
      <c r="M92" s="775">
        <v>10.973000000000001</v>
      </c>
      <c r="N92" s="775">
        <v>0</v>
      </c>
      <c r="O92" s="775">
        <v>10.753</v>
      </c>
      <c r="P92" s="775">
        <v>337.33199999999999</v>
      </c>
      <c r="Q92" s="775">
        <v>1.4999999999999999E-2</v>
      </c>
      <c r="R92" s="775">
        <v>0.73699999999999999</v>
      </c>
      <c r="S92" s="775">
        <v>0</v>
      </c>
      <c r="T92" s="775">
        <v>0</v>
      </c>
      <c r="U92" s="775">
        <v>0</v>
      </c>
      <c r="V92" s="775">
        <v>2.0619999999999998</v>
      </c>
      <c r="W92" s="775">
        <v>9.1940000000000008</v>
      </c>
      <c r="X92" s="775">
        <v>1.8240000000000001</v>
      </c>
      <c r="Y92" s="775">
        <v>21.015000000000001</v>
      </c>
      <c r="Z92" s="775">
        <v>0</v>
      </c>
      <c r="AA92" s="775">
        <v>0.72499999999999998</v>
      </c>
      <c r="AB92" s="775">
        <v>1.57</v>
      </c>
      <c r="AC92" s="775">
        <v>45.323</v>
      </c>
      <c r="AD92" s="775">
        <v>0</v>
      </c>
      <c r="AE92" s="775">
        <v>0.84099999999999997</v>
      </c>
      <c r="AF92" s="775">
        <v>45.255000000000003</v>
      </c>
      <c r="AG92" s="775">
        <v>131.45699999999999</v>
      </c>
      <c r="AH92" s="775">
        <v>1696.9839999999999</v>
      </c>
      <c r="AI92" s="775">
        <v>394.964</v>
      </c>
      <c r="AJ92" s="775">
        <v>0.88200000000000001</v>
      </c>
      <c r="AK92" s="775">
        <v>197.82400000000001</v>
      </c>
      <c r="AL92" s="775">
        <v>7.0250000000000004</v>
      </c>
      <c r="AM92" s="775">
        <v>10.048</v>
      </c>
      <c r="AN92" s="775">
        <v>0.95099999999999996</v>
      </c>
      <c r="AO92" s="775">
        <v>240.559</v>
      </c>
      <c r="AP92" s="775">
        <v>0</v>
      </c>
      <c r="AQ92" s="775">
        <v>5.6529999999999996</v>
      </c>
      <c r="AR92" s="775">
        <v>28.901</v>
      </c>
      <c r="AS92" s="775">
        <v>0</v>
      </c>
      <c r="AT92" s="775">
        <v>0</v>
      </c>
      <c r="AU92" s="775">
        <v>0</v>
      </c>
      <c r="AV92" s="775">
        <v>0.72699999999999998</v>
      </c>
      <c r="AW92" s="775">
        <v>4.2999999999999997E-2</v>
      </c>
      <c r="AX92" s="775">
        <v>38.335000000000001</v>
      </c>
      <c r="AY92" s="775">
        <v>0</v>
      </c>
      <c r="AZ92" s="775">
        <v>2.3740000000000001</v>
      </c>
      <c r="BA92" s="775">
        <v>12.147</v>
      </c>
      <c r="BB92" s="775">
        <v>14.239000000000001</v>
      </c>
      <c r="BC92" s="775">
        <v>656.10500000000002</v>
      </c>
      <c r="BD92" s="775">
        <v>0</v>
      </c>
      <c r="BE92" s="775">
        <v>80.674000000000007</v>
      </c>
      <c r="BF92" s="775">
        <v>183.99799999999999</v>
      </c>
      <c r="BG92" s="775">
        <v>0.05</v>
      </c>
      <c r="BH92" s="775">
        <v>0</v>
      </c>
      <c r="BI92" s="775">
        <v>0.54800000000000004</v>
      </c>
      <c r="BJ92" s="775">
        <v>0</v>
      </c>
      <c r="BK92" s="775">
        <v>0</v>
      </c>
      <c r="BL92" s="804">
        <v>0</v>
      </c>
      <c r="BM92" s="805">
        <f t="shared" si="5"/>
        <v>4192.1069999999991</v>
      </c>
      <c r="BN92" s="720"/>
      <c r="BO92" s="666">
        <v>0</v>
      </c>
      <c r="BP92" s="806">
        <f t="shared" si="6"/>
        <v>1127.1369999999999</v>
      </c>
      <c r="BQ92" s="776">
        <f t="shared" si="7"/>
        <v>1127.1369999999999</v>
      </c>
      <c r="BR92" s="789">
        <v>0</v>
      </c>
      <c r="BS92" s="666">
        <v>1127.1369999999999</v>
      </c>
      <c r="BT92" s="807">
        <v>0</v>
      </c>
      <c r="BU92" s="807">
        <v>0</v>
      </c>
      <c r="BV92" s="666">
        <v>0</v>
      </c>
      <c r="BW92" s="808">
        <v>0</v>
      </c>
      <c r="BX92" s="720">
        <v>0</v>
      </c>
      <c r="BZ92" s="741"/>
    </row>
    <row r="93" spans="1:78">
      <c r="A93" s="740" t="s">
        <v>38</v>
      </c>
      <c r="B93" s="604" t="s">
        <v>39</v>
      </c>
      <c r="C93" s="775">
        <f t="shared" si="4"/>
        <v>8547.9420000000009</v>
      </c>
      <c r="D93" s="666"/>
      <c r="E93" s="666"/>
      <c r="F93" s="666"/>
      <c r="G93" s="666"/>
      <c r="H93" s="666"/>
      <c r="I93" s="666"/>
      <c r="J93" s="666"/>
      <c r="K93" s="666"/>
      <c r="L93" s="776">
        <v>0</v>
      </c>
      <c r="M93" s="775">
        <v>7.2469999999999999</v>
      </c>
      <c r="N93" s="775">
        <v>0</v>
      </c>
      <c r="O93" s="775">
        <v>46.534999999999997</v>
      </c>
      <c r="P93" s="775">
        <v>5.96</v>
      </c>
      <c r="Q93" s="775">
        <v>6.0000000000000001E-3</v>
      </c>
      <c r="R93" s="775">
        <v>3.109</v>
      </c>
      <c r="S93" s="775">
        <v>0.69099999999999995</v>
      </c>
      <c r="T93" s="775">
        <v>0</v>
      </c>
      <c r="U93" s="775">
        <v>6.5650000000000004</v>
      </c>
      <c r="V93" s="775">
        <v>2.5950000000000002</v>
      </c>
      <c r="W93" s="775">
        <v>0</v>
      </c>
      <c r="X93" s="775">
        <v>0.33300000000000002</v>
      </c>
      <c r="Y93" s="775">
        <v>7.1760000000000002</v>
      </c>
      <c r="Z93" s="775">
        <v>0.217</v>
      </c>
      <c r="AA93" s="775">
        <v>0</v>
      </c>
      <c r="AB93" s="775">
        <v>3.105</v>
      </c>
      <c r="AC93" s="775">
        <v>22.684000000000001</v>
      </c>
      <c r="AD93" s="775">
        <v>16.535</v>
      </c>
      <c r="AE93" s="775">
        <v>14.927</v>
      </c>
      <c r="AF93" s="775">
        <v>43.177999999999997</v>
      </c>
      <c r="AG93" s="775">
        <v>27.757000000000001</v>
      </c>
      <c r="AH93" s="775">
        <v>49.651000000000003</v>
      </c>
      <c r="AI93" s="775">
        <v>168.34399999999999</v>
      </c>
      <c r="AJ93" s="775">
        <v>6.1970000000000001</v>
      </c>
      <c r="AK93" s="775">
        <v>10.263999999999999</v>
      </c>
      <c r="AL93" s="775">
        <v>1014.59</v>
      </c>
      <c r="AM93" s="775">
        <v>109.15900000000001</v>
      </c>
      <c r="AN93" s="775">
        <v>49.335999999999999</v>
      </c>
      <c r="AO93" s="775">
        <v>55.351999999999997</v>
      </c>
      <c r="AP93" s="775">
        <v>6.391</v>
      </c>
      <c r="AQ93" s="775">
        <v>69.528000000000006</v>
      </c>
      <c r="AR93" s="775">
        <v>51.35</v>
      </c>
      <c r="AS93" s="775">
        <v>39.220999999999997</v>
      </c>
      <c r="AT93" s="775">
        <v>98.506</v>
      </c>
      <c r="AU93" s="775">
        <v>11.401999999999999</v>
      </c>
      <c r="AV93" s="775">
        <v>47.185000000000002</v>
      </c>
      <c r="AW93" s="775">
        <v>0.749</v>
      </c>
      <c r="AX93" s="775">
        <v>46.341999999999999</v>
      </c>
      <c r="AY93" s="775">
        <v>0</v>
      </c>
      <c r="AZ93" s="775">
        <v>1.7989999999999999</v>
      </c>
      <c r="BA93" s="775">
        <v>688.69399999999996</v>
      </c>
      <c r="BB93" s="775">
        <v>34.07</v>
      </c>
      <c r="BC93" s="775">
        <v>427.89100000000002</v>
      </c>
      <c r="BD93" s="775">
        <v>0</v>
      </c>
      <c r="BE93" s="775">
        <v>45.473999999999997</v>
      </c>
      <c r="BF93" s="775">
        <v>125.72499999999999</v>
      </c>
      <c r="BG93" s="775">
        <v>8.7539999999999996</v>
      </c>
      <c r="BH93" s="775">
        <v>0</v>
      </c>
      <c r="BI93" s="775">
        <v>7.2130000000000001</v>
      </c>
      <c r="BJ93" s="775">
        <v>0</v>
      </c>
      <c r="BK93" s="775">
        <v>0</v>
      </c>
      <c r="BL93" s="804">
        <v>0</v>
      </c>
      <c r="BM93" s="805">
        <f t="shared" si="5"/>
        <v>3381.8070000000007</v>
      </c>
      <c r="BN93" s="720"/>
      <c r="BO93" s="666">
        <v>6.266</v>
      </c>
      <c r="BP93" s="806">
        <f t="shared" si="6"/>
        <v>5159.8689999999997</v>
      </c>
      <c r="BQ93" s="776">
        <f t="shared" si="7"/>
        <v>5159.8689999999997</v>
      </c>
      <c r="BR93" s="789">
        <v>0</v>
      </c>
      <c r="BS93" s="666">
        <v>5159.8689999999997</v>
      </c>
      <c r="BT93" s="807">
        <v>0</v>
      </c>
      <c r="BU93" s="807">
        <v>0</v>
      </c>
      <c r="BV93" s="666">
        <v>0</v>
      </c>
      <c r="BW93" s="808">
        <v>0</v>
      </c>
      <c r="BX93" s="720">
        <v>0</v>
      </c>
      <c r="BZ93" s="741"/>
    </row>
    <row r="94" spans="1:78">
      <c r="A94" s="740" t="s">
        <v>40</v>
      </c>
      <c r="B94" s="604" t="s">
        <v>136</v>
      </c>
      <c r="C94" s="775">
        <f t="shared" si="4"/>
        <v>16671.584999999999</v>
      </c>
      <c r="D94" s="666"/>
      <c r="E94" s="666"/>
      <c r="F94" s="666"/>
      <c r="G94" s="666"/>
      <c r="H94" s="666"/>
      <c r="I94" s="666"/>
      <c r="J94" s="666"/>
      <c r="K94" s="666"/>
      <c r="L94" s="776">
        <v>0</v>
      </c>
      <c r="M94" s="775">
        <v>83.804000000000002</v>
      </c>
      <c r="N94" s="775">
        <v>0</v>
      </c>
      <c r="O94" s="775">
        <v>375.50700000000001</v>
      </c>
      <c r="P94" s="775">
        <v>97.662000000000006</v>
      </c>
      <c r="Q94" s="775">
        <v>0</v>
      </c>
      <c r="R94" s="775">
        <v>8.01</v>
      </c>
      <c r="S94" s="775">
        <v>0</v>
      </c>
      <c r="T94" s="775">
        <v>0</v>
      </c>
      <c r="U94" s="775">
        <v>2.64</v>
      </c>
      <c r="V94" s="775">
        <v>0</v>
      </c>
      <c r="W94" s="775">
        <v>0</v>
      </c>
      <c r="X94" s="775">
        <v>7.87</v>
      </c>
      <c r="Y94" s="775">
        <v>1.248</v>
      </c>
      <c r="Z94" s="775">
        <v>0</v>
      </c>
      <c r="AA94" s="775">
        <v>0.53300000000000003</v>
      </c>
      <c r="AB94" s="775">
        <v>0</v>
      </c>
      <c r="AC94" s="775">
        <v>198.767</v>
      </c>
      <c r="AD94" s="775">
        <v>98.251999999999995</v>
      </c>
      <c r="AE94" s="775">
        <v>94.715999999999994</v>
      </c>
      <c r="AF94" s="775">
        <v>0</v>
      </c>
      <c r="AG94" s="775">
        <v>20.039000000000001</v>
      </c>
      <c r="AH94" s="775">
        <v>671.99400000000003</v>
      </c>
      <c r="AI94" s="775">
        <v>258.404</v>
      </c>
      <c r="AJ94" s="775">
        <v>4.9550000000000001</v>
      </c>
      <c r="AK94" s="775">
        <v>1044</v>
      </c>
      <c r="AL94" s="775">
        <v>1776.4359999999999</v>
      </c>
      <c r="AM94" s="775">
        <v>2120.9969999999998</v>
      </c>
      <c r="AN94" s="775">
        <v>0</v>
      </c>
      <c r="AO94" s="775">
        <v>164.17400000000001</v>
      </c>
      <c r="AP94" s="775">
        <v>6.4480000000000004</v>
      </c>
      <c r="AQ94" s="775">
        <v>1.1200000000000001</v>
      </c>
      <c r="AR94" s="775">
        <v>284.983</v>
      </c>
      <c r="AS94" s="775">
        <v>0</v>
      </c>
      <c r="AT94" s="775">
        <v>117.127</v>
      </c>
      <c r="AU94" s="775">
        <v>0</v>
      </c>
      <c r="AV94" s="775">
        <v>3.3000000000000002E-2</v>
      </c>
      <c r="AW94" s="775">
        <v>0.89100000000000001</v>
      </c>
      <c r="AX94" s="775">
        <v>5.8120000000000003</v>
      </c>
      <c r="AY94" s="775">
        <v>0</v>
      </c>
      <c r="AZ94" s="775">
        <v>22.853000000000002</v>
      </c>
      <c r="BA94" s="775">
        <v>52.423999999999999</v>
      </c>
      <c r="BB94" s="775">
        <v>0</v>
      </c>
      <c r="BC94" s="775">
        <v>137.02600000000001</v>
      </c>
      <c r="BD94" s="775">
        <v>0</v>
      </c>
      <c r="BE94" s="775">
        <v>29.727</v>
      </c>
      <c r="BF94" s="775">
        <v>59.472999999999999</v>
      </c>
      <c r="BG94" s="775">
        <v>0</v>
      </c>
      <c r="BH94" s="775">
        <v>0</v>
      </c>
      <c r="BI94" s="775">
        <v>0</v>
      </c>
      <c r="BJ94" s="775">
        <v>0</v>
      </c>
      <c r="BK94" s="775">
        <v>0</v>
      </c>
      <c r="BL94" s="804">
        <v>0</v>
      </c>
      <c r="BM94" s="805">
        <f t="shared" si="5"/>
        <v>7747.9249999999993</v>
      </c>
      <c r="BN94" s="720"/>
      <c r="BO94" s="666">
        <v>8367.9779999999992</v>
      </c>
      <c r="BP94" s="806">
        <f t="shared" si="6"/>
        <v>555.68200000000002</v>
      </c>
      <c r="BQ94" s="776">
        <f t="shared" si="7"/>
        <v>555.68200000000002</v>
      </c>
      <c r="BR94" s="789">
        <v>0</v>
      </c>
      <c r="BS94" s="666">
        <v>555.68200000000002</v>
      </c>
      <c r="BT94" s="807">
        <v>0</v>
      </c>
      <c r="BU94" s="807">
        <v>0</v>
      </c>
      <c r="BV94" s="666">
        <v>0</v>
      </c>
      <c r="BW94" s="808">
        <v>0</v>
      </c>
      <c r="BX94" s="720">
        <v>0</v>
      </c>
      <c r="BZ94" s="741"/>
    </row>
    <row r="95" spans="1:78">
      <c r="A95" s="740" t="s">
        <v>41</v>
      </c>
      <c r="B95" s="604" t="s">
        <v>156</v>
      </c>
      <c r="C95" s="775">
        <f t="shared" si="4"/>
        <v>242.39099999999996</v>
      </c>
      <c r="D95" s="666"/>
      <c r="E95" s="666"/>
      <c r="F95" s="666"/>
      <c r="G95" s="666"/>
      <c r="H95" s="666"/>
      <c r="I95" s="666"/>
      <c r="J95" s="666"/>
      <c r="K95" s="666"/>
      <c r="L95" s="776">
        <v>3.0000000000000001E-3</v>
      </c>
      <c r="M95" s="775">
        <v>0</v>
      </c>
      <c r="N95" s="775">
        <v>0</v>
      </c>
      <c r="O95" s="775">
        <v>0.184</v>
      </c>
      <c r="P95" s="775">
        <v>0.14499999999999999</v>
      </c>
      <c r="Q95" s="775">
        <v>1E-3</v>
      </c>
      <c r="R95" s="775">
        <v>5.0000000000000001E-3</v>
      </c>
      <c r="S95" s="775">
        <v>4.0000000000000001E-3</v>
      </c>
      <c r="T95" s="775">
        <v>0</v>
      </c>
      <c r="U95" s="775">
        <v>0.17599999999999999</v>
      </c>
      <c r="V95" s="775">
        <v>1.7999999999999999E-2</v>
      </c>
      <c r="W95" s="775">
        <v>1.2E-2</v>
      </c>
      <c r="X95" s="775">
        <v>5.7000000000000002E-2</v>
      </c>
      <c r="Y95" s="775">
        <v>1.0999999999999999E-2</v>
      </c>
      <c r="Z95" s="775">
        <v>3.2000000000000001E-2</v>
      </c>
      <c r="AA95" s="775">
        <v>1E-3</v>
      </c>
      <c r="AB95" s="775">
        <v>1.0999999999999999E-2</v>
      </c>
      <c r="AC95" s="775">
        <v>0.498</v>
      </c>
      <c r="AD95" s="775">
        <v>5.0000000000000001E-3</v>
      </c>
      <c r="AE95" s="775">
        <v>1.3260000000000001</v>
      </c>
      <c r="AF95" s="775">
        <v>0.78600000000000003</v>
      </c>
      <c r="AG95" s="775">
        <v>2.0880000000000001</v>
      </c>
      <c r="AH95" s="775">
        <v>0.78700000000000003</v>
      </c>
      <c r="AI95" s="775">
        <v>1.0580000000000001</v>
      </c>
      <c r="AJ95" s="775">
        <v>4.0000000000000001E-3</v>
      </c>
      <c r="AK95" s="775">
        <v>0</v>
      </c>
      <c r="AL95" s="775">
        <v>0.17699999999999999</v>
      </c>
      <c r="AM95" s="775">
        <v>0.108</v>
      </c>
      <c r="AN95" s="775">
        <v>6.726</v>
      </c>
      <c r="AO95" s="775">
        <v>1.0189999999999999</v>
      </c>
      <c r="AP95" s="775">
        <v>0.11600000000000001</v>
      </c>
      <c r="AQ95" s="775">
        <v>5.0999999999999997E-2</v>
      </c>
      <c r="AR95" s="775">
        <v>0.68899999999999995</v>
      </c>
      <c r="AS95" s="775">
        <v>8.6999999999999994E-2</v>
      </c>
      <c r="AT95" s="775">
        <v>0</v>
      </c>
      <c r="AU95" s="775">
        <v>0.43</v>
      </c>
      <c r="AV95" s="775">
        <v>1.0249999999999999</v>
      </c>
      <c r="AW95" s="775">
        <v>6.6000000000000003E-2</v>
      </c>
      <c r="AX95" s="775">
        <v>8.1000000000000003E-2</v>
      </c>
      <c r="AY95" s="775">
        <v>0</v>
      </c>
      <c r="AZ95" s="775">
        <v>5.0000000000000001E-3</v>
      </c>
      <c r="BA95" s="775">
        <v>0.06</v>
      </c>
      <c r="BB95" s="775">
        <v>4.1000000000000002E-2</v>
      </c>
      <c r="BC95" s="775">
        <v>112.996</v>
      </c>
      <c r="BD95" s="775">
        <v>0.92800000000000005</v>
      </c>
      <c r="BE95" s="775">
        <v>14.492000000000001</v>
      </c>
      <c r="BF95" s="775">
        <v>11.744</v>
      </c>
      <c r="BG95" s="775">
        <v>0.153</v>
      </c>
      <c r="BH95" s="775">
        <v>0.54700000000000004</v>
      </c>
      <c r="BI95" s="775">
        <v>0.186</v>
      </c>
      <c r="BJ95" s="775">
        <v>0</v>
      </c>
      <c r="BK95" s="775">
        <v>0</v>
      </c>
      <c r="BL95" s="804">
        <v>0</v>
      </c>
      <c r="BM95" s="805">
        <f t="shared" si="5"/>
        <v>158.93899999999996</v>
      </c>
      <c r="BN95" s="720"/>
      <c r="BO95" s="666">
        <v>3.9449999999999998</v>
      </c>
      <c r="BP95" s="806">
        <f t="shared" si="6"/>
        <v>79.507000000000005</v>
      </c>
      <c r="BQ95" s="776">
        <f t="shared" si="7"/>
        <v>79.507000000000005</v>
      </c>
      <c r="BR95" s="789">
        <v>0</v>
      </c>
      <c r="BS95" s="666">
        <v>79.507000000000005</v>
      </c>
      <c r="BT95" s="807">
        <v>0</v>
      </c>
      <c r="BU95" s="807">
        <v>0</v>
      </c>
      <c r="BV95" s="666">
        <v>0</v>
      </c>
      <c r="BW95" s="808">
        <v>0</v>
      </c>
      <c r="BX95" s="720">
        <v>0</v>
      </c>
      <c r="BZ95" s="741"/>
    </row>
    <row r="96" spans="1:78">
      <c r="A96" s="740" t="s">
        <v>42</v>
      </c>
      <c r="B96" s="604" t="s">
        <v>43</v>
      </c>
      <c r="C96" s="775">
        <f t="shared" si="4"/>
        <v>40189.760000000002</v>
      </c>
      <c r="D96" s="666"/>
      <c r="E96" s="666"/>
      <c r="F96" s="666"/>
      <c r="G96" s="666"/>
      <c r="H96" s="666"/>
      <c r="I96" s="666"/>
      <c r="J96" s="666"/>
      <c r="K96" s="666"/>
      <c r="L96" s="776">
        <v>2.4500000000000002</v>
      </c>
      <c r="M96" s="775">
        <v>10.814</v>
      </c>
      <c r="N96" s="775">
        <v>0.54200000000000004</v>
      </c>
      <c r="O96" s="775">
        <v>23.329000000000001</v>
      </c>
      <c r="P96" s="775">
        <v>3.0219999999999998</v>
      </c>
      <c r="Q96" s="775">
        <v>1.4E-2</v>
      </c>
      <c r="R96" s="775">
        <v>10.364000000000001</v>
      </c>
      <c r="S96" s="775">
        <v>0</v>
      </c>
      <c r="T96" s="775">
        <v>0</v>
      </c>
      <c r="U96" s="775">
        <v>3.2629999999999999</v>
      </c>
      <c r="V96" s="775">
        <v>1.284</v>
      </c>
      <c r="W96" s="775">
        <v>0</v>
      </c>
      <c r="X96" s="775">
        <v>0.53300000000000003</v>
      </c>
      <c r="Y96" s="775">
        <v>4.9950000000000001</v>
      </c>
      <c r="Z96" s="775">
        <v>0</v>
      </c>
      <c r="AA96" s="775">
        <v>0</v>
      </c>
      <c r="AB96" s="775">
        <v>3.1040000000000001</v>
      </c>
      <c r="AC96" s="775">
        <v>3.86</v>
      </c>
      <c r="AD96" s="775">
        <v>8.1839999999999993</v>
      </c>
      <c r="AE96" s="775">
        <v>33.29</v>
      </c>
      <c r="AF96" s="775">
        <v>33.366999999999997</v>
      </c>
      <c r="AG96" s="775">
        <v>41.356999999999999</v>
      </c>
      <c r="AH96" s="775">
        <v>34</v>
      </c>
      <c r="AI96" s="775">
        <v>60.451999999999998</v>
      </c>
      <c r="AJ96" s="775">
        <v>1.1200000000000001</v>
      </c>
      <c r="AK96" s="775">
        <v>7.641</v>
      </c>
      <c r="AL96" s="775">
        <v>6.8</v>
      </c>
      <c r="AM96" s="775">
        <v>327.52600000000001</v>
      </c>
      <c r="AN96" s="775">
        <v>3.0009999999999999</v>
      </c>
      <c r="AO96" s="775">
        <v>237.18899999999999</v>
      </c>
      <c r="AP96" s="775">
        <v>7.3949999999999996</v>
      </c>
      <c r="AQ96" s="775">
        <v>18.472000000000001</v>
      </c>
      <c r="AR96" s="775">
        <v>41.328000000000003</v>
      </c>
      <c r="AS96" s="775">
        <v>38.826999999999998</v>
      </c>
      <c r="AT96" s="775">
        <v>34.954000000000001</v>
      </c>
      <c r="AU96" s="775">
        <v>10.039999999999999</v>
      </c>
      <c r="AV96" s="775">
        <v>20.640999999999998</v>
      </c>
      <c r="AW96" s="775">
        <v>21.972000000000001</v>
      </c>
      <c r="AX96" s="775">
        <v>19.849</v>
      </c>
      <c r="AY96" s="775">
        <v>0.42</v>
      </c>
      <c r="AZ96" s="775">
        <v>3.14</v>
      </c>
      <c r="BA96" s="775">
        <v>2940.5309999999999</v>
      </c>
      <c r="BB96" s="775">
        <v>16.927</v>
      </c>
      <c r="BC96" s="775">
        <v>583.03499999999997</v>
      </c>
      <c r="BD96" s="775">
        <v>12.628</v>
      </c>
      <c r="BE96" s="775">
        <v>39.81</v>
      </c>
      <c r="BF96" s="775">
        <v>90.343999999999994</v>
      </c>
      <c r="BG96" s="775">
        <v>3.0819999999999999</v>
      </c>
      <c r="BH96" s="775">
        <v>7.2930000000000001</v>
      </c>
      <c r="BI96" s="775">
        <v>1.2010000000000001</v>
      </c>
      <c r="BJ96" s="775">
        <v>0</v>
      </c>
      <c r="BK96" s="775">
        <v>0</v>
      </c>
      <c r="BL96" s="804">
        <v>0</v>
      </c>
      <c r="BM96" s="805">
        <f t="shared" si="5"/>
        <v>4773.3900000000003</v>
      </c>
      <c r="BN96" s="720"/>
      <c r="BO96" s="666">
        <v>0</v>
      </c>
      <c r="BP96" s="806">
        <f t="shared" si="6"/>
        <v>35416.370000000003</v>
      </c>
      <c r="BQ96" s="776">
        <f t="shared" si="7"/>
        <v>35416.370000000003</v>
      </c>
      <c r="BR96" s="789">
        <v>4.0000000000000001E-3</v>
      </c>
      <c r="BS96" s="666">
        <v>35416.366000000002</v>
      </c>
      <c r="BT96" s="807">
        <v>0</v>
      </c>
      <c r="BU96" s="807">
        <v>0</v>
      </c>
      <c r="BV96" s="666">
        <v>0</v>
      </c>
      <c r="BW96" s="808">
        <v>0</v>
      </c>
      <c r="BX96" s="720">
        <v>0</v>
      </c>
      <c r="BZ96" s="741"/>
    </row>
    <row r="97" spans="1:78">
      <c r="A97" s="740" t="s">
        <v>44</v>
      </c>
      <c r="B97" s="604" t="s">
        <v>207</v>
      </c>
      <c r="C97" s="775">
        <f t="shared" si="4"/>
        <v>10653.620999999999</v>
      </c>
      <c r="D97" s="666"/>
      <c r="E97" s="666"/>
      <c r="F97" s="666"/>
      <c r="G97" s="666"/>
      <c r="H97" s="666"/>
      <c r="I97" s="666"/>
      <c r="J97" s="666"/>
      <c r="K97" s="666"/>
      <c r="L97" s="776">
        <v>0.628</v>
      </c>
      <c r="M97" s="775">
        <v>26.382000000000001</v>
      </c>
      <c r="N97" s="775">
        <v>0.192</v>
      </c>
      <c r="O97" s="775">
        <v>9.6110000000000007</v>
      </c>
      <c r="P97" s="775">
        <v>0.504</v>
      </c>
      <c r="Q97" s="775">
        <v>3.0000000000000001E-3</v>
      </c>
      <c r="R97" s="775">
        <v>1.135</v>
      </c>
      <c r="S97" s="775">
        <v>0.11700000000000001</v>
      </c>
      <c r="T97" s="775">
        <v>0</v>
      </c>
      <c r="U97" s="775">
        <v>0.95399999999999996</v>
      </c>
      <c r="V97" s="775">
        <v>0.124</v>
      </c>
      <c r="W97" s="775">
        <v>0</v>
      </c>
      <c r="X97" s="775">
        <v>0.185</v>
      </c>
      <c r="Y97" s="775">
        <v>1.889</v>
      </c>
      <c r="Z97" s="775">
        <v>0.20399999999999999</v>
      </c>
      <c r="AA97" s="775">
        <v>0.17699999999999999</v>
      </c>
      <c r="AB97" s="775">
        <v>1.381</v>
      </c>
      <c r="AC97" s="775">
        <v>2.6440000000000001</v>
      </c>
      <c r="AD97" s="775">
        <v>1.2110000000000001</v>
      </c>
      <c r="AE97" s="775">
        <v>2.1539999999999999</v>
      </c>
      <c r="AF97" s="775">
        <v>5.7320000000000002</v>
      </c>
      <c r="AG97" s="775">
        <v>32.713999999999999</v>
      </c>
      <c r="AH97" s="775">
        <v>5.0529999999999999</v>
      </c>
      <c r="AI97" s="775">
        <v>312.34899999999999</v>
      </c>
      <c r="AJ97" s="775">
        <v>0.40400000000000003</v>
      </c>
      <c r="AK97" s="775">
        <v>16.001999999999999</v>
      </c>
      <c r="AL97" s="775">
        <v>78.872</v>
      </c>
      <c r="AM97" s="775">
        <v>32.753</v>
      </c>
      <c r="AN97" s="775">
        <v>0.38</v>
      </c>
      <c r="AO97" s="775">
        <v>4.3620000000000001</v>
      </c>
      <c r="AP97" s="775">
        <v>27.992000000000001</v>
      </c>
      <c r="AQ97" s="775">
        <v>3.169</v>
      </c>
      <c r="AR97" s="775">
        <v>3.2509999999999999</v>
      </c>
      <c r="AS97" s="775">
        <v>3.7360000000000002</v>
      </c>
      <c r="AT97" s="775">
        <v>25.265999999999998</v>
      </c>
      <c r="AU97" s="775">
        <v>3.9750000000000001</v>
      </c>
      <c r="AV97" s="775">
        <v>2.0129999999999999</v>
      </c>
      <c r="AW97" s="775">
        <v>0.109</v>
      </c>
      <c r="AX97" s="775">
        <v>3.5819999999999999</v>
      </c>
      <c r="AY97" s="775">
        <v>0.107</v>
      </c>
      <c r="AZ97" s="775">
        <v>0.5</v>
      </c>
      <c r="BA97" s="775">
        <v>7.2060000000000004</v>
      </c>
      <c r="BB97" s="775">
        <v>0.98699999999999999</v>
      </c>
      <c r="BC97" s="775">
        <v>207.40299999999999</v>
      </c>
      <c r="BD97" s="775">
        <v>3.6019999999999999</v>
      </c>
      <c r="BE97" s="775">
        <v>14.675000000000001</v>
      </c>
      <c r="BF97" s="775">
        <v>30.946000000000002</v>
      </c>
      <c r="BG97" s="775">
        <v>0.92300000000000004</v>
      </c>
      <c r="BH97" s="775">
        <v>10.538</v>
      </c>
      <c r="BI97" s="775">
        <v>1.0940000000000001</v>
      </c>
      <c r="BJ97" s="775">
        <v>0</v>
      </c>
      <c r="BK97" s="775">
        <v>0</v>
      </c>
      <c r="BL97" s="804">
        <v>0</v>
      </c>
      <c r="BM97" s="805">
        <f t="shared" si="5"/>
        <v>889.18999999999994</v>
      </c>
      <c r="BN97" s="720"/>
      <c r="BO97" s="666">
        <v>1618.5440000000001</v>
      </c>
      <c r="BP97" s="806">
        <f t="shared" si="6"/>
        <v>8145.8869999999997</v>
      </c>
      <c r="BQ97" s="776">
        <f t="shared" si="7"/>
        <v>8145.8869999999997</v>
      </c>
      <c r="BR97" s="789">
        <v>0</v>
      </c>
      <c r="BS97" s="666">
        <v>8145.8869999999997</v>
      </c>
      <c r="BT97" s="807">
        <v>0</v>
      </c>
      <c r="BU97" s="807">
        <v>0</v>
      </c>
      <c r="BV97" s="666">
        <v>0</v>
      </c>
      <c r="BW97" s="808">
        <v>0</v>
      </c>
      <c r="BX97" s="720">
        <v>0</v>
      </c>
      <c r="BZ97" s="741"/>
    </row>
    <row r="98" spans="1:78">
      <c r="A98" s="740" t="s">
        <v>45</v>
      </c>
      <c r="B98" s="604" t="s">
        <v>233</v>
      </c>
      <c r="C98" s="775">
        <f t="shared" si="4"/>
        <v>1548.827</v>
      </c>
      <c r="D98" s="666"/>
      <c r="E98" s="666"/>
      <c r="F98" s="666"/>
      <c r="G98" s="666"/>
      <c r="H98" s="666"/>
      <c r="I98" s="666"/>
      <c r="J98" s="666"/>
      <c r="K98" s="666"/>
      <c r="L98" s="776">
        <v>0</v>
      </c>
      <c r="M98" s="775">
        <v>1E-3</v>
      </c>
      <c r="N98" s="775">
        <v>6.0000000000000001E-3</v>
      </c>
      <c r="O98" s="775">
        <v>3.2589999999999999</v>
      </c>
      <c r="P98" s="775">
        <v>0.13200000000000001</v>
      </c>
      <c r="Q98" s="775">
        <v>1E-3</v>
      </c>
      <c r="R98" s="775">
        <v>0</v>
      </c>
      <c r="S98" s="775">
        <v>0.223</v>
      </c>
      <c r="T98" s="775">
        <v>0</v>
      </c>
      <c r="U98" s="775">
        <v>3.5000000000000003E-2</v>
      </c>
      <c r="V98" s="775">
        <v>0.183</v>
      </c>
      <c r="W98" s="775">
        <v>0.02</v>
      </c>
      <c r="X98" s="775">
        <v>5.0000000000000001E-3</v>
      </c>
      <c r="Y98" s="775">
        <v>6.0000000000000001E-3</v>
      </c>
      <c r="Z98" s="775">
        <v>1E-3</v>
      </c>
      <c r="AA98" s="775">
        <v>2.5000000000000001E-2</v>
      </c>
      <c r="AB98" s="775">
        <v>6.6000000000000003E-2</v>
      </c>
      <c r="AC98" s="775">
        <v>0.154</v>
      </c>
      <c r="AD98" s="775">
        <v>1.7999999999999999E-2</v>
      </c>
      <c r="AE98" s="775">
        <v>0.43</v>
      </c>
      <c r="AF98" s="775">
        <v>0.42799999999999999</v>
      </c>
      <c r="AG98" s="775">
        <v>0.20899999999999999</v>
      </c>
      <c r="AH98" s="775">
        <v>2.024</v>
      </c>
      <c r="AI98" s="775">
        <v>0.60399999999999998</v>
      </c>
      <c r="AJ98" s="775">
        <v>5.0000000000000001E-3</v>
      </c>
      <c r="AK98" s="775">
        <v>1.494</v>
      </c>
      <c r="AL98" s="775">
        <v>12.932</v>
      </c>
      <c r="AM98" s="775">
        <v>2.31</v>
      </c>
      <c r="AN98" s="775">
        <v>0</v>
      </c>
      <c r="AO98" s="775">
        <v>1.397</v>
      </c>
      <c r="AP98" s="775">
        <v>0.51800000000000002</v>
      </c>
      <c r="AQ98" s="775">
        <v>53.975999999999999</v>
      </c>
      <c r="AR98" s="775">
        <v>375.09300000000002</v>
      </c>
      <c r="AS98" s="775">
        <v>2.4E-2</v>
      </c>
      <c r="AT98" s="775">
        <v>58.591999999999999</v>
      </c>
      <c r="AU98" s="775">
        <v>0.24199999999999999</v>
      </c>
      <c r="AV98" s="775">
        <v>0.28699999999999998</v>
      </c>
      <c r="AW98" s="775">
        <v>3.1E-2</v>
      </c>
      <c r="AX98" s="775">
        <v>1.484</v>
      </c>
      <c r="AY98" s="775">
        <v>4.1000000000000002E-2</v>
      </c>
      <c r="AZ98" s="775">
        <v>0</v>
      </c>
      <c r="BA98" s="775">
        <v>2.4E-2</v>
      </c>
      <c r="BB98" s="775">
        <v>0.19900000000000001</v>
      </c>
      <c r="BC98" s="775">
        <v>7.0910000000000002</v>
      </c>
      <c r="BD98" s="775">
        <v>0</v>
      </c>
      <c r="BE98" s="775">
        <v>40.323</v>
      </c>
      <c r="BF98" s="775">
        <v>1.4319999999999999</v>
      </c>
      <c r="BG98" s="775">
        <v>8.5999999999999993E-2</v>
      </c>
      <c r="BH98" s="775">
        <v>1.7609999999999999</v>
      </c>
      <c r="BI98" s="775">
        <v>15.428000000000001</v>
      </c>
      <c r="BJ98" s="775">
        <v>0</v>
      </c>
      <c r="BK98" s="775">
        <v>0</v>
      </c>
      <c r="BL98" s="804">
        <v>0</v>
      </c>
      <c r="BM98" s="805">
        <f t="shared" si="5"/>
        <v>582.6</v>
      </c>
      <c r="BN98" s="720"/>
      <c r="BO98" s="666">
        <v>101.098</v>
      </c>
      <c r="BP98" s="806">
        <f t="shared" si="6"/>
        <v>865.12900000000002</v>
      </c>
      <c r="BQ98" s="776">
        <f t="shared" si="7"/>
        <v>865.12900000000002</v>
      </c>
      <c r="BR98" s="789">
        <v>91.006</v>
      </c>
      <c r="BS98" s="666">
        <v>774.12300000000005</v>
      </c>
      <c r="BT98" s="807">
        <v>0</v>
      </c>
      <c r="BU98" s="807">
        <v>0</v>
      </c>
      <c r="BV98" s="666">
        <v>0</v>
      </c>
      <c r="BW98" s="808">
        <v>0</v>
      </c>
      <c r="BX98" s="720">
        <v>0</v>
      </c>
      <c r="BZ98" s="741"/>
    </row>
    <row r="99" spans="1:78">
      <c r="A99" s="740" t="s">
        <v>46</v>
      </c>
      <c r="B99" s="604" t="s">
        <v>47</v>
      </c>
      <c r="C99" s="775">
        <f t="shared" si="4"/>
        <v>10275.196</v>
      </c>
      <c r="D99" s="666"/>
      <c r="E99" s="666"/>
      <c r="F99" s="666"/>
      <c r="G99" s="666"/>
      <c r="H99" s="666"/>
      <c r="I99" s="666"/>
      <c r="J99" s="666"/>
      <c r="K99" s="666"/>
      <c r="L99" s="776">
        <v>0.16500000000000001</v>
      </c>
      <c r="M99" s="775">
        <v>48.427999999999997</v>
      </c>
      <c r="N99" s="775">
        <v>4.9000000000000002E-2</v>
      </c>
      <c r="O99" s="775">
        <v>17.471</v>
      </c>
      <c r="P99" s="775">
        <v>8.85</v>
      </c>
      <c r="Q99" s="775">
        <v>2E-3</v>
      </c>
      <c r="R99" s="775">
        <v>1.2529999999999999</v>
      </c>
      <c r="S99" s="775">
        <v>0.17899999999999999</v>
      </c>
      <c r="T99" s="775">
        <v>0</v>
      </c>
      <c r="U99" s="775">
        <v>0.14000000000000001</v>
      </c>
      <c r="V99" s="775">
        <v>0.71599999999999997</v>
      </c>
      <c r="W99" s="775">
        <v>0.749</v>
      </c>
      <c r="X99" s="775">
        <v>0.56899999999999995</v>
      </c>
      <c r="Y99" s="775">
        <v>1.758</v>
      </c>
      <c r="Z99" s="775">
        <v>0.26400000000000001</v>
      </c>
      <c r="AA99" s="775">
        <v>0.98599999999999999</v>
      </c>
      <c r="AB99" s="775">
        <v>0.749</v>
      </c>
      <c r="AC99" s="775">
        <v>56.055</v>
      </c>
      <c r="AD99" s="775">
        <v>3.831</v>
      </c>
      <c r="AE99" s="775">
        <v>11.061999999999999</v>
      </c>
      <c r="AF99" s="775">
        <v>19.593</v>
      </c>
      <c r="AG99" s="775">
        <v>27.526</v>
      </c>
      <c r="AH99" s="775">
        <v>22.567</v>
      </c>
      <c r="AI99" s="775">
        <v>144.797</v>
      </c>
      <c r="AJ99" s="775">
        <v>42.86</v>
      </c>
      <c r="AK99" s="775">
        <v>7.601</v>
      </c>
      <c r="AL99" s="775">
        <v>118.688</v>
      </c>
      <c r="AM99" s="775">
        <v>57.174999999999997</v>
      </c>
      <c r="AN99" s="775">
        <v>5.75</v>
      </c>
      <c r="AO99" s="775">
        <v>45.747</v>
      </c>
      <c r="AP99" s="775">
        <v>7.5780000000000003</v>
      </c>
      <c r="AQ99" s="775">
        <v>16.231000000000002</v>
      </c>
      <c r="AR99" s="775">
        <v>1182.558</v>
      </c>
      <c r="AS99" s="775">
        <v>9.2070000000000007</v>
      </c>
      <c r="AT99" s="775">
        <v>93.926000000000002</v>
      </c>
      <c r="AU99" s="775">
        <v>13.106999999999999</v>
      </c>
      <c r="AV99" s="775">
        <v>30.803000000000001</v>
      </c>
      <c r="AW99" s="775">
        <v>1.1870000000000001</v>
      </c>
      <c r="AX99" s="775">
        <v>54.14</v>
      </c>
      <c r="AY99" s="775">
        <v>0.59299999999999997</v>
      </c>
      <c r="AZ99" s="775">
        <v>1.27</v>
      </c>
      <c r="BA99" s="775">
        <v>31.843</v>
      </c>
      <c r="BB99" s="775">
        <v>7.2050000000000001</v>
      </c>
      <c r="BC99" s="775">
        <v>132.49799999999999</v>
      </c>
      <c r="BD99" s="775">
        <v>3.1949999999999998</v>
      </c>
      <c r="BE99" s="775">
        <v>28.361999999999998</v>
      </c>
      <c r="BF99" s="775">
        <v>26.210999999999999</v>
      </c>
      <c r="BG99" s="775">
        <v>1.1679999999999999</v>
      </c>
      <c r="BH99" s="775">
        <v>6.05</v>
      </c>
      <c r="BI99" s="775">
        <v>8.3279999999999994</v>
      </c>
      <c r="BJ99" s="775">
        <v>0</v>
      </c>
      <c r="BK99" s="775">
        <v>0</v>
      </c>
      <c r="BL99" s="804">
        <v>0</v>
      </c>
      <c r="BM99" s="805">
        <f t="shared" si="5"/>
        <v>2301.04</v>
      </c>
      <c r="BN99" s="720"/>
      <c r="BO99" s="666">
        <v>546.01</v>
      </c>
      <c r="BP99" s="806">
        <f t="shared" si="6"/>
        <v>7428.1459999999997</v>
      </c>
      <c r="BQ99" s="776">
        <f t="shared" si="7"/>
        <v>7428.1459999999997</v>
      </c>
      <c r="BR99" s="789">
        <v>0</v>
      </c>
      <c r="BS99" s="666">
        <v>7428.1459999999997</v>
      </c>
      <c r="BT99" s="807">
        <v>0</v>
      </c>
      <c r="BU99" s="807">
        <v>0</v>
      </c>
      <c r="BV99" s="666">
        <v>0</v>
      </c>
      <c r="BW99" s="808">
        <v>0</v>
      </c>
      <c r="BX99" s="720">
        <v>0</v>
      </c>
      <c r="BZ99" s="741"/>
    </row>
    <row r="100" spans="1:78">
      <c r="A100" s="740" t="s">
        <v>48</v>
      </c>
      <c r="B100" s="604" t="s">
        <v>157</v>
      </c>
      <c r="C100" s="775">
        <f t="shared" si="4"/>
        <v>4162.674</v>
      </c>
      <c r="D100" s="666"/>
      <c r="E100" s="666"/>
      <c r="F100" s="666"/>
      <c r="G100" s="666"/>
      <c r="H100" s="666"/>
      <c r="I100" s="666"/>
      <c r="J100" s="666"/>
      <c r="K100" s="666"/>
      <c r="L100" s="776">
        <v>1.0999999999999999E-2</v>
      </c>
      <c r="M100" s="775">
        <v>0</v>
      </c>
      <c r="N100" s="775">
        <v>0.27900000000000003</v>
      </c>
      <c r="O100" s="775">
        <v>4.3150000000000004</v>
      </c>
      <c r="P100" s="775">
        <v>12.744</v>
      </c>
      <c r="Q100" s="775">
        <v>1E-3</v>
      </c>
      <c r="R100" s="775">
        <v>1.5620000000000001</v>
      </c>
      <c r="S100" s="775">
        <v>2.9000000000000001E-2</v>
      </c>
      <c r="T100" s="775">
        <v>0</v>
      </c>
      <c r="U100" s="775">
        <v>4.2809999999999997</v>
      </c>
      <c r="V100" s="775">
        <v>3.423</v>
      </c>
      <c r="W100" s="775">
        <v>0.28100000000000003</v>
      </c>
      <c r="X100" s="775">
        <v>0.75600000000000001</v>
      </c>
      <c r="Y100" s="775">
        <v>1.0429999999999999</v>
      </c>
      <c r="Z100" s="775">
        <v>7.0000000000000001E-3</v>
      </c>
      <c r="AA100" s="775">
        <v>0.21099999999999999</v>
      </c>
      <c r="AB100" s="775">
        <v>0.4</v>
      </c>
      <c r="AC100" s="775">
        <v>7.5839999999999996</v>
      </c>
      <c r="AD100" s="775">
        <v>14.023999999999999</v>
      </c>
      <c r="AE100" s="775">
        <v>15.71</v>
      </c>
      <c r="AF100" s="775">
        <v>10.988</v>
      </c>
      <c r="AG100" s="775">
        <v>21.042000000000002</v>
      </c>
      <c r="AH100" s="775">
        <v>30.401</v>
      </c>
      <c r="AI100" s="775">
        <v>39.061999999999998</v>
      </c>
      <c r="AJ100" s="775">
        <v>2.173</v>
      </c>
      <c r="AK100" s="775">
        <v>11.519</v>
      </c>
      <c r="AL100" s="775">
        <v>173.31800000000001</v>
      </c>
      <c r="AM100" s="775">
        <v>131.39099999999999</v>
      </c>
      <c r="AN100" s="775">
        <v>4.1399999999999997</v>
      </c>
      <c r="AO100" s="775">
        <v>46.350999999999999</v>
      </c>
      <c r="AP100" s="775">
        <v>4.6550000000000002</v>
      </c>
      <c r="AQ100" s="775">
        <v>4.8630000000000004</v>
      </c>
      <c r="AR100" s="775">
        <v>0.53100000000000003</v>
      </c>
      <c r="AS100" s="775">
        <v>90.498999999999995</v>
      </c>
      <c r="AT100" s="775">
        <v>0</v>
      </c>
      <c r="AU100" s="775">
        <v>0</v>
      </c>
      <c r="AV100" s="775">
        <v>29.49</v>
      </c>
      <c r="AW100" s="775">
        <v>1.3109999999999999</v>
      </c>
      <c r="AX100" s="775">
        <v>11.579000000000001</v>
      </c>
      <c r="AY100" s="775">
        <v>0.745</v>
      </c>
      <c r="AZ100" s="775">
        <v>0</v>
      </c>
      <c r="BA100" s="775">
        <v>10.736000000000001</v>
      </c>
      <c r="BB100" s="775">
        <v>4.0119999999999996</v>
      </c>
      <c r="BC100" s="775">
        <v>229.62899999999999</v>
      </c>
      <c r="BD100" s="775">
        <v>0.68100000000000005</v>
      </c>
      <c r="BE100" s="775">
        <v>14.141999999999999</v>
      </c>
      <c r="BF100" s="775">
        <v>14.712</v>
      </c>
      <c r="BG100" s="775">
        <v>1.5</v>
      </c>
      <c r="BH100" s="775">
        <v>0</v>
      </c>
      <c r="BI100" s="775">
        <v>0.104</v>
      </c>
      <c r="BJ100" s="775">
        <v>0</v>
      </c>
      <c r="BK100" s="775">
        <v>0</v>
      </c>
      <c r="BL100" s="804">
        <v>0</v>
      </c>
      <c r="BM100" s="805">
        <f t="shared" si="5"/>
        <v>956.23500000000001</v>
      </c>
      <c r="BN100" s="720"/>
      <c r="BO100" s="666">
        <v>521.70299999999997</v>
      </c>
      <c r="BP100" s="806">
        <f t="shared" si="6"/>
        <v>0</v>
      </c>
      <c r="BQ100" s="776">
        <f t="shared" si="7"/>
        <v>0</v>
      </c>
      <c r="BR100" s="789">
        <v>0</v>
      </c>
      <c r="BS100" s="666">
        <v>0</v>
      </c>
      <c r="BT100" s="807">
        <v>0</v>
      </c>
      <c r="BU100" s="807">
        <v>0</v>
      </c>
      <c r="BV100" s="666">
        <v>2684.7359999999999</v>
      </c>
      <c r="BW100" s="808">
        <v>0</v>
      </c>
      <c r="BX100" s="720">
        <v>0</v>
      </c>
      <c r="BZ100" s="741"/>
    </row>
    <row r="101" spans="1:78">
      <c r="A101" s="740" t="s">
        <v>49</v>
      </c>
      <c r="B101" s="604" t="s">
        <v>234</v>
      </c>
      <c r="C101" s="775">
        <f t="shared" si="4"/>
        <v>17908.903000000002</v>
      </c>
      <c r="D101" s="666"/>
      <c r="E101" s="666"/>
      <c r="F101" s="666"/>
      <c r="G101" s="666"/>
      <c r="H101" s="666"/>
      <c r="I101" s="666"/>
      <c r="J101" s="666"/>
      <c r="K101" s="666"/>
      <c r="L101" s="776">
        <v>0.68400000000000005</v>
      </c>
      <c r="M101" s="775">
        <v>7.1829999999999998</v>
      </c>
      <c r="N101" s="775">
        <v>1.758</v>
      </c>
      <c r="O101" s="775">
        <v>90.921999999999997</v>
      </c>
      <c r="P101" s="775">
        <v>81.179000000000002</v>
      </c>
      <c r="Q101" s="775">
        <v>0.03</v>
      </c>
      <c r="R101" s="775">
        <v>3.5430000000000001</v>
      </c>
      <c r="S101" s="775">
        <v>0.55900000000000005</v>
      </c>
      <c r="T101" s="775">
        <v>0</v>
      </c>
      <c r="U101" s="775">
        <v>49.335999999999999</v>
      </c>
      <c r="V101" s="775">
        <v>36.006</v>
      </c>
      <c r="W101" s="775">
        <v>4.2809999999999997</v>
      </c>
      <c r="X101" s="775">
        <v>7.2779999999999996</v>
      </c>
      <c r="Y101" s="775">
        <v>26.015000000000001</v>
      </c>
      <c r="Z101" s="775">
        <v>3.3000000000000002E-2</v>
      </c>
      <c r="AA101" s="775">
        <v>5.3070000000000004</v>
      </c>
      <c r="AB101" s="775">
        <v>3.282</v>
      </c>
      <c r="AC101" s="775">
        <v>1150.9580000000001</v>
      </c>
      <c r="AD101" s="775">
        <v>109.99299999999999</v>
      </c>
      <c r="AE101" s="775">
        <v>335.89</v>
      </c>
      <c r="AF101" s="775">
        <v>111.047</v>
      </c>
      <c r="AG101" s="775">
        <v>215.756</v>
      </c>
      <c r="AH101" s="775">
        <v>172.26400000000001</v>
      </c>
      <c r="AI101" s="775">
        <v>477.41</v>
      </c>
      <c r="AJ101" s="775">
        <v>16.771000000000001</v>
      </c>
      <c r="AK101" s="775">
        <v>366.75299999999999</v>
      </c>
      <c r="AL101" s="775">
        <v>27.007999999999999</v>
      </c>
      <c r="AM101" s="775">
        <v>567.60299999999995</v>
      </c>
      <c r="AN101" s="775">
        <v>17.12</v>
      </c>
      <c r="AO101" s="775">
        <v>606.81700000000001</v>
      </c>
      <c r="AP101" s="775">
        <v>59.125</v>
      </c>
      <c r="AQ101" s="775">
        <v>9.5030000000000001</v>
      </c>
      <c r="AR101" s="775">
        <v>478.58499999999998</v>
      </c>
      <c r="AS101" s="775">
        <v>15.999000000000001</v>
      </c>
      <c r="AT101" s="775">
        <v>1252.6220000000001</v>
      </c>
      <c r="AU101" s="775">
        <v>56.113</v>
      </c>
      <c r="AV101" s="775">
        <v>602.90899999999999</v>
      </c>
      <c r="AW101" s="775">
        <v>1674.5360000000001</v>
      </c>
      <c r="AX101" s="775">
        <v>17.87</v>
      </c>
      <c r="AY101" s="775">
        <v>1.206</v>
      </c>
      <c r="AZ101" s="775">
        <v>13.683999999999999</v>
      </c>
      <c r="BA101" s="775">
        <v>23.216000000000001</v>
      </c>
      <c r="BB101" s="775">
        <v>23.13</v>
      </c>
      <c r="BC101" s="775">
        <v>1340.4570000000001</v>
      </c>
      <c r="BD101" s="775">
        <v>0</v>
      </c>
      <c r="BE101" s="775">
        <v>63.081000000000003</v>
      </c>
      <c r="BF101" s="775">
        <v>7.6870000000000003</v>
      </c>
      <c r="BG101" s="775">
        <v>3.1629999999999998</v>
      </c>
      <c r="BH101" s="775">
        <v>3.67</v>
      </c>
      <c r="BI101" s="775">
        <v>12.247</v>
      </c>
      <c r="BJ101" s="775">
        <v>0</v>
      </c>
      <c r="BK101" s="775">
        <v>0</v>
      </c>
      <c r="BL101" s="804">
        <v>0</v>
      </c>
      <c r="BM101" s="805">
        <f t="shared" si="5"/>
        <v>10151.589</v>
      </c>
      <c r="BN101" s="720"/>
      <c r="BO101" s="666">
        <v>3000.183</v>
      </c>
      <c r="BP101" s="806">
        <f t="shared" si="6"/>
        <v>4757.1310000000003</v>
      </c>
      <c r="BQ101" s="776">
        <f t="shared" si="7"/>
        <v>4621.5680000000002</v>
      </c>
      <c r="BR101" s="789">
        <v>0</v>
      </c>
      <c r="BS101" s="666">
        <v>4621.5680000000002</v>
      </c>
      <c r="BT101" s="807">
        <v>135.56299999999999</v>
      </c>
      <c r="BU101" s="807">
        <v>0</v>
      </c>
      <c r="BV101" s="666">
        <v>0</v>
      </c>
      <c r="BW101" s="808">
        <v>0</v>
      </c>
      <c r="BX101" s="720">
        <v>0</v>
      </c>
      <c r="BZ101" s="741"/>
    </row>
    <row r="102" spans="1:78">
      <c r="A102" s="740" t="s">
        <v>50</v>
      </c>
      <c r="B102" s="604" t="s">
        <v>235</v>
      </c>
      <c r="C102" s="775">
        <f t="shared" si="4"/>
        <v>3406.37</v>
      </c>
      <c r="D102" s="666"/>
      <c r="E102" s="666"/>
      <c r="F102" s="666"/>
      <c r="G102" s="666"/>
      <c r="H102" s="666"/>
      <c r="I102" s="666"/>
      <c r="J102" s="666"/>
      <c r="K102" s="666"/>
      <c r="L102" s="776">
        <v>0.311</v>
      </c>
      <c r="M102" s="775">
        <v>25.17</v>
      </c>
      <c r="N102" s="775">
        <v>0.53800000000000003</v>
      </c>
      <c r="O102" s="775">
        <v>25.422000000000001</v>
      </c>
      <c r="P102" s="775">
        <v>27.114000000000001</v>
      </c>
      <c r="Q102" s="775">
        <v>6.0000000000000001E-3</v>
      </c>
      <c r="R102" s="775">
        <v>2.5939999999999999</v>
      </c>
      <c r="S102" s="775">
        <v>3.9740000000000002</v>
      </c>
      <c r="T102" s="775">
        <v>0</v>
      </c>
      <c r="U102" s="775">
        <v>9.8979999999999997</v>
      </c>
      <c r="V102" s="775">
        <v>2.3820000000000001</v>
      </c>
      <c r="W102" s="775">
        <v>0.91900000000000004</v>
      </c>
      <c r="X102" s="775">
        <v>1.9590000000000001</v>
      </c>
      <c r="Y102" s="775">
        <v>2.1659999999999999</v>
      </c>
      <c r="Z102" s="775">
        <v>2.9000000000000001E-2</v>
      </c>
      <c r="AA102" s="775">
        <v>1.5589999999999999</v>
      </c>
      <c r="AB102" s="775">
        <v>1.42</v>
      </c>
      <c r="AC102" s="775">
        <v>141.071</v>
      </c>
      <c r="AD102" s="775">
        <v>36.994999999999997</v>
      </c>
      <c r="AE102" s="775">
        <v>84.781000000000006</v>
      </c>
      <c r="AF102" s="775">
        <v>32.280999999999999</v>
      </c>
      <c r="AG102" s="775">
        <v>34.222999999999999</v>
      </c>
      <c r="AH102" s="775">
        <v>179.55</v>
      </c>
      <c r="AI102" s="775">
        <v>66.41</v>
      </c>
      <c r="AJ102" s="775">
        <v>62.055</v>
      </c>
      <c r="AK102" s="775">
        <v>118.492</v>
      </c>
      <c r="AL102" s="775">
        <v>92.358999999999995</v>
      </c>
      <c r="AM102" s="775">
        <v>271.29399999999998</v>
      </c>
      <c r="AN102" s="775">
        <v>3.6579999999999999</v>
      </c>
      <c r="AO102" s="775">
        <v>202.261</v>
      </c>
      <c r="AP102" s="775">
        <v>4.1360000000000001</v>
      </c>
      <c r="AQ102" s="775">
        <v>7.9160000000000004</v>
      </c>
      <c r="AR102" s="775">
        <v>34.683</v>
      </c>
      <c r="AS102" s="775">
        <v>21.06</v>
      </c>
      <c r="AT102" s="775">
        <v>53.801000000000002</v>
      </c>
      <c r="AU102" s="775">
        <v>744.43700000000001</v>
      </c>
      <c r="AV102" s="775">
        <v>5.2130000000000001</v>
      </c>
      <c r="AW102" s="775">
        <v>26.367000000000001</v>
      </c>
      <c r="AX102" s="775">
        <v>24.960999999999999</v>
      </c>
      <c r="AY102" s="775">
        <v>7.0000000000000001E-3</v>
      </c>
      <c r="AZ102" s="775">
        <v>25.423999999999999</v>
      </c>
      <c r="BA102" s="775">
        <v>38.703000000000003</v>
      </c>
      <c r="BB102" s="775">
        <v>7.6719999999999997</v>
      </c>
      <c r="BC102" s="775">
        <v>0.49299999999999999</v>
      </c>
      <c r="BD102" s="775">
        <v>37.000999999999998</v>
      </c>
      <c r="BE102" s="775">
        <v>14.342000000000001</v>
      </c>
      <c r="BF102" s="775">
        <v>15.266999999999999</v>
      </c>
      <c r="BG102" s="775">
        <v>2.39</v>
      </c>
      <c r="BH102" s="775">
        <v>0</v>
      </c>
      <c r="BI102" s="775">
        <v>7.1260000000000003</v>
      </c>
      <c r="BJ102" s="775">
        <v>0</v>
      </c>
      <c r="BK102" s="775">
        <v>0</v>
      </c>
      <c r="BL102" s="804">
        <v>0</v>
      </c>
      <c r="BM102" s="805">
        <f t="shared" si="5"/>
        <v>2501.89</v>
      </c>
      <c r="BN102" s="720"/>
      <c r="BO102" s="666">
        <v>0</v>
      </c>
      <c r="BP102" s="806">
        <f t="shared" si="6"/>
        <v>904.48</v>
      </c>
      <c r="BQ102" s="776">
        <f t="shared" si="7"/>
        <v>904.48</v>
      </c>
      <c r="BR102" s="789">
        <v>0</v>
      </c>
      <c r="BS102" s="666">
        <v>904.48</v>
      </c>
      <c r="BT102" s="807">
        <v>0</v>
      </c>
      <c r="BU102" s="807">
        <v>0</v>
      </c>
      <c r="BV102" s="666">
        <v>0</v>
      </c>
      <c r="BW102" s="808">
        <v>0</v>
      </c>
      <c r="BX102" s="720">
        <v>0</v>
      </c>
      <c r="BZ102" s="741"/>
    </row>
    <row r="103" spans="1:78">
      <c r="A103" s="740" t="s">
        <v>51</v>
      </c>
      <c r="B103" s="604" t="s">
        <v>158</v>
      </c>
      <c r="C103" s="775">
        <f t="shared" si="4"/>
        <v>2291.8359999999998</v>
      </c>
      <c r="D103" s="666"/>
      <c r="E103" s="666"/>
      <c r="F103" s="666"/>
      <c r="G103" s="666"/>
      <c r="H103" s="666"/>
      <c r="I103" s="666"/>
      <c r="J103" s="666"/>
      <c r="K103" s="666"/>
      <c r="L103" s="776">
        <v>1.081</v>
      </c>
      <c r="M103" s="775">
        <v>0</v>
      </c>
      <c r="N103" s="775">
        <v>0.10299999999999999</v>
      </c>
      <c r="O103" s="775">
        <v>1.552</v>
      </c>
      <c r="P103" s="775">
        <v>0</v>
      </c>
      <c r="Q103" s="775">
        <v>2E-3</v>
      </c>
      <c r="R103" s="775">
        <v>0</v>
      </c>
      <c r="S103" s="775">
        <v>3.7559999999999998</v>
      </c>
      <c r="T103" s="775">
        <v>0</v>
      </c>
      <c r="U103" s="775">
        <v>0</v>
      </c>
      <c r="V103" s="775">
        <v>0</v>
      </c>
      <c r="W103" s="775">
        <v>0</v>
      </c>
      <c r="X103" s="775">
        <v>0.88600000000000001</v>
      </c>
      <c r="Y103" s="775">
        <v>0.21199999999999999</v>
      </c>
      <c r="Z103" s="775">
        <v>0</v>
      </c>
      <c r="AA103" s="775">
        <v>0.76600000000000001</v>
      </c>
      <c r="AB103" s="775">
        <v>0.1</v>
      </c>
      <c r="AC103" s="775">
        <v>0</v>
      </c>
      <c r="AD103" s="775">
        <v>0</v>
      </c>
      <c r="AE103" s="775">
        <v>0</v>
      </c>
      <c r="AF103" s="775">
        <v>0</v>
      </c>
      <c r="AG103" s="775">
        <v>0</v>
      </c>
      <c r="AH103" s="775">
        <v>0</v>
      </c>
      <c r="AI103" s="775">
        <v>0</v>
      </c>
      <c r="AJ103" s="775">
        <v>0.35699999999999998</v>
      </c>
      <c r="AK103" s="775">
        <v>0</v>
      </c>
      <c r="AL103" s="775">
        <v>19.78</v>
      </c>
      <c r="AM103" s="775">
        <v>22.021999999999998</v>
      </c>
      <c r="AN103" s="775">
        <v>0</v>
      </c>
      <c r="AO103" s="775">
        <v>0</v>
      </c>
      <c r="AP103" s="775">
        <v>0</v>
      </c>
      <c r="AQ103" s="775">
        <v>4.2649999999999997</v>
      </c>
      <c r="AR103" s="775">
        <v>6.5380000000000003</v>
      </c>
      <c r="AS103" s="775">
        <v>1.2270000000000001</v>
      </c>
      <c r="AT103" s="775">
        <v>715.58100000000002</v>
      </c>
      <c r="AU103" s="775">
        <v>110.136</v>
      </c>
      <c r="AV103" s="775">
        <v>-33.825000000000003</v>
      </c>
      <c r="AW103" s="775">
        <v>0</v>
      </c>
      <c r="AX103" s="775">
        <v>7.3179999999999996</v>
      </c>
      <c r="AY103" s="775">
        <v>0</v>
      </c>
      <c r="AZ103" s="775">
        <v>0</v>
      </c>
      <c r="BA103" s="775">
        <v>2.681</v>
      </c>
      <c r="BB103" s="775">
        <v>0</v>
      </c>
      <c r="BC103" s="775">
        <v>490.31400000000002</v>
      </c>
      <c r="BD103" s="775">
        <v>21.404</v>
      </c>
      <c r="BE103" s="775">
        <v>340.96899999999999</v>
      </c>
      <c r="BF103" s="775">
        <v>494.43799999999999</v>
      </c>
      <c r="BG103" s="775">
        <v>0.30299999999999999</v>
      </c>
      <c r="BH103" s="775">
        <v>0</v>
      </c>
      <c r="BI103" s="775">
        <v>4.9640000000000004</v>
      </c>
      <c r="BJ103" s="775">
        <v>0</v>
      </c>
      <c r="BK103" s="775">
        <v>0</v>
      </c>
      <c r="BL103" s="804">
        <v>0</v>
      </c>
      <c r="BM103" s="805">
        <f t="shared" si="5"/>
        <v>2216.9299999999998</v>
      </c>
      <c r="BN103" s="720"/>
      <c r="BO103" s="666">
        <v>0</v>
      </c>
      <c r="BP103" s="806">
        <f t="shared" si="6"/>
        <v>74.906000000000006</v>
      </c>
      <c r="BQ103" s="776">
        <f t="shared" si="7"/>
        <v>74.906000000000006</v>
      </c>
      <c r="BR103" s="789">
        <v>0</v>
      </c>
      <c r="BS103" s="666">
        <v>74.906000000000006</v>
      </c>
      <c r="BT103" s="807">
        <v>0</v>
      </c>
      <c r="BU103" s="807">
        <v>0</v>
      </c>
      <c r="BV103" s="666">
        <v>0</v>
      </c>
      <c r="BW103" s="808">
        <v>0</v>
      </c>
      <c r="BX103" s="720">
        <v>0</v>
      </c>
      <c r="BZ103" s="741"/>
    </row>
    <row r="104" spans="1:78">
      <c r="A104" s="740" t="s">
        <v>52</v>
      </c>
      <c r="B104" s="604" t="s">
        <v>145</v>
      </c>
      <c r="C104" s="775">
        <f t="shared" si="4"/>
        <v>22194.213</v>
      </c>
      <c r="D104" s="666"/>
      <c r="E104" s="666"/>
      <c r="F104" s="666"/>
      <c r="G104" s="666"/>
      <c r="H104" s="666"/>
      <c r="I104" s="666"/>
      <c r="J104" s="666"/>
      <c r="K104" s="666"/>
      <c r="L104" s="776">
        <v>0</v>
      </c>
      <c r="M104" s="775">
        <v>5.8999999999999997E-2</v>
      </c>
      <c r="N104" s="775">
        <v>0.75900000000000001</v>
      </c>
      <c r="O104" s="775">
        <v>42.652000000000001</v>
      </c>
      <c r="P104" s="775">
        <v>38.771000000000001</v>
      </c>
      <c r="Q104" s="775">
        <v>3.0000000000000001E-3</v>
      </c>
      <c r="R104" s="775">
        <v>6.8319999999999999</v>
      </c>
      <c r="S104" s="775">
        <v>0.59799999999999998</v>
      </c>
      <c r="T104" s="775">
        <v>0</v>
      </c>
      <c r="U104" s="775">
        <v>9.5530000000000008</v>
      </c>
      <c r="V104" s="775">
        <v>0</v>
      </c>
      <c r="W104" s="775">
        <v>0</v>
      </c>
      <c r="X104" s="775">
        <v>1.87</v>
      </c>
      <c r="Y104" s="775">
        <v>4.8360000000000003</v>
      </c>
      <c r="Z104" s="775">
        <v>0.439</v>
      </c>
      <c r="AA104" s="775">
        <v>0.93500000000000005</v>
      </c>
      <c r="AB104" s="775">
        <v>0.58199999999999996</v>
      </c>
      <c r="AC104" s="775">
        <v>33.542000000000002</v>
      </c>
      <c r="AD104" s="775">
        <v>6.0810000000000004</v>
      </c>
      <c r="AE104" s="775">
        <v>71.972999999999999</v>
      </c>
      <c r="AF104" s="775">
        <v>97.097999999999999</v>
      </c>
      <c r="AG104" s="775">
        <v>146.66999999999999</v>
      </c>
      <c r="AH104" s="775">
        <v>45.518000000000001</v>
      </c>
      <c r="AI104" s="775">
        <v>310.89499999999998</v>
      </c>
      <c r="AJ104" s="775">
        <v>26.779</v>
      </c>
      <c r="AK104" s="775">
        <v>28.914999999999999</v>
      </c>
      <c r="AL104" s="775">
        <v>15.866</v>
      </c>
      <c r="AM104" s="775">
        <v>122.19</v>
      </c>
      <c r="AN104" s="775">
        <v>1.82</v>
      </c>
      <c r="AO104" s="775">
        <v>502.35500000000002</v>
      </c>
      <c r="AP104" s="775">
        <v>69.998999999999995</v>
      </c>
      <c r="AQ104" s="775">
        <v>12.895</v>
      </c>
      <c r="AR104" s="775">
        <v>68.489000000000004</v>
      </c>
      <c r="AS104" s="775">
        <v>15.314</v>
      </c>
      <c r="AT104" s="775">
        <v>186.30699999999999</v>
      </c>
      <c r="AU104" s="775">
        <v>8.7360000000000007</v>
      </c>
      <c r="AV104" s="775">
        <v>8.2919999999999998</v>
      </c>
      <c r="AW104" s="775">
        <v>134.20699999999999</v>
      </c>
      <c r="AX104" s="775">
        <v>14.657</v>
      </c>
      <c r="AY104" s="775">
        <v>2.7759999999999998</v>
      </c>
      <c r="AZ104" s="775">
        <v>5.2759999999999998</v>
      </c>
      <c r="BA104" s="775">
        <v>34.584000000000003</v>
      </c>
      <c r="BB104" s="775">
        <v>11.563000000000001</v>
      </c>
      <c r="BC104" s="775">
        <v>160.30099999999999</v>
      </c>
      <c r="BD104" s="775">
        <v>1.0920000000000001</v>
      </c>
      <c r="BE104" s="775">
        <v>91.772999999999996</v>
      </c>
      <c r="BF104" s="775">
        <v>58.805999999999997</v>
      </c>
      <c r="BG104" s="775">
        <v>25.623000000000001</v>
      </c>
      <c r="BH104" s="775">
        <v>13.765000000000001</v>
      </c>
      <c r="BI104" s="775">
        <v>76.183000000000007</v>
      </c>
      <c r="BJ104" s="775">
        <v>0</v>
      </c>
      <c r="BK104" s="775">
        <v>0</v>
      </c>
      <c r="BL104" s="804">
        <v>0</v>
      </c>
      <c r="BM104" s="805">
        <f t="shared" si="5"/>
        <v>2518.2290000000003</v>
      </c>
      <c r="BN104" s="720"/>
      <c r="BO104" s="666">
        <v>0</v>
      </c>
      <c r="BP104" s="806">
        <f t="shared" si="6"/>
        <v>19675.984</v>
      </c>
      <c r="BQ104" s="776">
        <f t="shared" si="7"/>
        <v>19675.984</v>
      </c>
      <c r="BR104" s="789">
        <v>16089.967000000001</v>
      </c>
      <c r="BS104" s="666">
        <v>3586.0169999999998</v>
      </c>
      <c r="BT104" s="807">
        <v>0</v>
      </c>
      <c r="BU104" s="807">
        <v>0</v>
      </c>
      <c r="BV104" s="666">
        <v>0</v>
      </c>
      <c r="BW104" s="808">
        <v>0</v>
      </c>
      <c r="BX104" s="720">
        <v>0</v>
      </c>
      <c r="BZ104" s="741"/>
    </row>
    <row r="105" spans="1:78">
      <c r="A105" s="740" t="s">
        <v>53</v>
      </c>
      <c r="B105" s="604" t="s">
        <v>236</v>
      </c>
      <c r="C105" s="775">
        <f t="shared" si="4"/>
        <v>11343.230000000003</v>
      </c>
      <c r="D105" s="666"/>
      <c r="E105" s="666"/>
      <c r="F105" s="666"/>
      <c r="G105" s="666"/>
      <c r="H105" s="666"/>
      <c r="I105" s="666"/>
      <c r="J105" s="666"/>
      <c r="K105" s="666"/>
      <c r="L105" s="776">
        <v>1.651</v>
      </c>
      <c r="M105" s="775">
        <v>6.9189999999999996</v>
      </c>
      <c r="N105" s="775">
        <v>4.3719999999999999</v>
      </c>
      <c r="O105" s="775">
        <v>65.703000000000003</v>
      </c>
      <c r="P105" s="775">
        <v>40.869999999999997</v>
      </c>
      <c r="Q105" s="775">
        <v>8.0000000000000002E-3</v>
      </c>
      <c r="R105" s="775">
        <v>7.8849999999999998</v>
      </c>
      <c r="S105" s="775">
        <v>0.86199999999999999</v>
      </c>
      <c r="T105" s="775">
        <v>0</v>
      </c>
      <c r="U105" s="775">
        <v>19.521000000000001</v>
      </c>
      <c r="V105" s="775">
        <v>1.5609999999999999</v>
      </c>
      <c r="W105" s="775">
        <v>3.476</v>
      </c>
      <c r="X105" s="775">
        <v>3.5960000000000001</v>
      </c>
      <c r="Y105" s="775">
        <v>2.9529999999999998</v>
      </c>
      <c r="Z105" s="775">
        <v>0.14199999999999999</v>
      </c>
      <c r="AA105" s="775">
        <v>3.3980000000000001</v>
      </c>
      <c r="AB105" s="775">
        <v>3.62</v>
      </c>
      <c r="AC105" s="775">
        <v>150.75700000000001</v>
      </c>
      <c r="AD105" s="775">
        <v>121.248</v>
      </c>
      <c r="AE105" s="775">
        <v>79.525000000000006</v>
      </c>
      <c r="AF105" s="775">
        <v>87.781999999999996</v>
      </c>
      <c r="AG105" s="775">
        <v>166.98</v>
      </c>
      <c r="AH105" s="775">
        <v>178.04499999999999</v>
      </c>
      <c r="AI105" s="775">
        <v>39.713999999999999</v>
      </c>
      <c r="AJ105" s="775">
        <v>13.141999999999999</v>
      </c>
      <c r="AK105" s="775">
        <v>269.25200000000001</v>
      </c>
      <c r="AL105" s="775">
        <v>96.984999999999999</v>
      </c>
      <c r="AM105" s="775">
        <v>372.238</v>
      </c>
      <c r="AN105" s="775">
        <v>22.672000000000001</v>
      </c>
      <c r="AO105" s="775">
        <v>242.22399999999999</v>
      </c>
      <c r="AP105" s="775">
        <v>15.249000000000001</v>
      </c>
      <c r="AQ105" s="775">
        <v>97.847999999999999</v>
      </c>
      <c r="AR105" s="775">
        <v>544.06700000000001</v>
      </c>
      <c r="AS105" s="775">
        <v>79.090999999999994</v>
      </c>
      <c r="AT105" s="775">
        <v>134.267</v>
      </c>
      <c r="AU105" s="775">
        <v>85.227000000000004</v>
      </c>
      <c r="AV105" s="775">
        <v>84.912999999999997</v>
      </c>
      <c r="AW105" s="775">
        <v>14.111000000000001</v>
      </c>
      <c r="AX105" s="775">
        <v>228.89099999999999</v>
      </c>
      <c r="AY105" s="775">
        <v>1.526</v>
      </c>
      <c r="AZ105" s="775">
        <v>4.5540000000000003</v>
      </c>
      <c r="BA105" s="775">
        <v>128.00800000000001</v>
      </c>
      <c r="BB105" s="775">
        <v>19.869</v>
      </c>
      <c r="BC105" s="775">
        <v>1740.0050000000001</v>
      </c>
      <c r="BD105" s="775">
        <v>36.491999999999997</v>
      </c>
      <c r="BE105" s="775">
        <v>416.06900000000002</v>
      </c>
      <c r="BF105" s="775">
        <v>349.17899999999997</v>
      </c>
      <c r="BG105" s="775">
        <v>6.4509999999999996</v>
      </c>
      <c r="BH105" s="775">
        <v>2.7519999999999998</v>
      </c>
      <c r="BI105" s="775">
        <v>9.5280000000000005</v>
      </c>
      <c r="BJ105" s="775">
        <v>0</v>
      </c>
      <c r="BK105" s="775">
        <v>0</v>
      </c>
      <c r="BL105" s="804">
        <v>0</v>
      </c>
      <c r="BM105" s="805">
        <f t="shared" si="5"/>
        <v>6005.1980000000003</v>
      </c>
      <c r="BN105" s="720"/>
      <c r="BO105" s="666">
        <v>4114.8280000000004</v>
      </c>
      <c r="BP105" s="806">
        <f t="shared" si="6"/>
        <v>703.45100000000002</v>
      </c>
      <c r="BQ105" s="776">
        <f t="shared" si="7"/>
        <v>703.45100000000002</v>
      </c>
      <c r="BR105" s="789">
        <v>0</v>
      </c>
      <c r="BS105" s="666">
        <v>703.45100000000002</v>
      </c>
      <c r="BT105" s="807">
        <v>0</v>
      </c>
      <c r="BU105" s="807">
        <v>0</v>
      </c>
      <c r="BV105" s="666">
        <v>519.75300000000004</v>
      </c>
      <c r="BW105" s="808">
        <v>0</v>
      </c>
      <c r="BX105" s="720">
        <v>0</v>
      </c>
      <c r="BZ105" s="741"/>
    </row>
    <row r="106" spans="1:78">
      <c r="A106" s="740" t="s">
        <v>54</v>
      </c>
      <c r="B106" s="604" t="s">
        <v>159</v>
      </c>
      <c r="C106" s="775">
        <f t="shared" si="4"/>
        <v>38.190000000000005</v>
      </c>
      <c r="D106" s="666"/>
      <c r="E106" s="666"/>
      <c r="F106" s="666"/>
      <c r="G106" s="666"/>
      <c r="H106" s="666"/>
      <c r="I106" s="666"/>
      <c r="J106" s="666"/>
      <c r="K106" s="666"/>
      <c r="L106" s="776">
        <v>32.768000000000001</v>
      </c>
      <c r="M106" s="775">
        <v>0</v>
      </c>
      <c r="N106" s="775">
        <v>0</v>
      </c>
      <c r="O106" s="775">
        <v>0</v>
      </c>
      <c r="P106" s="775">
        <v>0</v>
      </c>
      <c r="Q106" s="775">
        <v>0</v>
      </c>
      <c r="R106" s="775">
        <v>0</v>
      </c>
      <c r="S106" s="775">
        <v>0</v>
      </c>
      <c r="T106" s="775">
        <v>0</v>
      </c>
      <c r="U106" s="775">
        <v>0</v>
      </c>
      <c r="V106" s="775">
        <v>0</v>
      </c>
      <c r="W106" s="775">
        <v>0</v>
      </c>
      <c r="X106" s="775">
        <v>1.88</v>
      </c>
      <c r="Y106" s="775">
        <v>0</v>
      </c>
      <c r="Z106" s="775">
        <v>0</v>
      </c>
      <c r="AA106" s="775">
        <v>0</v>
      </c>
      <c r="AB106" s="775">
        <v>0</v>
      </c>
      <c r="AC106" s="775">
        <v>0</v>
      </c>
      <c r="AD106" s="775">
        <v>0</v>
      </c>
      <c r="AE106" s="775">
        <v>0</v>
      </c>
      <c r="AF106" s="775">
        <v>0</v>
      </c>
      <c r="AG106" s="775">
        <v>0</v>
      </c>
      <c r="AH106" s="775">
        <v>0</v>
      </c>
      <c r="AI106" s="775">
        <v>0</v>
      </c>
      <c r="AJ106" s="775">
        <v>0</v>
      </c>
      <c r="AK106" s="775">
        <v>0</v>
      </c>
      <c r="AL106" s="775">
        <v>0</v>
      </c>
      <c r="AM106" s="775">
        <v>0</v>
      </c>
      <c r="AN106" s="775">
        <v>0</v>
      </c>
      <c r="AO106" s="775">
        <v>0</v>
      </c>
      <c r="AP106" s="775">
        <v>0</v>
      </c>
      <c r="AQ106" s="775">
        <v>0</v>
      </c>
      <c r="AR106" s="775">
        <v>0</v>
      </c>
      <c r="AS106" s="775">
        <v>0</v>
      </c>
      <c r="AT106" s="775">
        <v>0</v>
      </c>
      <c r="AU106" s="775">
        <v>0</v>
      </c>
      <c r="AV106" s="775">
        <v>0</v>
      </c>
      <c r="AW106" s="775">
        <v>0</v>
      </c>
      <c r="AX106" s="775">
        <v>0</v>
      </c>
      <c r="AY106" s="775">
        <v>0</v>
      </c>
      <c r="AZ106" s="775">
        <v>0</v>
      </c>
      <c r="BA106" s="775">
        <v>0</v>
      </c>
      <c r="BB106" s="775">
        <v>0</v>
      </c>
      <c r="BC106" s="775">
        <v>0</v>
      </c>
      <c r="BD106" s="775">
        <v>0</v>
      </c>
      <c r="BE106" s="775">
        <v>0</v>
      </c>
      <c r="BF106" s="775">
        <v>0</v>
      </c>
      <c r="BG106" s="775">
        <v>0</v>
      </c>
      <c r="BH106" s="775">
        <v>0</v>
      </c>
      <c r="BI106" s="775">
        <v>0</v>
      </c>
      <c r="BJ106" s="775">
        <v>0</v>
      </c>
      <c r="BK106" s="775">
        <v>0</v>
      </c>
      <c r="BL106" s="804">
        <v>0</v>
      </c>
      <c r="BM106" s="805">
        <f t="shared" si="5"/>
        <v>34.648000000000003</v>
      </c>
      <c r="BN106" s="720"/>
      <c r="BO106" s="666">
        <v>0</v>
      </c>
      <c r="BP106" s="806">
        <f t="shared" si="6"/>
        <v>3.5419999999999998</v>
      </c>
      <c r="BQ106" s="776">
        <f t="shared" si="7"/>
        <v>3.5419999999999998</v>
      </c>
      <c r="BR106" s="789">
        <v>0</v>
      </c>
      <c r="BS106" s="666">
        <v>3.5419999999999998</v>
      </c>
      <c r="BT106" s="807">
        <v>0</v>
      </c>
      <c r="BU106" s="807">
        <v>0</v>
      </c>
      <c r="BV106" s="666">
        <v>0</v>
      </c>
      <c r="BW106" s="808">
        <v>0</v>
      </c>
      <c r="BX106" s="720">
        <v>0</v>
      </c>
      <c r="BZ106" s="741"/>
    </row>
    <row r="107" spans="1:78">
      <c r="A107" s="740" t="s">
        <v>55</v>
      </c>
      <c r="B107" s="604" t="s">
        <v>160</v>
      </c>
      <c r="C107" s="775">
        <f t="shared" si="4"/>
        <v>3779.7359999999994</v>
      </c>
      <c r="D107" s="666"/>
      <c r="E107" s="666"/>
      <c r="F107" s="666"/>
      <c r="G107" s="666"/>
      <c r="H107" s="666"/>
      <c r="I107" s="666"/>
      <c r="J107" s="666"/>
      <c r="K107" s="666"/>
      <c r="L107" s="776">
        <v>0.442</v>
      </c>
      <c r="M107" s="775">
        <v>154.119</v>
      </c>
      <c r="N107" s="775">
        <v>2.7519999999999998</v>
      </c>
      <c r="O107" s="775">
        <v>6.91</v>
      </c>
      <c r="P107" s="775">
        <v>11.554</v>
      </c>
      <c r="Q107" s="775">
        <v>3.5999999999999997E-2</v>
      </c>
      <c r="R107" s="775">
        <v>2.5999999999999999E-2</v>
      </c>
      <c r="S107" s="775">
        <v>6.9000000000000006E-2</v>
      </c>
      <c r="T107" s="775">
        <v>0</v>
      </c>
      <c r="U107" s="775">
        <v>0.41</v>
      </c>
      <c r="V107" s="775">
        <v>0</v>
      </c>
      <c r="W107" s="775">
        <v>3.2000000000000001E-2</v>
      </c>
      <c r="X107" s="775">
        <v>0.70799999999999996</v>
      </c>
      <c r="Y107" s="775">
        <v>0.73699999999999999</v>
      </c>
      <c r="Z107" s="775">
        <v>0.40799999999999997</v>
      </c>
      <c r="AA107" s="775">
        <v>1.6E-2</v>
      </c>
      <c r="AB107" s="775">
        <v>0.26800000000000002</v>
      </c>
      <c r="AC107" s="775">
        <v>24.175000000000001</v>
      </c>
      <c r="AD107" s="775">
        <v>21.811</v>
      </c>
      <c r="AE107" s="775">
        <v>98.971999999999994</v>
      </c>
      <c r="AF107" s="775">
        <v>33.491</v>
      </c>
      <c r="AG107" s="775">
        <v>4.2839999999999998</v>
      </c>
      <c r="AH107" s="775">
        <v>26</v>
      </c>
      <c r="AI107" s="775">
        <v>159.77099999999999</v>
      </c>
      <c r="AJ107" s="775">
        <v>154.76900000000001</v>
      </c>
      <c r="AK107" s="775">
        <v>25.280999999999999</v>
      </c>
      <c r="AL107" s="775">
        <v>615.02499999999998</v>
      </c>
      <c r="AM107" s="775">
        <v>11.911</v>
      </c>
      <c r="AN107" s="775">
        <v>0</v>
      </c>
      <c r="AO107" s="775">
        <v>97.837999999999994</v>
      </c>
      <c r="AP107" s="775">
        <v>3.306</v>
      </c>
      <c r="AQ107" s="775">
        <v>3.6890000000000001</v>
      </c>
      <c r="AR107" s="775">
        <v>12.632</v>
      </c>
      <c r="AS107" s="775">
        <v>1.081</v>
      </c>
      <c r="AT107" s="775">
        <v>0</v>
      </c>
      <c r="AU107" s="775">
        <v>0.50800000000000001</v>
      </c>
      <c r="AV107" s="775">
        <v>2.4E-2</v>
      </c>
      <c r="AW107" s="775">
        <v>11.071</v>
      </c>
      <c r="AX107" s="775">
        <v>12.34</v>
      </c>
      <c r="AY107" s="775">
        <v>0</v>
      </c>
      <c r="AZ107" s="775">
        <v>2.9009999999999998</v>
      </c>
      <c r="BA107" s="775">
        <v>8.7989999999999995</v>
      </c>
      <c r="BB107" s="775">
        <v>8.3309999999999995</v>
      </c>
      <c r="BC107" s="775">
        <v>139.05199999999999</v>
      </c>
      <c r="BD107" s="775">
        <v>4.3499999999999996</v>
      </c>
      <c r="BE107" s="775">
        <v>8.1180000000000003</v>
      </c>
      <c r="BF107" s="775">
        <v>8.9830000000000005</v>
      </c>
      <c r="BG107" s="775">
        <v>15.138999999999999</v>
      </c>
      <c r="BH107" s="775">
        <v>1.129</v>
      </c>
      <c r="BI107" s="775">
        <v>2.746</v>
      </c>
      <c r="BJ107" s="775">
        <v>0</v>
      </c>
      <c r="BK107" s="775">
        <v>0</v>
      </c>
      <c r="BL107" s="804">
        <v>0</v>
      </c>
      <c r="BM107" s="805">
        <f t="shared" si="5"/>
        <v>1696.0139999999992</v>
      </c>
      <c r="BN107" s="720"/>
      <c r="BO107" s="666">
        <v>183.93799999999999</v>
      </c>
      <c r="BP107" s="806">
        <f t="shared" si="6"/>
        <v>1465.1790000000001</v>
      </c>
      <c r="BQ107" s="776">
        <f t="shared" si="7"/>
        <v>1465.1790000000001</v>
      </c>
      <c r="BR107" s="789">
        <v>0</v>
      </c>
      <c r="BS107" s="666">
        <v>1465.1790000000001</v>
      </c>
      <c r="BT107" s="807">
        <v>0</v>
      </c>
      <c r="BU107" s="807">
        <v>0</v>
      </c>
      <c r="BV107" s="666">
        <v>434.60500000000002</v>
      </c>
      <c r="BW107" s="808">
        <v>0</v>
      </c>
      <c r="BX107" s="720">
        <v>0</v>
      </c>
      <c r="BZ107" s="741"/>
    </row>
    <row r="108" spans="1:78">
      <c r="A108" s="740" t="s">
        <v>56</v>
      </c>
      <c r="B108" s="604" t="s">
        <v>161</v>
      </c>
      <c r="C108" s="775">
        <f t="shared" si="4"/>
        <v>10755.298999999999</v>
      </c>
      <c r="D108" s="666"/>
      <c r="E108" s="666"/>
      <c r="F108" s="666"/>
      <c r="G108" s="666"/>
      <c r="H108" s="666"/>
      <c r="I108" s="666"/>
      <c r="J108" s="666"/>
      <c r="K108" s="666"/>
      <c r="L108" s="776">
        <v>0</v>
      </c>
      <c r="M108" s="775">
        <v>0</v>
      </c>
      <c r="N108" s="775">
        <v>0</v>
      </c>
      <c r="O108" s="775">
        <v>0</v>
      </c>
      <c r="P108" s="775">
        <v>0</v>
      </c>
      <c r="Q108" s="775">
        <v>0</v>
      </c>
      <c r="R108" s="775">
        <v>0</v>
      </c>
      <c r="S108" s="775">
        <v>0</v>
      </c>
      <c r="T108" s="775">
        <v>0</v>
      </c>
      <c r="U108" s="775">
        <v>0</v>
      </c>
      <c r="V108" s="775">
        <v>0</v>
      </c>
      <c r="W108" s="775">
        <v>0</v>
      </c>
      <c r="X108" s="775">
        <v>0</v>
      </c>
      <c r="Y108" s="775">
        <v>0</v>
      </c>
      <c r="Z108" s="775">
        <v>0</v>
      </c>
      <c r="AA108" s="775">
        <v>0</v>
      </c>
      <c r="AB108" s="775">
        <v>0</v>
      </c>
      <c r="AC108" s="775">
        <v>0</v>
      </c>
      <c r="AD108" s="775">
        <v>0</v>
      </c>
      <c r="AE108" s="775">
        <v>0</v>
      </c>
      <c r="AF108" s="775">
        <v>12.291</v>
      </c>
      <c r="AG108" s="775">
        <v>12.573</v>
      </c>
      <c r="AH108" s="775">
        <v>58.302</v>
      </c>
      <c r="AI108" s="775">
        <v>90.462999999999994</v>
      </c>
      <c r="AJ108" s="775">
        <v>0</v>
      </c>
      <c r="AK108" s="775">
        <v>0</v>
      </c>
      <c r="AL108" s="775">
        <v>111.85</v>
      </c>
      <c r="AM108" s="775">
        <v>0</v>
      </c>
      <c r="AN108" s="775">
        <v>0</v>
      </c>
      <c r="AO108" s="775">
        <v>2004.134</v>
      </c>
      <c r="AP108" s="775">
        <v>0</v>
      </c>
      <c r="AQ108" s="775">
        <v>2.2930000000000001</v>
      </c>
      <c r="AR108" s="775">
        <v>0</v>
      </c>
      <c r="AS108" s="775">
        <v>0</v>
      </c>
      <c r="AT108" s="775">
        <v>0</v>
      </c>
      <c r="AU108" s="775">
        <v>0</v>
      </c>
      <c r="AV108" s="775">
        <v>0</v>
      </c>
      <c r="AW108" s="775">
        <v>0</v>
      </c>
      <c r="AX108" s="775">
        <v>0</v>
      </c>
      <c r="AY108" s="775">
        <v>0</v>
      </c>
      <c r="AZ108" s="775">
        <v>0</v>
      </c>
      <c r="BA108" s="775">
        <v>2687.1559999999999</v>
      </c>
      <c r="BB108" s="775">
        <v>0</v>
      </c>
      <c r="BC108" s="775">
        <v>0</v>
      </c>
      <c r="BD108" s="775">
        <v>0</v>
      </c>
      <c r="BE108" s="775">
        <v>0</v>
      </c>
      <c r="BF108" s="775">
        <v>0</v>
      </c>
      <c r="BG108" s="775">
        <v>0</v>
      </c>
      <c r="BH108" s="775">
        <v>0</v>
      </c>
      <c r="BI108" s="775">
        <v>0</v>
      </c>
      <c r="BJ108" s="775">
        <v>0</v>
      </c>
      <c r="BK108" s="775">
        <v>0</v>
      </c>
      <c r="BL108" s="804">
        <v>0</v>
      </c>
      <c r="BM108" s="805">
        <f t="shared" si="5"/>
        <v>4979.0619999999999</v>
      </c>
      <c r="BN108" s="720"/>
      <c r="BO108" s="666">
        <v>0</v>
      </c>
      <c r="BP108" s="806">
        <f t="shared" si="6"/>
        <v>5776.2370000000001</v>
      </c>
      <c r="BQ108" s="776">
        <f t="shared" si="7"/>
        <v>5776.2370000000001</v>
      </c>
      <c r="BR108" s="789">
        <v>0</v>
      </c>
      <c r="BS108" s="666">
        <v>5776.2370000000001</v>
      </c>
      <c r="BT108" s="807">
        <v>0</v>
      </c>
      <c r="BU108" s="807">
        <v>0</v>
      </c>
      <c r="BV108" s="666">
        <v>0</v>
      </c>
      <c r="BW108" s="808">
        <v>0</v>
      </c>
      <c r="BX108" s="720">
        <v>0</v>
      </c>
      <c r="BZ108" s="741"/>
    </row>
    <row r="109" spans="1:78">
      <c r="A109" s="740" t="s">
        <v>57</v>
      </c>
      <c r="B109" s="604" t="s">
        <v>237</v>
      </c>
      <c r="C109" s="775">
        <f t="shared" si="4"/>
        <v>4119.0649999999987</v>
      </c>
      <c r="D109" s="666"/>
      <c r="E109" s="666"/>
      <c r="F109" s="666"/>
      <c r="G109" s="666"/>
      <c r="H109" s="666"/>
      <c r="I109" s="666"/>
      <c r="J109" s="666"/>
      <c r="K109" s="666"/>
      <c r="L109" s="776">
        <v>0.32700000000000001</v>
      </c>
      <c r="M109" s="775">
        <v>1.4999999999999999E-2</v>
      </c>
      <c r="N109" s="775">
        <v>0</v>
      </c>
      <c r="O109" s="775">
        <v>30.388999999999999</v>
      </c>
      <c r="P109" s="775">
        <v>39.936999999999998</v>
      </c>
      <c r="Q109" s="775">
        <v>0.01</v>
      </c>
      <c r="R109" s="775">
        <v>2.59</v>
      </c>
      <c r="S109" s="775">
        <v>0.112</v>
      </c>
      <c r="T109" s="775">
        <v>0</v>
      </c>
      <c r="U109" s="775">
        <v>20.82</v>
      </c>
      <c r="V109" s="775">
        <v>8.3940000000000001</v>
      </c>
      <c r="W109" s="775">
        <v>0.26900000000000002</v>
      </c>
      <c r="X109" s="775">
        <v>5.8730000000000002</v>
      </c>
      <c r="Y109" s="775">
        <v>8.1189999999999998</v>
      </c>
      <c r="Z109" s="775">
        <v>0.106</v>
      </c>
      <c r="AA109" s="775">
        <v>0.72299999999999998</v>
      </c>
      <c r="AB109" s="775">
        <v>1.2969999999999999</v>
      </c>
      <c r="AC109" s="775">
        <v>255.38</v>
      </c>
      <c r="AD109" s="775">
        <v>20.196000000000002</v>
      </c>
      <c r="AE109" s="775">
        <v>354.625</v>
      </c>
      <c r="AF109" s="775">
        <v>30.611000000000001</v>
      </c>
      <c r="AG109" s="775">
        <v>23.715</v>
      </c>
      <c r="AH109" s="775">
        <v>80.116</v>
      </c>
      <c r="AI109" s="775">
        <v>80.808000000000007</v>
      </c>
      <c r="AJ109" s="775">
        <v>3.4390000000000001</v>
      </c>
      <c r="AK109" s="775">
        <v>77.567999999999998</v>
      </c>
      <c r="AL109" s="775">
        <v>9.7620000000000005</v>
      </c>
      <c r="AM109" s="775">
        <v>670.85900000000004</v>
      </c>
      <c r="AN109" s="775">
        <v>18.677</v>
      </c>
      <c r="AO109" s="775">
        <v>608.29999999999995</v>
      </c>
      <c r="AP109" s="775">
        <v>38.856000000000002</v>
      </c>
      <c r="AQ109" s="775">
        <v>15.782999999999999</v>
      </c>
      <c r="AR109" s="775">
        <v>208.76300000000001</v>
      </c>
      <c r="AS109" s="775">
        <v>28.018999999999998</v>
      </c>
      <c r="AT109" s="775">
        <v>168.15100000000001</v>
      </c>
      <c r="AU109" s="775">
        <v>41.192999999999998</v>
      </c>
      <c r="AV109" s="775">
        <v>28.651</v>
      </c>
      <c r="AW109" s="775">
        <v>73.025000000000006</v>
      </c>
      <c r="AX109" s="775">
        <v>51.151000000000003</v>
      </c>
      <c r="AY109" s="775">
        <v>0</v>
      </c>
      <c r="AZ109" s="775">
        <v>77.451999999999998</v>
      </c>
      <c r="BA109" s="775">
        <v>27.352</v>
      </c>
      <c r="BB109" s="775">
        <v>10.551</v>
      </c>
      <c r="BC109" s="775">
        <v>396.05</v>
      </c>
      <c r="BD109" s="775">
        <v>43.572000000000003</v>
      </c>
      <c r="BE109" s="775">
        <v>156.137</v>
      </c>
      <c r="BF109" s="775">
        <v>70.872</v>
      </c>
      <c r="BG109" s="775">
        <v>26.850999999999999</v>
      </c>
      <c r="BH109" s="775">
        <v>21.535</v>
      </c>
      <c r="BI109" s="775">
        <v>9.16</v>
      </c>
      <c r="BJ109" s="775">
        <v>0</v>
      </c>
      <c r="BK109" s="775">
        <v>0</v>
      </c>
      <c r="BL109" s="804">
        <v>0</v>
      </c>
      <c r="BM109" s="805">
        <f t="shared" si="5"/>
        <v>3846.1609999999991</v>
      </c>
      <c r="BN109" s="720"/>
      <c r="BO109" s="666">
        <v>0</v>
      </c>
      <c r="BP109" s="806">
        <f t="shared" si="6"/>
        <v>272.904</v>
      </c>
      <c r="BQ109" s="776">
        <f t="shared" si="7"/>
        <v>272.904</v>
      </c>
      <c r="BR109" s="789">
        <v>0</v>
      </c>
      <c r="BS109" s="666">
        <v>272.904</v>
      </c>
      <c r="BT109" s="807">
        <v>0</v>
      </c>
      <c r="BU109" s="807">
        <v>0</v>
      </c>
      <c r="BV109" s="666">
        <v>0</v>
      </c>
      <c r="BW109" s="808">
        <v>0</v>
      </c>
      <c r="BX109" s="720">
        <v>0</v>
      </c>
      <c r="BZ109" s="741"/>
    </row>
    <row r="110" spans="1:78">
      <c r="A110" s="740" t="s">
        <v>58</v>
      </c>
      <c r="B110" s="604" t="s">
        <v>59</v>
      </c>
      <c r="C110" s="775">
        <f t="shared" si="4"/>
        <v>39225.978000000003</v>
      </c>
      <c r="D110" s="666"/>
      <c r="E110" s="666"/>
      <c r="F110" s="666"/>
      <c r="G110" s="666"/>
      <c r="H110" s="666"/>
      <c r="I110" s="666"/>
      <c r="J110" s="666"/>
      <c r="K110" s="666"/>
      <c r="L110" s="776">
        <v>0</v>
      </c>
      <c r="M110" s="775">
        <v>0</v>
      </c>
      <c r="N110" s="775">
        <v>0</v>
      </c>
      <c r="O110" s="775">
        <v>0</v>
      </c>
      <c r="P110" s="775">
        <v>0</v>
      </c>
      <c r="Q110" s="775">
        <v>0</v>
      </c>
      <c r="R110" s="775">
        <v>0</v>
      </c>
      <c r="S110" s="775">
        <v>0</v>
      </c>
      <c r="T110" s="775">
        <v>0</v>
      </c>
      <c r="U110" s="775">
        <v>0</v>
      </c>
      <c r="V110" s="775">
        <v>0</v>
      </c>
      <c r="W110" s="775">
        <v>0</v>
      </c>
      <c r="X110" s="775">
        <v>0</v>
      </c>
      <c r="Y110" s="775">
        <v>0</v>
      </c>
      <c r="Z110" s="775">
        <v>0</v>
      </c>
      <c r="AA110" s="775">
        <v>0</v>
      </c>
      <c r="AB110" s="775">
        <v>0</v>
      </c>
      <c r="AC110" s="775">
        <v>0</v>
      </c>
      <c r="AD110" s="775">
        <v>0</v>
      </c>
      <c r="AE110" s="775">
        <v>0</v>
      </c>
      <c r="AF110" s="775">
        <v>0</v>
      </c>
      <c r="AG110" s="775">
        <v>0</v>
      </c>
      <c r="AH110" s="775">
        <v>0</v>
      </c>
      <c r="AI110" s="775">
        <v>0</v>
      </c>
      <c r="AJ110" s="775">
        <v>0</v>
      </c>
      <c r="AK110" s="775">
        <v>0</v>
      </c>
      <c r="AL110" s="775">
        <v>0</v>
      </c>
      <c r="AM110" s="775">
        <v>0</v>
      </c>
      <c r="AN110" s="775">
        <v>0</v>
      </c>
      <c r="AO110" s="775">
        <v>0</v>
      </c>
      <c r="AP110" s="775">
        <v>0</v>
      </c>
      <c r="AQ110" s="775">
        <v>0</v>
      </c>
      <c r="AR110" s="775">
        <v>0</v>
      </c>
      <c r="AS110" s="775">
        <v>0</v>
      </c>
      <c r="AT110" s="775">
        <v>0</v>
      </c>
      <c r="AU110" s="775">
        <v>0</v>
      </c>
      <c r="AV110" s="775">
        <v>0</v>
      </c>
      <c r="AW110" s="775">
        <v>0</v>
      </c>
      <c r="AX110" s="775">
        <v>0</v>
      </c>
      <c r="AY110" s="775">
        <v>0</v>
      </c>
      <c r="AZ110" s="775">
        <v>0</v>
      </c>
      <c r="BA110" s="775">
        <v>0</v>
      </c>
      <c r="BB110" s="775">
        <v>0</v>
      </c>
      <c r="BC110" s="775">
        <v>0</v>
      </c>
      <c r="BD110" s="775">
        <v>0</v>
      </c>
      <c r="BE110" s="775">
        <v>0</v>
      </c>
      <c r="BF110" s="775">
        <v>0</v>
      </c>
      <c r="BG110" s="775">
        <v>0</v>
      </c>
      <c r="BH110" s="775">
        <v>0</v>
      </c>
      <c r="BI110" s="775">
        <v>0</v>
      </c>
      <c r="BJ110" s="775">
        <v>0</v>
      </c>
      <c r="BK110" s="775">
        <v>0</v>
      </c>
      <c r="BL110" s="804">
        <v>0</v>
      </c>
      <c r="BM110" s="805">
        <f t="shared" si="5"/>
        <v>0</v>
      </c>
      <c r="BN110" s="720"/>
      <c r="BO110" s="666">
        <v>0</v>
      </c>
      <c r="BP110" s="806">
        <f t="shared" si="6"/>
        <v>39225.978000000003</v>
      </c>
      <c r="BQ110" s="776">
        <f t="shared" si="7"/>
        <v>3221.0439999999999</v>
      </c>
      <c r="BR110" s="789">
        <v>3221.0439999999999</v>
      </c>
      <c r="BS110" s="666">
        <v>0</v>
      </c>
      <c r="BT110" s="807">
        <v>36004.934000000001</v>
      </c>
      <c r="BU110" s="807">
        <v>0</v>
      </c>
      <c r="BV110" s="666">
        <v>0</v>
      </c>
      <c r="BW110" s="808">
        <v>0</v>
      </c>
      <c r="BX110" s="720">
        <v>0</v>
      </c>
      <c r="BZ110" s="741"/>
    </row>
    <row r="111" spans="1:78">
      <c r="A111" s="740" t="s">
        <v>60</v>
      </c>
      <c r="B111" s="604" t="s">
        <v>168</v>
      </c>
      <c r="C111" s="775">
        <f t="shared" si="4"/>
        <v>841.46500000000003</v>
      </c>
      <c r="D111" s="666"/>
      <c r="E111" s="666"/>
      <c r="F111" s="666"/>
      <c r="G111" s="666"/>
      <c r="H111" s="666"/>
      <c r="I111" s="666"/>
      <c r="J111" s="666"/>
      <c r="K111" s="666"/>
      <c r="L111" s="776">
        <v>0</v>
      </c>
      <c r="M111" s="775">
        <v>0</v>
      </c>
      <c r="N111" s="775">
        <v>0</v>
      </c>
      <c r="O111" s="775">
        <v>0</v>
      </c>
      <c r="P111" s="775">
        <v>0</v>
      </c>
      <c r="Q111" s="775">
        <v>0</v>
      </c>
      <c r="R111" s="775">
        <v>0</v>
      </c>
      <c r="S111" s="775">
        <v>0</v>
      </c>
      <c r="T111" s="775">
        <v>0</v>
      </c>
      <c r="U111" s="775">
        <v>0</v>
      </c>
      <c r="V111" s="775">
        <v>0</v>
      </c>
      <c r="W111" s="775">
        <v>0</v>
      </c>
      <c r="X111" s="775">
        <v>0</v>
      </c>
      <c r="Y111" s="775">
        <v>0</v>
      </c>
      <c r="Z111" s="775">
        <v>0</v>
      </c>
      <c r="AA111" s="775">
        <v>0</v>
      </c>
      <c r="AB111" s="775">
        <v>0</v>
      </c>
      <c r="AC111" s="775">
        <v>0</v>
      </c>
      <c r="AD111" s="775">
        <v>0</v>
      </c>
      <c r="AE111" s="775">
        <v>0</v>
      </c>
      <c r="AF111" s="775">
        <v>0</v>
      </c>
      <c r="AG111" s="775">
        <v>0</v>
      </c>
      <c r="AH111" s="775">
        <v>0</v>
      </c>
      <c r="AI111" s="775">
        <v>0</v>
      </c>
      <c r="AJ111" s="775">
        <v>0</v>
      </c>
      <c r="AK111" s="775">
        <v>0</v>
      </c>
      <c r="AL111" s="775">
        <v>0</v>
      </c>
      <c r="AM111" s="775">
        <v>0</v>
      </c>
      <c r="AN111" s="775">
        <v>0</v>
      </c>
      <c r="AO111" s="775">
        <v>0</v>
      </c>
      <c r="AP111" s="775">
        <v>0</v>
      </c>
      <c r="AQ111" s="775">
        <v>0</v>
      </c>
      <c r="AR111" s="775">
        <v>0</v>
      </c>
      <c r="AS111" s="775">
        <v>0</v>
      </c>
      <c r="AT111" s="775">
        <v>0</v>
      </c>
      <c r="AU111" s="775">
        <v>0</v>
      </c>
      <c r="AV111" s="775">
        <v>0</v>
      </c>
      <c r="AW111" s="775">
        <v>0</v>
      </c>
      <c r="AX111" s="775">
        <v>0</v>
      </c>
      <c r="AY111" s="775">
        <v>0</v>
      </c>
      <c r="AZ111" s="775">
        <v>0</v>
      </c>
      <c r="BA111" s="775">
        <v>0</v>
      </c>
      <c r="BB111" s="775">
        <v>0</v>
      </c>
      <c r="BC111" s="775">
        <v>0</v>
      </c>
      <c r="BD111" s="775">
        <v>0</v>
      </c>
      <c r="BE111" s="775">
        <v>0</v>
      </c>
      <c r="BF111" s="775">
        <v>0</v>
      </c>
      <c r="BG111" s="775">
        <v>0</v>
      </c>
      <c r="BH111" s="775">
        <v>0</v>
      </c>
      <c r="BI111" s="775">
        <v>0</v>
      </c>
      <c r="BJ111" s="775">
        <v>0</v>
      </c>
      <c r="BK111" s="775">
        <v>0</v>
      </c>
      <c r="BL111" s="804">
        <v>0</v>
      </c>
      <c r="BM111" s="805">
        <f t="shared" si="5"/>
        <v>0</v>
      </c>
      <c r="BN111" s="720"/>
      <c r="BO111" s="666">
        <v>0</v>
      </c>
      <c r="BP111" s="806">
        <f t="shared" si="6"/>
        <v>841.46500000000003</v>
      </c>
      <c r="BQ111" s="776">
        <f t="shared" si="7"/>
        <v>0</v>
      </c>
      <c r="BR111" s="789">
        <v>0</v>
      </c>
      <c r="BS111" s="666">
        <v>0</v>
      </c>
      <c r="BT111" s="807">
        <v>841.46500000000003</v>
      </c>
      <c r="BU111" s="807">
        <v>0</v>
      </c>
      <c r="BV111" s="666">
        <v>0</v>
      </c>
      <c r="BW111" s="808">
        <v>0</v>
      </c>
      <c r="BX111" s="720">
        <v>0</v>
      </c>
      <c r="BZ111" s="741"/>
    </row>
    <row r="112" spans="1:78">
      <c r="A112" s="740" t="s">
        <v>61</v>
      </c>
      <c r="B112" s="604" t="s">
        <v>69</v>
      </c>
      <c r="C112" s="775">
        <f t="shared" si="4"/>
        <v>12506.946000000002</v>
      </c>
      <c r="D112" s="666"/>
      <c r="E112" s="666"/>
      <c r="F112" s="666"/>
      <c r="G112" s="666"/>
      <c r="H112" s="666"/>
      <c r="I112" s="666"/>
      <c r="J112" s="666"/>
      <c r="K112" s="666"/>
      <c r="L112" s="776">
        <v>0</v>
      </c>
      <c r="M112" s="775">
        <v>0</v>
      </c>
      <c r="N112" s="775">
        <v>0</v>
      </c>
      <c r="O112" s="775">
        <v>0</v>
      </c>
      <c r="P112" s="775">
        <v>0</v>
      </c>
      <c r="Q112" s="775">
        <v>0</v>
      </c>
      <c r="R112" s="775">
        <v>0</v>
      </c>
      <c r="S112" s="775">
        <v>0</v>
      </c>
      <c r="T112" s="775">
        <v>0</v>
      </c>
      <c r="U112" s="775">
        <v>0</v>
      </c>
      <c r="V112" s="775">
        <v>0</v>
      </c>
      <c r="W112" s="775">
        <v>0</v>
      </c>
      <c r="X112" s="775">
        <v>0</v>
      </c>
      <c r="Y112" s="775">
        <v>0</v>
      </c>
      <c r="Z112" s="775">
        <v>0</v>
      </c>
      <c r="AA112" s="775">
        <v>0</v>
      </c>
      <c r="AB112" s="775">
        <v>0</v>
      </c>
      <c r="AC112" s="775">
        <v>0</v>
      </c>
      <c r="AD112" s="775">
        <v>0</v>
      </c>
      <c r="AE112" s="775">
        <v>0</v>
      </c>
      <c r="AF112" s="775">
        <v>0</v>
      </c>
      <c r="AG112" s="775">
        <v>0</v>
      </c>
      <c r="AH112" s="775">
        <v>0</v>
      </c>
      <c r="AI112" s="775">
        <v>0</v>
      </c>
      <c r="AJ112" s="775">
        <v>0</v>
      </c>
      <c r="AK112" s="775">
        <v>0</v>
      </c>
      <c r="AL112" s="775">
        <v>0</v>
      </c>
      <c r="AM112" s="775">
        <v>0</v>
      </c>
      <c r="AN112" s="775">
        <v>0</v>
      </c>
      <c r="AO112" s="775">
        <v>0</v>
      </c>
      <c r="AP112" s="775">
        <v>0</v>
      </c>
      <c r="AQ112" s="775">
        <v>0</v>
      </c>
      <c r="AR112" s="775">
        <v>0</v>
      </c>
      <c r="AS112" s="775">
        <v>0</v>
      </c>
      <c r="AT112" s="775">
        <v>0</v>
      </c>
      <c r="AU112" s="775">
        <v>7.3959999999999999</v>
      </c>
      <c r="AV112" s="775">
        <v>0</v>
      </c>
      <c r="AW112" s="775">
        <v>0</v>
      </c>
      <c r="AX112" s="775">
        <v>4.2110000000000003</v>
      </c>
      <c r="AY112" s="775">
        <v>0</v>
      </c>
      <c r="AZ112" s="775">
        <v>0</v>
      </c>
      <c r="BA112" s="775">
        <v>0</v>
      </c>
      <c r="BB112" s="775">
        <v>0</v>
      </c>
      <c r="BC112" s="775">
        <v>105.517</v>
      </c>
      <c r="BD112" s="775">
        <v>2.6469999999999998</v>
      </c>
      <c r="BE112" s="775">
        <v>9.5510000000000002</v>
      </c>
      <c r="BF112" s="775">
        <v>9.8670000000000009</v>
      </c>
      <c r="BG112" s="775">
        <v>0</v>
      </c>
      <c r="BH112" s="775">
        <v>0</v>
      </c>
      <c r="BI112" s="775">
        <v>0.1</v>
      </c>
      <c r="BJ112" s="775">
        <v>0</v>
      </c>
      <c r="BK112" s="775">
        <v>0</v>
      </c>
      <c r="BL112" s="804">
        <v>0</v>
      </c>
      <c r="BM112" s="805">
        <f t="shared" si="5"/>
        <v>139.28899999999999</v>
      </c>
      <c r="BN112" s="720"/>
      <c r="BO112" s="666">
        <v>0</v>
      </c>
      <c r="BP112" s="806">
        <f t="shared" si="6"/>
        <v>12367.657000000001</v>
      </c>
      <c r="BQ112" s="776">
        <f t="shared" si="7"/>
        <v>1335.886</v>
      </c>
      <c r="BR112" s="789">
        <v>0.66600000000000004</v>
      </c>
      <c r="BS112" s="666">
        <v>1335.22</v>
      </c>
      <c r="BT112" s="807">
        <v>11012.098</v>
      </c>
      <c r="BU112" s="807">
        <v>19.672999999999998</v>
      </c>
      <c r="BV112" s="666">
        <v>0</v>
      </c>
      <c r="BW112" s="808">
        <v>0</v>
      </c>
      <c r="BX112" s="720">
        <v>0</v>
      </c>
      <c r="BZ112" s="741"/>
    </row>
    <row r="113" spans="1:79">
      <c r="A113" s="740" t="s">
        <v>62</v>
      </c>
      <c r="B113" s="604" t="s">
        <v>148</v>
      </c>
      <c r="C113" s="775">
        <f t="shared" si="4"/>
        <v>9991.1479999999992</v>
      </c>
      <c r="D113" s="666"/>
      <c r="E113" s="666"/>
      <c r="F113" s="666"/>
      <c r="G113" s="666"/>
      <c r="H113" s="666"/>
      <c r="I113" s="666"/>
      <c r="J113" s="666"/>
      <c r="K113" s="666"/>
      <c r="L113" s="776">
        <v>0</v>
      </c>
      <c r="M113" s="775">
        <v>0</v>
      </c>
      <c r="N113" s="775">
        <v>0</v>
      </c>
      <c r="O113" s="775">
        <v>0</v>
      </c>
      <c r="P113" s="775">
        <v>0</v>
      </c>
      <c r="Q113" s="775">
        <v>0</v>
      </c>
      <c r="R113" s="775">
        <v>1.992</v>
      </c>
      <c r="S113" s="775">
        <v>0</v>
      </c>
      <c r="T113" s="775">
        <v>0</v>
      </c>
      <c r="U113" s="775">
        <v>0</v>
      </c>
      <c r="V113" s="775">
        <v>0</v>
      </c>
      <c r="W113" s="775">
        <v>0</v>
      </c>
      <c r="X113" s="775">
        <v>0</v>
      </c>
      <c r="Y113" s="775">
        <v>8.5000000000000006E-2</v>
      </c>
      <c r="Z113" s="775">
        <v>0</v>
      </c>
      <c r="AA113" s="775">
        <v>0</v>
      </c>
      <c r="AB113" s="775">
        <v>0</v>
      </c>
      <c r="AC113" s="775">
        <v>0</v>
      </c>
      <c r="AD113" s="775">
        <v>0</v>
      </c>
      <c r="AE113" s="775">
        <v>0</v>
      </c>
      <c r="AF113" s="775">
        <v>0</v>
      </c>
      <c r="AG113" s="775">
        <v>0</v>
      </c>
      <c r="AH113" s="775">
        <v>0</v>
      </c>
      <c r="AI113" s="775">
        <v>0</v>
      </c>
      <c r="AJ113" s="775">
        <v>0</v>
      </c>
      <c r="AK113" s="775">
        <v>0</v>
      </c>
      <c r="AL113" s="775">
        <v>0</v>
      </c>
      <c r="AM113" s="775">
        <v>0</v>
      </c>
      <c r="AN113" s="775">
        <v>0</v>
      </c>
      <c r="AO113" s="775">
        <v>3.9620000000000002</v>
      </c>
      <c r="AP113" s="775">
        <v>2.6419999999999999</v>
      </c>
      <c r="AQ113" s="775">
        <v>1.07</v>
      </c>
      <c r="AR113" s="775">
        <v>0</v>
      </c>
      <c r="AS113" s="775">
        <v>0</v>
      </c>
      <c r="AT113" s="775">
        <v>0</v>
      </c>
      <c r="AU113" s="775">
        <v>0</v>
      </c>
      <c r="AV113" s="775">
        <v>0</v>
      </c>
      <c r="AW113" s="775">
        <v>0</v>
      </c>
      <c r="AX113" s="775">
        <v>5.0000000000000001E-3</v>
      </c>
      <c r="AY113" s="775">
        <v>0</v>
      </c>
      <c r="AZ113" s="775">
        <v>0</v>
      </c>
      <c r="BA113" s="775">
        <v>0</v>
      </c>
      <c r="BB113" s="775">
        <v>0</v>
      </c>
      <c r="BC113" s="775">
        <v>0</v>
      </c>
      <c r="BD113" s="775">
        <v>0</v>
      </c>
      <c r="BE113" s="775">
        <v>0</v>
      </c>
      <c r="BF113" s="775">
        <v>449.22300000000001</v>
      </c>
      <c r="BG113" s="775">
        <v>0</v>
      </c>
      <c r="BH113" s="775">
        <v>0</v>
      </c>
      <c r="BI113" s="775">
        <v>0</v>
      </c>
      <c r="BJ113" s="775">
        <v>0</v>
      </c>
      <c r="BK113" s="775">
        <v>0</v>
      </c>
      <c r="BL113" s="804">
        <v>0</v>
      </c>
      <c r="BM113" s="805">
        <f t="shared" si="5"/>
        <v>458.97900000000004</v>
      </c>
      <c r="BN113" s="720"/>
      <c r="BO113" s="666">
        <v>0</v>
      </c>
      <c r="BP113" s="806">
        <f t="shared" si="6"/>
        <v>9532.1689999999999</v>
      </c>
      <c r="BQ113" s="776">
        <f t="shared" si="7"/>
        <v>2069.94</v>
      </c>
      <c r="BR113" s="789">
        <v>306.65300000000002</v>
      </c>
      <c r="BS113" s="666">
        <v>1763.287</v>
      </c>
      <c r="BT113" s="807">
        <v>7452.6549999999997</v>
      </c>
      <c r="BU113" s="807">
        <v>9.5739999999999998</v>
      </c>
      <c r="BV113" s="666">
        <v>0</v>
      </c>
      <c r="BW113" s="808">
        <v>0</v>
      </c>
      <c r="BX113" s="720">
        <v>0</v>
      </c>
      <c r="BZ113" s="741"/>
    </row>
    <row r="114" spans="1:79">
      <c r="A114" s="740" t="s">
        <v>63</v>
      </c>
      <c r="B114" s="604" t="s">
        <v>238</v>
      </c>
      <c r="C114" s="775">
        <f t="shared" si="4"/>
        <v>3628.4919999999997</v>
      </c>
      <c r="D114" s="666"/>
      <c r="E114" s="666"/>
      <c r="F114" s="666"/>
      <c r="G114" s="666"/>
      <c r="H114" s="666"/>
      <c r="I114" s="666"/>
      <c r="J114" s="666"/>
      <c r="K114" s="666"/>
      <c r="L114" s="776">
        <v>0</v>
      </c>
      <c r="M114" s="775">
        <v>0</v>
      </c>
      <c r="N114" s="775">
        <v>0</v>
      </c>
      <c r="O114" s="775">
        <v>0</v>
      </c>
      <c r="P114" s="775">
        <v>0</v>
      </c>
      <c r="Q114" s="775">
        <v>0</v>
      </c>
      <c r="R114" s="775">
        <v>0</v>
      </c>
      <c r="S114" s="775">
        <v>0</v>
      </c>
      <c r="T114" s="775">
        <v>0</v>
      </c>
      <c r="U114" s="775">
        <v>0</v>
      </c>
      <c r="V114" s="775">
        <v>0</v>
      </c>
      <c r="W114" s="775">
        <v>0</v>
      </c>
      <c r="X114" s="775">
        <v>0</v>
      </c>
      <c r="Y114" s="775">
        <v>0</v>
      </c>
      <c r="Z114" s="775">
        <v>0</v>
      </c>
      <c r="AA114" s="775">
        <v>0</v>
      </c>
      <c r="AB114" s="775">
        <v>0</v>
      </c>
      <c r="AC114" s="775">
        <v>0</v>
      </c>
      <c r="AD114" s="775">
        <v>0</v>
      </c>
      <c r="AE114" s="775">
        <v>0</v>
      </c>
      <c r="AF114" s="775">
        <v>0</v>
      </c>
      <c r="AG114" s="775">
        <v>0</v>
      </c>
      <c r="AH114" s="775">
        <v>0</v>
      </c>
      <c r="AI114" s="775">
        <v>0</v>
      </c>
      <c r="AJ114" s="775">
        <v>0</v>
      </c>
      <c r="AK114" s="775">
        <v>0</v>
      </c>
      <c r="AL114" s="775">
        <v>0</v>
      </c>
      <c r="AM114" s="775">
        <v>0</v>
      </c>
      <c r="AN114" s="775">
        <v>0</v>
      </c>
      <c r="AO114" s="775">
        <v>64.31</v>
      </c>
      <c r="AP114" s="775">
        <v>3.0539999999999998</v>
      </c>
      <c r="AQ114" s="775">
        <v>0</v>
      </c>
      <c r="AR114" s="775">
        <v>0</v>
      </c>
      <c r="AS114" s="775">
        <v>0</v>
      </c>
      <c r="AT114" s="775">
        <v>0</v>
      </c>
      <c r="AU114" s="775">
        <v>0</v>
      </c>
      <c r="AV114" s="775">
        <v>0</v>
      </c>
      <c r="AW114" s="775">
        <v>0</v>
      </c>
      <c r="AX114" s="775">
        <v>0</v>
      </c>
      <c r="AY114" s="775">
        <v>0</v>
      </c>
      <c r="AZ114" s="775">
        <v>0</v>
      </c>
      <c r="BA114" s="775">
        <v>0</v>
      </c>
      <c r="BB114" s="775">
        <v>0</v>
      </c>
      <c r="BC114" s="775">
        <v>34.651000000000003</v>
      </c>
      <c r="BD114" s="775">
        <v>0</v>
      </c>
      <c r="BE114" s="775">
        <v>15.878</v>
      </c>
      <c r="BF114" s="775">
        <v>6.8000000000000005E-2</v>
      </c>
      <c r="BG114" s="775">
        <v>7.2309999999999999</v>
      </c>
      <c r="BH114" s="775">
        <v>0</v>
      </c>
      <c r="BI114" s="775">
        <v>0.16700000000000001</v>
      </c>
      <c r="BJ114" s="775">
        <v>0</v>
      </c>
      <c r="BK114" s="775">
        <v>0</v>
      </c>
      <c r="BL114" s="804">
        <v>0</v>
      </c>
      <c r="BM114" s="805">
        <f t="shared" si="5"/>
        <v>125.35900000000001</v>
      </c>
      <c r="BN114" s="720"/>
      <c r="BO114" s="666">
        <v>0</v>
      </c>
      <c r="BP114" s="806">
        <f t="shared" si="6"/>
        <v>3503.1329999999998</v>
      </c>
      <c r="BQ114" s="776">
        <f t="shared" si="7"/>
        <v>3301.4369999999999</v>
      </c>
      <c r="BR114" s="789">
        <v>0</v>
      </c>
      <c r="BS114" s="666">
        <v>3301.4369999999999</v>
      </c>
      <c r="BT114" s="807">
        <v>0</v>
      </c>
      <c r="BU114" s="807">
        <v>201.696</v>
      </c>
      <c r="BV114" s="666">
        <v>0</v>
      </c>
      <c r="BW114" s="808">
        <v>0</v>
      </c>
      <c r="BX114" s="720">
        <v>0</v>
      </c>
      <c r="BZ114" s="741"/>
    </row>
    <row r="115" spans="1:79">
      <c r="A115" s="740" t="s">
        <v>64</v>
      </c>
      <c r="B115" s="604" t="s">
        <v>162</v>
      </c>
      <c r="C115" s="775">
        <f t="shared" si="4"/>
        <v>781.94999999999993</v>
      </c>
      <c r="D115" s="666"/>
      <c r="E115" s="666"/>
      <c r="F115" s="666"/>
      <c r="G115" s="666"/>
      <c r="H115" s="666"/>
      <c r="I115" s="666"/>
      <c r="J115" s="666"/>
      <c r="K115" s="666"/>
      <c r="L115" s="776">
        <v>0</v>
      </c>
      <c r="M115" s="775">
        <v>0</v>
      </c>
      <c r="N115" s="775">
        <v>0</v>
      </c>
      <c r="O115" s="775">
        <v>0</v>
      </c>
      <c r="P115" s="775">
        <v>0</v>
      </c>
      <c r="Q115" s="775">
        <v>0</v>
      </c>
      <c r="R115" s="775">
        <v>0</v>
      </c>
      <c r="S115" s="775">
        <v>0</v>
      </c>
      <c r="T115" s="775">
        <v>0</v>
      </c>
      <c r="U115" s="775">
        <v>0</v>
      </c>
      <c r="V115" s="775">
        <v>0</v>
      </c>
      <c r="W115" s="775">
        <v>0</v>
      </c>
      <c r="X115" s="775">
        <v>0.36199999999999999</v>
      </c>
      <c r="Y115" s="775">
        <v>0</v>
      </c>
      <c r="Z115" s="775">
        <v>0</v>
      </c>
      <c r="AA115" s="775">
        <v>0</v>
      </c>
      <c r="AB115" s="775">
        <v>0</v>
      </c>
      <c r="AC115" s="775">
        <v>0</v>
      </c>
      <c r="AD115" s="775">
        <v>0</v>
      </c>
      <c r="AE115" s="775">
        <v>0</v>
      </c>
      <c r="AF115" s="775">
        <v>0</v>
      </c>
      <c r="AG115" s="775">
        <v>0</v>
      </c>
      <c r="AH115" s="775">
        <v>0</v>
      </c>
      <c r="AI115" s="775">
        <v>0</v>
      </c>
      <c r="AJ115" s="775">
        <v>0</v>
      </c>
      <c r="AK115" s="775">
        <v>0</v>
      </c>
      <c r="AL115" s="775">
        <v>0</v>
      </c>
      <c r="AM115" s="775">
        <v>0</v>
      </c>
      <c r="AN115" s="775">
        <v>0</v>
      </c>
      <c r="AO115" s="775">
        <v>0</v>
      </c>
      <c r="AP115" s="775">
        <v>0</v>
      </c>
      <c r="AQ115" s="775">
        <v>0</v>
      </c>
      <c r="AR115" s="775">
        <v>0</v>
      </c>
      <c r="AS115" s="775">
        <v>0</v>
      </c>
      <c r="AT115" s="775">
        <v>0</v>
      </c>
      <c r="AU115" s="775">
        <v>1.708</v>
      </c>
      <c r="AV115" s="775">
        <v>0.22900000000000001</v>
      </c>
      <c r="AW115" s="775">
        <v>0</v>
      </c>
      <c r="AX115" s="775">
        <v>11.967000000000001</v>
      </c>
      <c r="AY115" s="775">
        <v>0</v>
      </c>
      <c r="AZ115" s="775">
        <v>0</v>
      </c>
      <c r="BA115" s="775">
        <v>0</v>
      </c>
      <c r="BB115" s="775">
        <v>0</v>
      </c>
      <c r="BC115" s="775">
        <v>0</v>
      </c>
      <c r="BD115" s="775">
        <v>0</v>
      </c>
      <c r="BE115" s="775">
        <v>0</v>
      </c>
      <c r="BF115" s="775">
        <v>0</v>
      </c>
      <c r="BG115" s="775">
        <v>0</v>
      </c>
      <c r="BH115" s="775">
        <v>0</v>
      </c>
      <c r="BI115" s="775">
        <v>0</v>
      </c>
      <c r="BJ115" s="775">
        <v>0</v>
      </c>
      <c r="BK115" s="775">
        <v>0</v>
      </c>
      <c r="BL115" s="804">
        <v>0</v>
      </c>
      <c r="BM115" s="805">
        <f t="shared" si="5"/>
        <v>14.266</v>
      </c>
      <c r="BN115" s="720"/>
      <c r="BO115" s="666">
        <v>0</v>
      </c>
      <c r="BP115" s="806">
        <f t="shared" si="6"/>
        <v>767.68399999999997</v>
      </c>
      <c r="BQ115" s="776">
        <f t="shared" si="7"/>
        <v>219.05500000000001</v>
      </c>
      <c r="BR115" s="789">
        <v>0</v>
      </c>
      <c r="BS115" s="666">
        <v>219.05500000000001</v>
      </c>
      <c r="BT115" s="807">
        <v>0</v>
      </c>
      <c r="BU115" s="807">
        <v>548.62900000000002</v>
      </c>
      <c r="BV115" s="666">
        <v>0</v>
      </c>
      <c r="BW115" s="808">
        <v>0</v>
      </c>
      <c r="BX115" s="720">
        <v>0</v>
      </c>
      <c r="BZ115" s="741"/>
    </row>
    <row r="116" spans="1:79">
      <c r="A116" s="740" t="s">
        <v>65</v>
      </c>
      <c r="B116" s="604" t="s">
        <v>164</v>
      </c>
      <c r="C116" s="775">
        <f t="shared" si="4"/>
        <v>2661.9670000000006</v>
      </c>
      <c r="D116" s="666"/>
      <c r="E116" s="666"/>
      <c r="F116" s="666"/>
      <c r="G116" s="666"/>
      <c r="H116" s="666"/>
      <c r="I116" s="666"/>
      <c r="J116" s="666"/>
      <c r="K116" s="666"/>
      <c r="L116" s="776">
        <v>0.91900000000000004</v>
      </c>
      <c r="M116" s="775">
        <v>0</v>
      </c>
      <c r="N116" s="775">
        <v>5.6639999999999997</v>
      </c>
      <c r="O116" s="775">
        <v>21.98</v>
      </c>
      <c r="P116" s="775">
        <v>27.013000000000002</v>
      </c>
      <c r="Q116" s="775">
        <v>3.0000000000000001E-3</v>
      </c>
      <c r="R116" s="775">
        <v>1.288</v>
      </c>
      <c r="S116" s="775">
        <v>0.38300000000000001</v>
      </c>
      <c r="T116" s="775">
        <v>0</v>
      </c>
      <c r="U116" s="775">
        <v>1.61</v>
      </c>
      <c r="V116" s="775">
        <v>1.4E-2</v>
      </c>
      <c r="W116" s="775">
        <v>0.34399999999999997</v>
      </c>
      <c r="X116" s="775">
        <v>0.27400000000000002</v>
      </c>
      <c r="Y116" s="775">
        <v>0.49199999999999999</v>
      </c>
      <c r="Z116" s="775">
        <v>0.80700000000000005</v>
      </c>
      <c r="AA116" s="775">
        <v>3.5310000000000001</v>
      </c>
      <c r="AB116" s="775">
        <v>2.5259999999999998</v>
      </c>
      <c r="AC116" s="775">
        <v>9.0030000000000001</v>
      </c>
      <c r="AD116" s="775">
        <v>17.091999999999999</v>
      </c>
      <c r="AE116" s="775">
        <v>6.6950000000000003</v>
      </c>
      <c r="AF116" s="775">
        <v>4.4580000000000002</v>
      </c>
      <c r="AG116" s="775">
        <v>14.417999999999999</v>
      </c>
      <c r="AH116" s="775">
        <v>5.9530000000000003</v>
      </c>
      <c r="AI116" s="775">
        <v>7.37</v>
      </c>
      <c r="AJ116" s="775">
        <v>17.542999999999999</v>
      </c>
      <c r="AK116" s="775">
        <v>15.827</v>
      </c>
      <c r="AL116" s="775">
        <v>16.068000000000001</v>
      </c>
      <c r="AM116" s="775">
        <v>56.295999999999999</v>
      </c>
      <c r="AN116" s="775">
        <v>6.0659999999999998</v>
      </c>
      <c r="AO116" s="775">
        <v>79.507999999999996</v>
      </c>
      <c r="AP116" s="775">
        <v>14.023</v>
      </c>
      <c r="AQ116" s="775">
        <v>5.7009999999999996</v>
      </c>
      <c r="AR116" s="775">
        <v>25.97</v>
      </c>
      <c r="AS116" s="775">
        <v>5.6189999999999998</v>
      </c>
      <c r="AT116" s="775">
        <v>32.762999999999998</v>
      </c>
      <c r="AU116" s="775">
        <v>2.5019999999999998</v>
      </c>
      <c r="AV116" s="775">
        <v>49.558</v>
      </c>
      <c r="AW116" s="775">
        <v>3.9969999999999999</v>
      </c>
      <c r="AX116" s="775">
        <v>7.7320000000000002</v>
      </c>
      <c r="AY116" s="775">
        <v>3.2090000000000001</v>
      </c>
      <c r="AZ116" s="775">
        <v>4.5599999999999996</v>
      </c>
      <c r="BA116" s="775">
        <v>4.47</v>
      </c>
      <c r="BB116" s="775">
        <v>20.067</v>
      </c>
      <c r="BC116" s="775">
        <v>0.81299999999999994</v>
      </c>
      <c r="BD116" s="775">
        <v>9.5129999999999999</v>
      </c>
      <c r="BE116" s="775">
        <v>6.7439999999999998</v>
      </c>
      <c r="BF116" s="775">
        <v>32.042000000000002</v>
      </c>
      <c r="BG116" s="775">
        <v>2.3610000000000002</v>
      </c>
      <c r="BH116" s="775">
        <v>12.582000000000001</v>
      </c>
      <c r="BI116" s="775">
        <v>25.321000000000002</v>
      </c>
      <c r="BJ116" s="775">
        <v>0</v>
      </c>
      <c r="BK116" s="775">
        <v>0</v>
      </c>
      <c r="BL116" s="804">
        <v>0</v>
      </c>
      <c r="BM116" s="805">
        <f t="shared" si="5"/>
        <v>592.69200000000023</v>
      </c>
      <c r="BN116" s="720"/>
      <c r="BO116" s="666">
        <v>0</v>
      </c>
      <c r="BP116" s="806">
        <f t="shared" si="6"/>
        <v>2069.2750000000001</v>
      </c>
      <c r="BQ116" s="776">
        <f t="shared" si="7"/>
        <v>2069.2750000000001</v>
      </c>
      <c r="BR116" s="789">
        <v>0</v>
      </c>
      <c r="BS116" s="666">
        <v>2069.2750000000001</v>
      </c>
      <c r="BT116" s="807">
        <v>0</v>
      </c>
      <c r="BU116" s="807">
        <v>0</v>
      </c>
      <c r="BV116" s="666">
        <v>0</v>
      </c>
      <c r="BW116" s="808">
        <v>0</v>
      </c>
      <c r="BX116" s="720">
        <v>0</v>
      </c>
      <c r="BZ116" s="741"/>
    </row>
    <row r="117" spans="1:79">
      <c r="A117" s="740" t="s">
        <v>66</v>
      </c>
      <c r="B117" s="604" t="s">
        <v>239</v>
      </c>
      <c r="C117" s="775">
        <f t="shared" si="4"/>
        <v>1148.32</v>
      </c>
      <c r="D117" s="666"/>
      <c r="E117" s="666"/>
      <c r="F117" s="666"/>
      <c r="G117" s="666"/>
      <c r="H117" s="666"/>
      <c r="I117" s="666"/>
      <c r="J117" s="666"/>
      <c r="K117" s="666"/>
      <c r="L117" s="776">
        <v>0</v>
      </c>
      <c r="M117" s="775">
        <v>0</v>
      </c>
      <c r="N117" s="775">
        <v>0</v>
      </c>
      <c r="O117" s="775">
        <v>0</v>
      </c>
      <c r="P117" s="775">
        <v>0</v>
      </c>
      <c r="Q117" s="775">
        <v>0</v>
      </c>
      <c r="R117" s="775">
        <v>0</v>
      </c>
      <c r="S117" s="775">
        <v>0</v>
      </c>
      <c r="T117" s="775">
        <v>0</v>
      </c>
      <c r="U117" s="775">
        <v>0</v>
      </c>
      <c r="V117" s="775">
        <v>0</v>
      </c>
      <c r="W117" s="775">
        <v>0</v>
      </c>
      <c r="X117" s="775">
        <v>0</v>
      </c>
      <c r="Y117" s="775">
        <v>0</v>
      </c>
      <c r="Z117" s="775">
        <v>0</v>
      </c>
      <c r="AA117" s="775">
        <v>0</v>
      </c>
      <c r="AB117" s="775">
        <v>0</v>
      </c>
      <c r="AC117" s="775">
        <v>0</v>
      </c>
      <c r="AD117" s="775">
        <v>0</v>
      </c>
      <c r="AE117" s="775">
        <v>0</v>
      </c>
      <c r="AF117" s="775">
        <v>0</v>
      </c>
      <c r="AG117" s="775">
        <v>0</v>
      </c>
      <c r="AH117" s="775">
        <v>0</v>
      </c>
      <c r="AI117" s="775">
        <v>0</v>
      </c>
      <c r="AJ117" s="775">
        <v>0</v>
      </c>
      <c r="AK117" s="775">
        <v>0</v>
      </c>
      <c r="AL117" s="775">
        <v>0</v>
      </c>
      <c r="AM117" s="775">
        <v>0</v>
      </c>
      <c r="AN117" s="775">
        <v>0</v>
      </c>
      <c r="AO117" s="775">
        <v>0</v>
      </c>
      <c r="AP117" s="775">
        <v>0</v>
      </c>
      <c r="AQ117" s="775">
        <v>0</v>
      </c>
      <c r="AR117" s="775">
        <v>0</v>
      </c>
      <c r="AS117" s="775">
        <v>0</v>
      </c>
      <c r="AT117" s="775">
        <v>0</v>
      </c>
      <c r="AU117" s="775">
        <v>0</v>
      </c>
      <c r="AV117" s="775">
        <v>0</v>
      </c>
      <c r="AW117" s="775">
        <v>0</v>
      </c>
      <c r="AX117" s="775">
        <v>0</v>
      </c>
      <c r="AY117" s="775">
        <v>0</v>
      </c>
      <c r="AZ117" s="775">
        <v>0</v>
      </c>
      <c r="BA117" s="775">
        <v>0</v>
      </c>
      <c r="BB117" s="775">
        <v>0</v>
      </c>
      <c r="BC117" s="775">
        <v>0</v>
      </c>
      <c r="BD117" s="775">
        <v>0</v>
      </c>
      <c r="BE117" s="775">
        <v>0</v>
      </c>
      <c r="BF117" s="775">
        <v>0</v>
      </c>
      <c r="BG117" s="775">
        <v>0</v>
      </c>
      <c r="BH117" s="775">
        <v>0</v>
      </c>
      <c r="BI117" s="775">
        <v>0</v>
      </c>
      <c r="BJ117" s="775">
        <v>0</v>
      </c>
      <c r="BK117" s="775">
        <v>0</v>
      </c>
      <c r="BL117" s="804">
        <v>0</v>
      </c>
      <c r="BM117" s="805">
        <f t="shared" si="5"/>
        <v>0</v>
      </c>
      <c r="BN117" s="720"/>
      <c r="BO117" s="666">
        <v>0</v>
      </c>
      <c r="BP117" s="806">
        <f t="shared" si="6"/>
        <v>1148.32</v>
      </c>
      <c r="BQ117" s="776">
        <f t="shared" si="7"/>
        <v>1148.32</v>
      </c>
      <c r="BR117" s="789">
        <v>1148.32</v>
      </c>
      <c r="BS117" s="666">
        <v>0</v>
      </c>
      <c r="BT117" s="807">
        <v>0</v>
      </c>
      <c r="BU117" s="807">
        <v>0</v>
      </c>
      <c r="BV117" s="666">
        <v>0</v>
      </c>
      <c r="BW117" s="808">
        <v>0</v>
      </c>
      <c r="BX117" s="720">
        <v>0</v>
      </c>
      <c r="BZ117" s="741"/>
    </row>
    <row r="118" spans="1:79">
      <c r="A118" s="740" t="s">
        <v>70</v>
      </c>
      <c r="B118" s="604" t="s">
        <v>240</v>
      </c>
      <c r="C118" s="775">
        <f t="shared" si="4"/>
        <v>8739.8479999999981</v>
      </c>
      <c r="D118" s="666"/>
      <c r="E118" s="666"/>
      <c r="F118" s="666"/>
      <c r="G118" s="666"/>
      <c r="H118" s="666"/>
      <c r="I118" s="666"/>
      <c r="J118" s="666"/>
      <c r="K118" s="666"/>
      <c r="L118" s="776">
        <v>0</v>
      </c>
      <c r="M118" s="775">
        <v>0</v>
      </c>
      <c r="N118" s="775">
        <v>0</v>
      </c>
      <c r="O118" s="775">
        <v>0</v>
      </c>
      <c r="P118" s="775">
        <v>0</v>
      </c>
      <c r="Q118" s="775">
        <v>0</v>
      </c>
      <c r="R118" s="775">
        <v>0</v>
      </c>
      <c r="S118" s="775">
        <v>0</v>
      </c>
      <c r="T118" s="775">
        <v>0</v>
      </c>
      <c r="U118" s="775">
        <v>0</v>
      </c>
      <c r="V118" s="775">
        <v>0</v>
      </c>
      <c r="W118" s="775">
        <v>0</v>
      </c>
      <c r="X118" s="775">
        <v>0</v>
      </c>
      <c r="Y118" s="775">
        <v>0</v>
      </c>
      <c r="Z118" s="775">
        <v>0</v>
      </c>
      <c r="AA118" s="775">
        <v>0</v>
      </c>
      <c r="AB118" s="775">
        <v>0</v>
      </c>
      <c r="AC118" s="775">
        <v>0</v>
      </c>
      <c r="AD118" s="775">
        <v>0</v>
      </c>
      <c r="AE118" s="775">
        <v>0</v>
      </c>
      <c r="AF118" s="775">
        <v>0</v>
      </c>
      <c r="AG118" s="775">
        <v>0</v>
      </c>
      <c r="AH118" s="775">
        <v>0</v>
      </c>
      <c r="AI118" s="775">
        <v>0</v>
      </c>
      <c r="AJ118" s="775">
        <v>0</v>
      </c>
      <c r="AK118" s="775">
        <v>0</v>
      </c>
      <c r="AL118" s="775">
        <v>0</v>
      </c>
      <c r="AM118" s="775">
        <v>0</v>
      </c>
      <c r="AN118" s="775">
        <v>0</v>
      </c>
      <c r="AO118" s="775">
        <v>0</v>
      </c>
      <c r="AP118" s="775">
        <v>0</v>
      </c>
      <c r="AQ118" s="775">
        <v>0</v>
      </c>
      <c r="AR118" s="775">
        <v>0</v>
      </c>
      <c r="AS118" s="775">
        <v>0</v>
      </c>
      <c r="AT118" s="775">
        <v>0</v>
      </c>
      <c r="AU118" s="775">
        <v>0</v>
      </c>
      <c r="AV118" s="775">
        <v>0</v>
      </c>
      <c r="AW118" s="775">
        <v>0</v>
      </c>
      <c r="AX118" s="775">
        <v>0</v>
      </c>
      <c r="AY118" s="775">
        <v>0</v>
      </c>
      <c r="AZ118" s="775">
        <v>0</v>
      </c>
      <c r="BA118" s="775">
        <v>0</v>
      </c>
      <c r="BB118" s="775">
        <v>0</v>
      </c>
      <c r="BC118" s="775">
        <v>0</v>
      </c>
      <c r="BD118" s="775">
        <v>0</v>
      </c>
      <c r="BE118" s="775">
        <v>0</v>
      </c>
      <c r="BF118" s="775">
        <v>0</v>
      </c>
      <c r="BG118" s="775">
        <v>0</v>
      </c>
      <c r="BH118" s="775">
        <v>0</v>
      </c>
      <c r="BI118" s="775">
        <v>0</v>
      </c>
      <c r="BJ118" s="775">
        <v>0</v>
      </c>
      <c r="BK118" s="775">
        <v>0</v>
      </c>
      <c r="BL118" s="804">
        <v>0</v>
      </c>
      <c r="BM118" s="805">
        <f t="shared" si="5"/>
        <v>0</v>
      </c>
      <c r="BN118" s="720"/>
      <c r="BO118" s="666">
        <v>55402.796999999999</v>
      </c>
      <c r="BP118" s="806">
        <f t="shared" si="6"/>
        <v>-46662.949000000001</v>
      </c>
      <c r="BQ118" s="776">
        <f t="shared" si="7"/>
        <v>-46662.949000000001</v>
      </c>
      <c r="BR118" s="789">
        <v>0</v>
      </c>
      <c r="BS118" s="666">
        <v>-46662.949000000001</v>
      </c>
      <c r="BT118" s="807">
        <v>0</v>
      </c>
      <c r="BU118" s="807">
        <v>0</v>
      </c>
      <c r="BV118" s="666">
        <v>0</v>
      </c>
      <c r="BW118" s="808">
        <v>0</v>
      </c>
      <c r="BX118" s="720">
        <v>0</v>
      </c>
      <c r="BZ118" s="741"/>
    </row>
    <row r="119" spans="1:79" ht="13.5" thickBot="1">
      <c r="A119" s="799" t="s">
        <v>71</v>
      </c>
      <c r="B119" s="604" t="s">
        <v>126</v>
      </c>
      <c r="C119" s="775">
        <f t="shared" si="4"/>
        <v>0</v>
      </c>
      <c r="D119" s="666"/>
      <c r="E119" s="666"/>
      <c r="F119" s="666"/>
      <c r="G119" s="666"/>
      <c r="H119" s="666"/>
      <c r="I119" s="666"/>
      <c r="J119" s="666"/>
      <c r="K119" s="666"/>
      <c r="L119" s="776">
        <v>0</v>
      </c>
      <c r="M119" s="775">
        <v>0</v>
      </c>
      <c r="N119" s="775">
        <v>0</v>
      </c>
      <c r="O119" s="775">
        <v>0</v>
      </c>
      <c r="P119" s="775">
        <v>0</v>
      </c>
      <c r="Q119" s="775">
        <v>0</v>
      </c>
      <c r="R119" s="775">
        <v>0</v>
      </c>
      <c r="S119" s="775">
        <v>0</v>
      </c>
      <c r="T119" s="775">
        <v>0</v>
      </c>
      <c r="U119" s="775">
        <v>0</v>
      </c>
      <c r="V119" s="775">
        <v>0</v>
      </c>
      <c r="W119" s="775">
        <v>0</v>
      </c>
      <c r="X119" s="775">
        <v>0</v>
      </c>
      <c r="Y119" s="775">
        <v>0</v>
      </c>
      <c r="Z119" s="775">
        <v>0</v>
      </c>
      <c r="AA119" s="775">
        <v>0</v>
      </c>
      <c r="AB119" s="775">
        <v>0</v>
      </c>
      <c r="AC119" s="775">
        <v>0</v>
      </c>
      <c r="AD119" s="775">
        <v>0</v>
      </c>
      <c r="AE119" s="775">
        <v>0</v>
      </c>
      <c r="AF119" s="775">
        <v>0</v>
      </c>
      <c r="AG119" s="775">
        <v>0</v>
      </c>
      <c r="AH119" s="775">
        <v>0</v>
      </c>
      <c r="AI119" s="775">
        <v>0</v>
      </c>
      <c r="AJ119" s="775">
        <v>0</v>
      </c>
      <c r="AK119" s="775">
        <v>0</v>
      </c>
      <c r="AL119" s="775">
        <v>0</v>
      </c>
      <c r="AM119" s="775">
        <v>0</v>
      </c>
      <c r="AN119" s="775">
        <v>0</v>
      </c>
      <c r="AO119" s="775">
        <v>0</v>
      </c>
      <c r="AP119" s="775">
        <v>0</v>
      </c>
      <c r="AQ119" s="775">
        <v>0</v>
      </c>
      <c r="AR119" s="775">
        <v>0</v>
      </c>
      <c r="AS119" s="775">
        <v>0</v>
      </c>
      <c r="AT119" s="775">
        <v>0</v>
      </c>
      <c r="AU119" s="775">
        <v>0</v>
      </c>
      <c r="AV119" s="775">
        <v>0</v>
      </c>
      <c r="AW119" s="775">
        <v>0</v>
      </c>
      <c r="AX119" s="775">
        <v>0</v>
      </c>
      <c r="AY119" s="775">
        <v>0</v>
      </c>
      <c r="AZ119" s="775">
        <v>0</v>
      </c>
      <c r="BA119" s="775">
        <v>0</v>
      </c>
      <c r="BB119" s="775">
        <v>0</v>
      </c>
      <c r="BC119" s="775">
        <v>0</v>
      </c>
      <c r="BD119" s="775">
        <v>0</v>
      </c>
      <c r="BE119" s="775">
        <v>0</v>
      </c>
      <c r="BF119" s="775">
        <v>0</v>
      </c>
      <c r="BG119" s="775">
        <v>0</v>
      </c>
      <c r="BH119" s="775">
        <v>0</v>
      </c>
      <c r="BI119" s="775">
        <v>0</v>
      </c>
      <c r="BJ119" s="775">
        <v>0</v>
      </c>
      <c r="BK119" s="775">
        <v>0</v>
      </c>
      <c r="BL119" s="775">
        <v>0</v>
      </c>
      <c r="BM119" s="805">
        <f t="shared" si="5"/>
        <v>0</v>
      </c>
      <c r="BN119" s="720"/>
      <c r="BO119" s="666">
        <v>0</v>
      </c>
      <c r="BP119" s="806">
        <f t="shared" si="6"/>
        <v>0</v>
      </c>
      <c r="BQ119" s="776">
        <f t="shared" si="7"/>
        <v>0</v>
      </c>
      <c r="BR119" s="789">
        <v>0</v>
      </c>
      <c r="BS119" s="666">
        <v>0</v>
      </c>
      <c r="BT119" s="807">
        <v>0</v>
      </c>
      <c r="BU119" s="807">
        <v>0</v>
      </c>
      <c r="BV119" s="666">
        <v>0</v>
      </c>
      <c r="BW119" s="808">
        <v>0</v>
      </c>
      <c r="BX119" s="720">
        <v>0</v>
      </c>
      <c r="BZ119" s="741"/>
    </row>
    <row r="120" spans="1:79" ht="14.25" thickTop="1" thickBot="1">
      <c r="B120" s="809" t="s">
        <v>75</v>
      </c>
      <c r="C120" s="783">
        <f>SUM(C67:C119)</f>
        <v>544390.06699999981</v>
      </c>
      <c r="D120" s="783">
        <f t="shared" ref="D120:BR120" si="8">SUM(D67:D119)</f>
        <v>0</v>
      </c>
      <c r="E120" s="783">
        <f t="shared" si="8"/>
        <v>0</v>
      </c>
      <c r="F120" s="783">
        <f t="shared" si="8"/>
        <v>0</v>
      </c>
      <c r="G120" s="783">
        <f t="shared" si="8"/>
        <v>0</v>
      </c>
      <c r="H120" s="783">
        <f t="shared" si="8"/>
        <v>0</v>
      </c>
      <c r="I120" s="783">
        <f t="shared" si="8"/>
        <v>0</v>
      </c>
      <c r="J120" s="783">
        <f t="shared" si="8"/>
        <v>0</v>
      </c>
      <c r="K120" s="810">
        <f t="shared" si="8"/>
        <v>0</v>
      </c>
      <c r="L120" s="783">
        <f t="shared" si="8"/>
        <v>4325.8939999999984</v>
      </c>
      <c r="M120" s="783">
        <f t="shared" si="8"/>
        <v>1964.4740000000006</v>
      </c>
      <c r="N120" s="783">
        <f t="shared" si="8"/>
        <v>209.24900000000002</v>
      </c>
      <c r="O120" s="783">
        <f t="shared" si="8"/>
        <v>11121.839999999998</v>
      </c>
      <c r="P120" s="783">
        <f t="shared" si="8"/>
        <v>4096.1420000000007</v>
      </c>
      <c r="Q120" s="783">
        <f t="shared" si="8"/>
        <v>240.779</v>
      </c>
      <c r="R120" s="783">
        <f t="shared" si="8"/>
        <v>705.5350000000002</v>
      </c>
      <c r="S120" s="783">
        <f t="shared" si="8"/>
        <v>428.61499999999995</v>
      </c>
      <c r="T120" s="783">
        <f t="shared" si="8"/>
        <v>0</v>
      </c>
      <c r="U120" s="783">
        <f t="shared" si="8"/>
        <v>993.32100000000014</v>
      </c>
      <c r="V120" s="783">
        <f t="shared" si="8"/>
        <v>330.202</v>
      </c>
      <c r="W120" s="783">
        <f t="shared" si="8"/>
        <v>400.238</v>
      </c>
      <c r="X120" s="783">
        <f t="shared" si="8"/>
        <v>542.70599999999979</v>
      </c>
      <c r="Y120" s="783">
        <f t="shared" si="8"/>
        <v>1029.5050000000001</v>
      </c>
      <c r="Z120" s="783">
        <f t="shared" si="8"/>
        <v>417.70100000000002</v>
      </c>
      <c r="AA120" s="783">
        <f t="shared" si="8"/>
        <v>514.90900000000011</v>
      </c>
      <c r="AB120" s="783">
        <f t="shared" si="8"/>
        <v>343.12</v>
      </c>
      <c r="AC120" s="783">
        <f t="shared" si="8"/>
        <v>10973.183999999999</v>
      </c>
      <c r="AD120" s="783">
        <f t="shared" si="8"/>
        <v>2363.9010000000003</v>
      </c>
      <c r="AE120" s="783">
        <f t="shared" si="8"/>
        <v>14885.64</v>
      </c>
      <c r="AF120" s="783">
        <f t="shared" si="8"/>
        <v>1168.4919999999997</v>
      </c>
      <c r="AG120" s="783">
        <f t="shared" si="8"/>
        <v>1329.3449999999998</v>
      </c>
      <c r="AH120" s="783">
        <f t="shared" si="8"/>
        <v>4408.2479999999996</v>
      </c>
      <c r="AI120" s="783">
        <f t="shared" si="8"/>
        <v>5300.5169999999989</v>
      </c>
      <c r="AJ120" s="783">
        <f t="shared" si="8"/>
        <v>6858.2190000000001</v>
      </c>
      <c r="AK120" s="783">
        <f t="shared" si="8"/>
        <v>3515.7430000000008</v>
      </c>
      <c r="AL120" s="783">
        <f t="shared" si="8"/>
        <v>5428.4340000000002</v>
      </c>
      <c r="AM120" s="783">
        <f t="shared" si="8"/>
        <v>6318.8530000000001</v>
      </c>
      <c r="AN120" s="783">
        <f t="shared" si="8"/>
        <v>218.34399999999997</v>
      </c>
      <c r="AO120" s="783">
        <f t="shared" si="8"/>
        <v>22116.881999999998</v>
      </c>
      <c r="AP120" s="783">
        <f t="shared" si="8"/>
        <v>3855.2980000000007</v>
      </c>
      <c r="AQ120" s="783">
        <f t="shared" si="8"/>
        <v>469.74100000000004</v>
      </c>
      <c r="AR120" s="783">
        <f t="shared" si="8"/>
        <v>4264.5560000000005</v>
      </c>
      <c r="AS120" s="783">
        <f t="shared" si="8"/>
        <v>1023.5939999999999</v>
      </c>
      <c r="AT120" s="783">
        <f t="shared" si="8"/>
        <v>4053.3239999999996</v>
      </c>
      <c r="AU120" s="783">
        <f t="shared" si="8"/>
        <v>1185.7450000000003</v>
      </c>
      <c r="AV120" s="783">
        <f t="shared" si="8"/>
        <v>963.95099999999991</v>
      </c>
      <c r="AW120" s="783">
        <f t="shared" si="8"/>
        <v>3073.2549999999997</v>
      </c>
      <c r="AX120" s="783">
        <f t="shared" si="8"/>
        <v>1494.4730000000002</v>
      </c>
      <c r="AY120" s="783">
        <f t="shared" si="8"/>
        <v>22.633999999999997</v>
      </c>
      <c r="AZ120" s="783">
        <f t="shared" si="8"/>
        <v>358.35699999999997</v>
      </c>
      <c r="BA120" s="783">
        <f t="shared" si="8"/>
        <v>7225.8600000000006</v>
      </c>
      <c r="BB120" s="783">
        <f t="shared" si="8"/>
        <v>775.79800000000023</v>
      </c>
      <c r="BC120" s="783">
        <f t="shared" si="8"/>
        <v>11332.684999999998</v>
      </c>
      <c r="BD120" s="783">
        <f t="shared" si="8"/>
        <v>236.83799999999999</v>
      </c>
      <c r="BE120" s="783">
        <f t="shared" si="8"/>
        <v>2307.4290000000005</v>
      </c>
      <c r="BF120" s="783">
        <f t="shared" si="8"/>
        <v>4959.9530000000004</v>
      </c>
      <c r="BG120" s="783">
        <f t="shared" si="8"/>
        <v>1300.7070000000003</v>
      </c>
      <c r="BH120" s="783">
        <f t="shared" si="8"/>
        <v>311.21600000000007</v>
      </c>
      <c r="BI120" s="783">
        <f t="shared" si="8"/>
        <v>680.4140000000001</v>
      </c>
      <c r="BJ120" s="783">
        <f t="shared" si="8"/>
        <v>0</v>
      </c>
      <c r="BK120" s="783">
        <f t="shared" si="8"/>
        <v>0</v>
      </c>
      <c r="BL120" s="783">
        <f t="shared" si="8"/>
        <v>0</v>
      </c>
      <c r="BM120" s="783">
        <f t="shared" si="8"/>
        <v>162445.85999999999</v>
      </c>
      <c r="BN120" s="809">
        <f t="shared" si="8"/>
        <v>0</v>
      </c>
      <c r="BO120" s="810">
        <f t="shared" si="8"/>
        <v>96513.899000000005</v>
      </c>
      <c r="BP120" s="810">
        <f t="shared" si="8"/>
        <v>233390.24799999999</v>
      </c>
      <c r="BQ120" s="783">
        <f t="shared" si="8"/>
        <v>177163.96099999998</v>
      </c>
      <c r="BR120" s="783">
        <f t="shared" si="8"/>
        <v>22298.066000000003</v>
      </c>
      <c r="BS120" s="811">
        <f t="shared" ref="BS120:BX120" si="9">SUM(BS67:BS119)</f>
        <v>154865.89499999999</v>
      </c>
      <c r="BT120" s="811">
        <f t="shared" si="9"/>
        <v>55446.714999999997</v>
      </c>
      <c r="BU120" s="811">
        <f t="shared" si="9"/>
        <v>779.572</v>
      </c>
      <c r="BV120" s="783">
        <f t="shared" si="9"/>
        <v>53227.655999999995</v>
      </c>
      <c r="BW120" s="783">
        <f t="shared" si="9"/>
        <v>-1187.596</v>
      </c>
      <c r="BX120" s="812">
        <f t="shared" si="9"/>
        <v>0</v>
      </c>
      <c r="BZ120" s="741"/>
    </row>
    <row r="121" spans="1:79" ht="13.5" thickTop="1">
      <c r="B121" s="615" t="s">
        <v>102</v>
      </c>
      <c r="C121" s="813"/>
      <c r="D121" s="814"/>
      <c r="E121" s="814"/>
      <c r="F121" s="814">
        <f>F61</f>
        <v>19122.449000000001</v>
      </c>
      <c r="G121" s="814">
        <f>G61</f>
        <v>-60.006</v>
      </c>
      <c r="H121" s="814">
        <f>H61</f>
        <v>4658.1489999999994</v>
      </c>
      <c r="I121" s="814">
        <f>I61</f>
        <v>0</v>
      </c>
      <c r="J121" s="814">
        <f>J61</f>
        <v>14668.305</v>
      </c>
      <c r="K121" s="814"/>
      <c r="L121" s="813">
        <v>7295.826</v>
      </c>
      <c r="M121" s="815">
        <v>4108.3389999999999</v>
      </c>
      <c r="N121" s="815">
        <v>401.71499999999997</v>
      </c>
      <c r="O121" s="815">
        <v>4759.8609999999999</v>
      </c>
      <c r="P121" s="815">
        <v>2638.2040000000002</v>
      </c>
      <c r="Q121" s="815">
        <v>678.22299999999996</v>
      </c>
      <c r="R121" s="815">
        <v>505.44400000000002</v>
      </c>
      <c r="S121" s="815">
        <v>292.00900000000001</v>
      </c>
      <c r="T121" s="815">
        <v>0</v>
      </c>
      <c r="U121" s="815">
        <v>559.154</v>
      </c>
      <c r="V121" s="815">
        <v>250.40899999999999</v>
      </c>
      <c r="W121" s="815">
        <v>143.56399999999999</v>
      </c>
      <c r="X121" s="815">
        <v>290.26900000000001</v>
      </c>
      <c r="Y121" s="815">
        <v>473.678</v>
      </c>
      <c r="Z121" s="815">
        <v>508.76900000000001</v>
      </c>
      <c r="AA121" s="815">
        <v>654.82000000000005</v>
      </c>
      <c r="AB121" s="815">
        <v>596.20500000000004</v>
      </c>
      <c r="AC121" s="815">
        <v>2670.8409999999999</v>
      </c>
      <c r="AD121" s="815">
        <v>1470.556</v>
      </c>
      <c r="AE121" s="815">
        <v>9820.0519999999997</v>
      </c>
      <c r="AF121" s="815">
        <v>3464.9470000000001</v>
      </c>
      <c r="AG121" s="815">
        <v>2872.1959999999999</v>
      </c>
      <c r="AH121" s="815">
        <v>4345.2060000000001</v>
      </c>
      <c r="AI121" s="815">
        <v>17377.382000000001</v>
      </c>
      <c r="AJ121" s="815">
        <v>12002.853999999999</v>
      </c>
      <c r="AK121" s="815">
        <v>1300.3430000000001</v>
      </c>
      <c r="AL121" s="815">
        <v>-1230.1089999999999</v>
      </c>
      <c r="AM121" s="815">
        <v>9894.89</v>
      </c>
      <c r="AN121" s="815">
        <v>314.45299999999997</v>
      </c>
      <c r="AO121" s="815">
        <v>14242.144</v>
      </c>
      <c r="AP121" s="815">
        <v>3108.2260000000001</v>
      </c>
      <c r="AQ121" s="815">
        <v>601.24599999999998</v>
      </c>
      <c r="AR121" s="815">
        <v>4837.7280000000001</v>
      </c>
      <c r="AS121" s="815">
        <v>892.18299999999999</v>
      </c>
      <c r="AT121" s="815">
        <v>12837.264999999999</v>
      </c>
      <c r="AU121" s="815">
        <v>1099.596</v>
      </c>
      <c r="AV121" s="815">
        <v>1187.7260000000001</v>
      </c>
      <c r="AW121" s="815">
        <v>21441.907999999999</v>
      </c>
      <c r="AX121" s="815">
        <v>3094.3159999999998</v>
      </c>
      <c r="AY121" s="815">
        <v>11.608000000000001</v>
      </c>
      <c r="AZ121" s="815">
        <v>860.63800000000003</v>
      </c>
      <c r="BA121" s="815">
        <v>2970.172</v>
      </c>
      <c r="BB121" s="815">
        <v>3057.2040000000002</v>
      </c>
      <c r="BC121" s="815">
        <v>28504.010999999999</v>
      </c>
      <c r="BD121" s="815">
        <v>609.01300000000003</v>
      </c>
      <c r="BE121" s="815">
        <v>10147.257</v>
      </c>
      <c r="BF121" s="815">
        <v>5039.9139999999998</v>
      </c>
      <c r="BG121" s="815">
        <v>2418.6350000000002</v>
      </c>
      <c r="BH121" s="815">
        <v>470.73399999999998</v>
      </c>
      <c r="BI121" s="815">
        <v>1496.6030000000001</v>
      </c>
      <c r="BJ121" s="815">
        <v>1148.32</v>
      </c>
      <c r="BK121" s="815">
        <v>0</v>
      </c>
      <c r="BL121" s="815">
        <v>0</v>
      </c>
      <c r="BM121" s="816">
        <f>SUM(L121:BL121)</f>
        <v>208536.54700000002</v>
      </c>
      <c r="BN121" s="816">
        <f>SUM(C121:BL121)</f>
        <v>246925.44399999999</v>
      </c>
      <c r="BZ121" s="741"/>
    </row>
    <row r="122" spans="1:79" ht="13.5" thickBot="1">
      <c r="B122" s="615" t="s">
        <v>9</v>
      </c>
      <c r="C122" s="776"/>
      <c r="D122" s="666"/>
      <c r="E122" s="666"/>
      <c r="F122" s="666"/>
      <c r="G122" s="666"/>
      <c r="H122" s="666"/>
      <c r="I122" s="666"/>
      <c r="J122" s="666"/>
      <c r="K122" s="666"/>
      <c r="L122" s="776">
        <v>1685.183</v>
      </c>
      <c r="M122" s="775">
        <v>291.786</v>
      </c>
      <c r="N122" s="775">
        <v>113.083</v>
      </c>
      <c r="O122" s="775">
        <v>1505.212</v>
      </c>
      <c r="P122" s="775">
        <v>1196.444</v>
      </c>
      <c r="Q122" s="775">
        <v>65.564999999999998</v>
      </c>
      <c r="R122" s="775">
        <v>273.45999999999998</v>
      </c>
      <c r="S122" s="775">
        <v>118.426</v>
      </c>
      <c r="T122" s="775">
        <v>0</v>
      </c>
      <c r="U122" s="775">
        <v>342.24400000000003</v>
      </c>
      <c r="V122" s="775">
        <v>110.71</v>
      </c>
      <c r="W122" s="775">
        <v>61.375</v>
      </c>
      <c r="X122" s="775">
        <v>212.767</v>
      </c>
      <c r="Y122" s="775">
        <v>283.524</v>
      </c>
      <c r="Z122" s="775">
        <v>76.762</v>
      </c>
      <c r="AA122" s="775">
        <v>243.584</v>
      </c>
      <c r="AB122" s="775">
        <v>457.88499999999999</v>
      </c>
      <c r="AC122" s="775">
        <v>1456.8389999999999</v>
      </c>
      <c r="AD122" s="775">
        <v>609.35699999999997</v>
      </c>
      <c r="AE122" s="775">
        <v>4711.3100000000004</v>
      </c>
      <c r="AF122" s="775">
        <v>773.69500000000005</v>
      </c>
      <c r="AG122" s="775">
        <v>910.78</v>
      </c>
      <c r="AH122" s="775">
        <v>1853.0340000000001</v>
      </c>
      <c r="AI122" s="775">
        <v>5205.6760000000004</v>
      </c>
      <c r="AJ122" s="775">
        <v>1446.3579999999999</v>
      </c>
      <c r="AK122" s="775">
        <v>755.02</v>
      </c>
      <c r="AL122" s="775">
        <v>744.29700000000003</v>
      </c>
      <c r="AM122" s="775">
        <v>624.98800000000006</v>
      </c>
      <c r="AN122" s="775">
        <v>161.11500000000001</v>
      </c>
      <c r="AO122" s="775">
        <v>5326.6729999999998</v>
      </c>
      <c r="AP122" s="775">
        <v>1595.086</v>
      </c>
      <c r="AQ122" s="775">
        <v>529.64300000000003</v>
      </c>
      <c r="AR122" s="775">
        <v>1439.7049999999999</v>
      </c>
      <c r="AS122" s="775">
        <v>562.68200000000002</v>
      </c>
      <c r="AT122" s="775">
        <v>4144.33</v>
      </c>
      <c r="AU122" s="775">
        <v>422.98500000000001</v>
      </c>
      <c r="AV122" s="775">
        <v>226.41300000000001</v>
      </c>
      <c r="AW122" s="775">
        <v>1134.6959999999999</v>
      </c>
      <c r="AX122" s="775">
        <v>1417.7470000000001</v>
      </c>
      <c r="AY122" s="775">
        <v>10.920999999999999</v>
      </c>
      <c r="AZ122" s="775">
        <v>165.178</v>
      </c>
      <c r="BA122" s="775">
        <v>725.88</v>
      </c>
      <c r="BB122" s="775">
        <v>2174.8620000000001</v>
      </c>
      <c r="BC122" s="775">
        <v>18554.333999999999</v>
      </c>
      <c r="BD122" s="775">
        <v>464.42599999999999</v>
      </c>
      <c r="BE122" s="775">
        <v>8453.1740000000009</v>
      </c>
      <c r="BF122" s="775">
        <v>4245.817</v>
      </c>
      <c r="BG122" s="775">
        <v>494.858</v>
      </c>
      <c r="BH122" s="775">
        <v>470.73399999999998</v>
      </c>
      <c r="BI122" s="775">
        <v>391.46600000000001</v>
      </c>
      <c r="BJ122" s="775">
        <v>1148.32</v>
      </c>
      <c r="BK122" s="775">
        <v>0</v>
      </c>
      <c r="BL122" s="775">
        <v>0</v>
      </c>
      <c r="BM122" s="720">
        <f t="shared" ref="BM122:BM129" si="10">SUM(L122:BL122)</f>
        <v>80390.409000000014</v>
      </c>
      <c r="BN122" s="720">
        <f t="shared" ref="BN122:BN129" si="11">SUM(C122:BL122)</f>
        <v>80390.409000000014</v>
      </c>
      <c r="BZ122" s="741"/>
    </row>
    <row r="123" spans="1:79" ht="13.5" thickTop="1">
      <c r="B123" s="615" t="s">
        <v>101</v>
      </c>
      <c r="C123" s="776"/>
      <c r="D123" s="666"/>
      <c r="E123" s="666"/>
      <c r="F123" s="666"/>
      <c r="G123" s="666"/>
      <c r="H123" s="666"/>
      <c r="I123" s="666"/>
      <c r="J123" s="666"/>
      <c r="K123" s="666"/>
      <c r="L123" s="776">
        <v>1669.248</v>
      </c>
      <c r="M123" s="775">
        <v>284.11700000000002</v>
      </c>
      <c r="N123" s="775">
        <v>101.41500000000001</v>
      </c>
      <c r="O123" s="775">
        <v>1329.9190000000001</v>
      </c>
      <c r="P123" s="775">
        <v>1067.28</v>
      </c>
      <c r="Q123" s="775">
        <v>58.53</v>
      </c>
      <c r="R123" s="775">
        <v>239.16499999999999</v>
      </c>
      <c r="S123" s="775">
        <v>109.666</v>
      </c>
      <c r="T123" s="775">
        <v>0</v>
      </c>
      <c r="U123" s="775">
        <v>308.60199999999998</v>
      </c>
      <c r="V123" s="775">
        <v>96.801000000000002</v>
      </c>
      <c r="W123" s="775">
        <v>55.35</v>
      </c>
      <c r="X123" s="775">
        <v>190.495</v>
      </c>
      <c r="Y123" s="775">
        <v>255.691</v>
      </c>
      <c r="Z123" s="775">
        <v>66.909000000000006</v>
      </c>
      <c r="AA123" s="775">
        <v>218.73400000000001</v>
      </c>
      <c r="AB123" s="775">
        <v>406.98</v>
      </c>
      <c r="AC123" s="775">
        <v>1279.769</v>
      </c>
      <c r="AD123" s="775">
        <v>533.07100000000003</v>
      </c>
      <c r="AE123" s="775">
        <v>4404.26</v>
      </c>
      <c r="AF123" s="775">
        <v>719.476</v>
      </c>
      <c r="AG123" s="775">
        <v>811.27099999999996</v>
      </c>
      <c r="AH123" s="775">
        <v>1641.67</v>
      </c>
      <c r="AI123" s="775">
        <v>4679.3739999999998</v>
      </c>
      <c r="AJ123" s="775">
        <v>1264.6220000000001</v>
      </c>
      <c r="AK123" s="775">
        <v>693.88900000000001</v>
      </c>
      <c r="AL123" s="775">
        <v>653.69299999999998</v>
      </c>
      <c r="AM123" s="775">
        <v>541.86699999999996</v>
      </c>
      <c r="AN123" s="775">
        <v>142.72</v>
      </c>
      <c r="AO123" s="775">
        <v>5085.16</v>
      </c>
      <c r="AP123" s="775">
        <v>1496.5530000000001</v>
      </c>
      <c r="AQ123" s="775">
        <v>514.83000000000004</v>
      </c>
      <c r="AR123" s="775">
        <v>1273.7190000000001</v>
      </c>
      <c r="AS123" s="775">
        <v>494.19099999999997</v>
      </c>
      <c r="AT123" s="775">
        <v>3625.3150000000001</v>
      </c>
      <c r="AU123" s="775">
        <v>367.08499999999998</v>
      </c>
      <c r="AV123" s="775">
        <v>201.256</v>
      </c>
      <c r="AW123" s="775">
        <v>1010.102</v>
      </c>
      <c r="AX123" s="775">
        <v>1263.105</v>
      </c>
      <c r="AY123" s="775">
        <v>10.028</v>
      </c>
      <c r="AZ123" s="775">
        <v>148.83699999999999</v>
      </c>
      <c r="BA123" s="775">
        <v>685.01</v>
      </c>
      <c r="BB123" s="775">
        <v>1952.056</v>
      </c>
      <c r="BC123" s="775">
        <v>11292.075999999999</v>
      </c>
      <c r="BD123" s="775">
        <v>403.49799999999999</v>
      </c>
      <c r="BE123" s="775">
        <v>8251.6290000000008</v>
      </c>
      <c r="BF123" s="775">
        <v>4000.7339999999999</v>
      </c>
      <c r="BG123" s="775">
        <v>421.88</v>
      </c>
      <c r="BH123" s="775">
        <v>408.59699999999998</v>
      </c>
      <c r="BI123" s="775">
        <v>357.947</v>
      </c>
      <c r="BJ123" s="775">
        <v>1081.82</v>
      </c>
      <c r="BK123" s="775">
        <v>0</v>
      </c>
      <c r="BL123" s="775">
        <v>0</v>
      </c>
      <c r="BM123" s="720">
        <f t="shared" si="10"/>
        <v>68170.012000000002</v>
      </c>
      <c r="BN123" s="720">
        <f t="shared" si="11"/>
        <v>68170.012000000002</v>
      </c>
      <c r="BP123" s="620" t="s">
        <v>105</v>
      </c>
      <c r="BQ123" s="737"/>
      <c r="BR123" s="737"/>
      <c r="BS123" s="737"/>
      <c r="BT123" s="817">
        <f>BM121</f>
        <v>208536.54700000002</v>
      </c>
      <c r="BV123" s="620" t="s">
        <v>110</v>
      </c>
      <c r="BW123" s="737"/>
      <c r="BX123" s="737"/>
      <c r="BY123" s="737"/>
      <c r="BZ123" s="817">
        <f>BP120</f>
        <v>233390.24799999999</v>
      </c>
    </row>
    <row r="124" spans="1:79">
      <c r="B124" s="615" t="s">
        <v>241</v>
      </c>
      <c r="C124" s="776"/>
      <c r="D124" s="666"/>
      <c r="E124" s="666"/>
      <c r="F124" s="666"/>
      <c r="G124" s="666"/>
      <c r="H124" s="666"/>
      <c r="I124" s="666"/>
      <c r="J124" s="666"/>
      <c r="K124" s="666"/>
      <c r="L124" s="776">
        <v>14.996</v>
      </c>
      <c r="M124" s="775">
        <v>7.4020000000000001</v>
      </c>
      <c r="N124" s="775">
        <v>11.327999999999999</v>
      </c>
      <c r="O124" s="775">
        <v>157.84299999999999</v>
      </c>
      <c r="P124" s="775">
        <v>125.895</v>
      </c>
      <c r="Q124" s="775">
        <v>6.8310000000000004</v>
      </c>
      <c r="R124" s="775">
        <v>30.161999999999999</v>
      </c>
      <c r="S124" s="775">
        <v>8.2550000000000008</v>
      </c>
      <c r="T124" s="775">
        <v>0</v>
      </c>
      <c r="U124" s="775">
        <v>31.597999999999999</v>
      </c>
      <c r="V124" s="775">
        <v>11.973000000000001</v>
      </c>
      <c r="W124" s="775">
        <v>5.258</v>
      </c>
      <c r="X124" s="775">
        <v>21.526</v>
      </c>
      <c r="Y124" s="775">
        <v>25.956</v>
      </c>
      <c r="Z124" s="775">
        <v>9.4480000000000004</v>
      </c>
      <c r="AA124" s="775">
        <v>23.981000000000002</v>
      </c>
      <c r="AB124" s="775">
        <v>47.945999999999998</v>
      </c>
      <c r="AC124" s="775">
        <v>171.41200000000001</v>
      </c>
      <c r="AD124" s="775">
        <v>73.097999999999999</v>
      </c>
      <c r="AE124" s="775">
        <v>291.774</v>
      </c>
      <c r="AF124" s="775">
        <v>52.582000000000001</v>
      </c>
      <c r="AG124" s="775">
        <v>95.944999999999993</v>
      </c>
      <c r="AH124" s="775">
        <v>203.435</v>
      </c>
      <c r="AI124" s="775">
        <v>505.745</v>
      </c>
      <c r="AJ124" s="775">
        <v>131.30500000000001</v>
      </c>
      <c r="AK124" s="775">
        <v>57.593000000000004</v>
      </c>
      <c r="AL124" s="775">
        <v>79.096999999999994</v>
      </c>
      <c r="AM124" s="775">
        <v>81.28</v>
      </c>
      <c r="AN124" s="775">
        <v>18.395</v>
      </c>
      <c r="AO124" s="775">
        <v>230.71600000000001</v>
      </c>
      <c r="AP124" s="775">
        <v>94.435000000000002</v>
      </c>
      <c r="AQ124" s="775">
        <v>14.282</v>
      </c>
      <c r="AR124" s="775">
        <v>163.649</v>
      </c>
      <c r="AS124" s="775">
        <v>67.507000000000005</v>
      </c>
      <c r="AT124" s="775">
        <v>511.16899999999998</v>
      </c>
      <c r="AU124" s="775">
        <v>46.505000000000003</v>
      </c>
      <c r="AV124" s="775">
        <v>25.157</v>
      </c>
      <c r="AW124" s="775">
        <v>122.218</v>
      </c>
      <c r="AX124" s="775">
        <v>152.01499999999999</v>
      </c>
      <c r="AY124" s="775">
        <v>0.89300000000000002</v>
      </c>
      <c r="AZ124" s="775">
        <v>15.686999999999999</v>
      </c>
      <c r="BA124" s="775">
        <v>38.648000000000003</v>
      </c>
      <c r="BB124" s="775">
        <v>215.68799999999999</v>
      </c>
      <c r="BC124" s="775">
        <v>1753.645</v>
      </c>
      <c r="BD124" s="775">
        <v>60.927999999999997</v>
      </c>
      <c r="BE124" s="775">
        <v>192.90600000000001</v>
      </c>
      <c r="BF124" s="775">
        <v>235.09800000000001</v>
      </c>
      <c r="BG124" s="775">
        <v>71.039000000000001</v>
      </c>
      <c r="BH124" s="775">
        <v>62.137</v>
      </c>
      <c r="BI124" s="775">
        <v>33.22</v>
      </c>
      <c r="BJ124" s="775">
        <v>48.23</v>
      </c>
      <c r="BK124" s="775">
        <v>0</v>
      </c>
      <c r="BL124" s="775">
        <v>0</v>
      </c>
      <c r="BM124" s="720">
        <f t="shared" si="10"/>
        <v>6457.8309999999992</v>
      </c>
      <c r="BN124" s="720">
        <f t="shared" si="11"/>
        <v>6457.8309999999992</v>
      </c>
      <c r="BP124" s="581" t="s">
        <v>109</v>
      </c>
      <c r="BT124" s="806">
        <f>J121</f>
        <v>14668.305</v>
      </c>
      <c r="BV124" s="581" t="s">
        <v>76</v>
      </c>
      <c r="BZ124" s="806">
        <f>BV120</f>
        <v>53227.655999999995</v>
      </c>
    </row>
    <row r="125" spans="1:79" s="745" customFormat="1" ht="11.25" customHeight="1">
      <c r="B125" s="615" t="s">
        <v>242</v>
      </c>
      <c r="C125" s="818"/>
      <c r="D125" s="819"/>
      <c r="E125" s="819"/>
      <c r="F125" s="819"/>
      <c r="G125" s="819"/>
      <c r="H125" s="819"/>
      <c r="I125" s="819"/>
      <c r="J125" s="819"/>
      <c r="K125" s="819"/>
      <c r="L125" s="818">
        <v>0.93899999999999995</v>
      </c>
      <c r="M125" s="820">
        <v>0.26700000000000002</v>
      </c>
      <c r="N125" s="820">
        <v>0.34</v>
      </c>
      <c r="O125" s="820">
        <v>17.45</v>
      </c>
      <c r="P125" s="820">
        <v>3.2690000000000001</v>
      </c>
      <c r="Q125" s="820">
        <v>0.20399999999999999</v>
      </c>
      <c r="R125" s="820">
        <v>4.133</v>
      </c>
      <c r="S125" s="820">
        <v>0.505</v>
      </c>
      <c r="T125" s="820">
        <v>0</v>
      </c>
      <c r="U125" s="820">
        <v>2.044</v>
      </c>
      <c r="V125" s="820">
        <v>1.9359999999999999</v>
      </c>
      <c r="W125" s="820">
        <v>0.76700000000000002</v>
      </c>
      <c r="X125" s="820">
        <v>0.746</v>
      </c>
      <c r="Y125" s="820">
        <v>1.877</v>
      </c>
      <c r="Z125" s="820">
        <v>0.40500000000000003</v>
      </c>
      <c r="AA125" s="820">
        <v>0.86899999999999999</v>
      </c>
      <c r="AB125" s="820">
        <v>2.9590000000000001</v>
      </c>
      <c r="AC125" s="820">
        <v>5.6580000000000004</v>
      </c>
      <c r="AD125" s="820">
        <v>3.1880000000000002</v>
      </c>
      <c r="AE125" s="820">
        <v>15.276</v>
      </c>
      <c r="AF125" s="820">
        <v>1.637</v>
      </c>
      <c r="AG125" s="820">
        <v>3.5640000000000001</v>
      </c>
      <c r="AH125" s="820">
        <v>7.9290000000000003</v>
      </c>
      <c r="AI125" s="820">
        <v>20.556999999999999</v>
      </c>
      <c r="AJ125" s="820">
        <v>50.430999999999997</v>
      </c>
      <c r="AK125" s="820">
        <v>3.5379999999999998</v>
      </c>
      <c r="AL125" s="820">
        <v>11.507</v>
      </c>
      <c r="AM125" s="820">
        <v>1.841</v>
      </c>
      <c r="AN125" s="820">
        <v>0</v>
      </c>
      <c r="AO125" s="820">
        <v>10.797000000000001</v>
      </c>
      <c r="AP125" s="820">
        <v>4.0979999999999999</v>
      </c>
      <c r="AQ125" s="820">
        <v>0.53100000000000003</v>
      </c>
      <c r="AR125" s="820">
        <v>2.3370000000000002</v>
      </c>
      <c r="AS125" s="820">
        <v>0.98399999999999999</v>
      </c>
      <c r="AT125" s="820">
        <v>7.8460000000000001</v>
      </c>
      <c r="AU125" s="820">
        <v>9.3949999999999996</v>
      </c>
      <c r="AV125" s="820">
        <v>0</v>
      </c>
      <c r="AW125" s="820">
        <v>2.3759999999999999</v>
      </c>
      <c r="AX125" s="820">
        <v>2.6269999999999998</v>
      </c>
      <c r="AY125" s="820">
        <v>0</v>
      </c>
      <c r="AZ125" s="820">
        <v>0.65400000000000003</v>
      </c>
      <c r="BA125" s="820">
        <v>2.222</v>
      </c>
      <c r="BB125" s="820">
        <v>7.1180000000000003</v>
      </c>
      <c r="BC125" s="820">
        <v>5508.6130000000003</v>
      </c>
      <c r="BD125" s="820">
        <v>0</v>
      </c>
      <c r="BE125" s="820">
        <v>8.6389999999999993</v>
      </c>
      <c r="BF125" s="820">
        <v>9.9849999999999994</v>
      </c>
      <c r="BG125" s="820">
        <v>1.9390000000000001</v>
      </c>
      <c r="BH125" s="820">
        <v>0</v>
      </c>
      <c r="BI125" s="820">
        <v>0.29899999999999999</v>
      </c>
      <c r="BJ125" s="820">
        <v>18.27</v>
      </c>
      <c r="BK125" s="820">
        <v>0</v>
      </c>
      <c r="BL125" s="820">
        <v>0</v>
      </c>
      <c r="BM125" s="720">
        <f t="shared" si="10"/>
        <v>5762.5660000000007</v>
      </c>
      <c r="BN125" s="720">
        <f t="shared" si="11"/>
        <v>5762.5660000000007</v>
      </c>
      <c r="BO125" s="741"/>
      <c r="BP125" s="581" t="s">
        <v>106</v>
      </c>
      <c r="BT125" s="821">
        <f>I121</f>
        <v>0</v>
      </c>
      <c r="BV125" s="581" t="s">
        <v>111</v>
      </c>
      <c r="BW125" s="741"/>
      <c r="BX125" s="741"/>
      <c r="BY125" s="741"/>
      <c r="BZ125" s="806">
        <f>BW120</f>
        <v>-1187.596</v>
      </c>
      <c r="CA125" s="788"/>
    </row>
    <row r="126" spans="1:79">
      <c r="B126" s="615" t="s">
        <v>103</v>
      </c>
      <c r="C126" s="776"/>
      <c r="D126" s="666"/>
      <c r="E126" s="666"/>
      <c r="F126" s="666"/>
      <c r="G126" s="666"/>
      <c r="H126" s="666"/>
      <c r="I126" s="666"/>
      <c r="J126" s="666"/>
      <c r="K126" s="666"/>
      <c r="L126" s="776">
        <v>5.1639999999999997</v>
      </c>
      <c r="M126" s="775">
        <v>2.7389999999999999</v>
      </c>
      <c r="N126" s="775">
        <v>2.4729999999999999</v>
      </c>
      <c r="O126" s="775">
        <v>32.917999999999999</v>
      </c>
      <c r="P126" s="775">
        <v>15.442</v>
      </c>
      <c r="Q126" s="775">
        <v>41.454999999999998</v>
      </c>
      <c r="R126" s="775">
        <v>9.9649999999999999</v>
      </c>
      <c r="S126" s="775">
        <v>0.68500000000000005</v>
      </c>
      <c r="T126" s="775">
        <v>0</v>
      </c>
      <c r="U126" s="775">
        <v>2.8570000000000002</v>
      </c>
      <c r="V126" s="775">
        <v>0.159</v>
      </c>
      <c r="W126" s="775">
        <v>0.55300000000000005</v>
      </c>
      <c r="X126" s="775">
        <v>0</v>
      </c>
      <c r="Y126" s="775">
        <v>4.76</v>
      </c>
      <c r="Z126" s="775">
        <v>0</v>
      </c>
      <c r="AA126" s="775">
        <v>8.5139999999999993</v>
      </c>
      <c r="AB126" s="775">
        <v>2.855</v>
      </c>
      <c r="AC126" s="775">
        <v>48.811</v>
      </c>
      <c r="AD126" s="775">
        <v>12.634</v>
      </c>
      <c r="AE126" s="775">
        <v>273.68799999999999</v>
      </c>
      <c r="AF126" s="775">
        <v>25.606999999999999</v>
      </c>
      <c r="AG126" s="775">
        <v>22.716000000000001</v>
      </c>
      <c r="AH126" s="775">
        <v>56.581000000000003</v>
      </c>
      <c r="AI126" s="775">
        <v>393.73</v>
      </c>
      <c r="AJ126" s="775">
        <v>4.9509999999999996</v>
      </c>
      <c r="AK126" s="775">
        <v>7.2880000000000003</v>
      </c>
      <c r="AL126" s="775">
        <v>73.900999999999996</v>
      </c>
      <c r="AM126" s="775">
        <v>93.49</v>
      </c>
      <c r="AN126" s="775">
        <v>2.5630000000000002</v>
      </c>
      <c r="AO126" s="775">
        <v>61.575000000000003</v>
      </c>
      <c r="AP126" s="775">
        <v>2.0230000000000001</v>
      </c>
      <c r="AQ126" s="775">
        <v>0.12</v>
      </c>
      <c r="AR126" s="775">
        <v>20.602</v>
      </c>
      <c r="AS126" s="775">
        <v>2.109</v>
      </c>
      <c r="AT126" s="775">
        <v>22.35</v>
      </c>
      <c r="AU126" s="775">
        <v>6.0359999999999996</v>
      </c>
      <c r="AV126" s="775">
        <v>2.7040000000000002</v>
      </c>
      <c r="AW126" s="775">
        <v>69.037000000000006</v>
      </c>
      <c r="AX126" s="775">
        <v>23.91</v>
      </c>
      <c r="AY126" s="775">
        <v>0.153</v>
      </c>
      <c r="AZ126" s="775">
        <v>2.0529999999999999</v>
      </c>
      <c r="BA126" s="775">
        <v>4.4660000000000002</v>
      </c>
      <c r="BB126" s="775">
        <v>2.536</v>
      </c>
      <c r="BC126" s="775">
        <v>0</v>
      </c>
      <c r="BD126" s="775">
        <v>0</v>
      </c>
      <c r="BE126" s="775">
        <v>0.79200000000000004</v>
      </c>
      <c r="BF126" s="775">
        <v>4.569</v>
      </c>
      <c r="BG126" s="775">
        <v>4.3280000000000003</v>
      </c>
      <c r="BH126" s="775">
        <v>0</v>
      </c>
      <c r="BI126" s="775">
        <v>4.5209999999999999</v>
      </c>
      <c r="BJ126" s="775">
        <v>0</v>
      </c>
      <c r="BK126" s="775">
        <v>0</v>
      </c>
      <c r="BL126" s="775">
        <v>0</v>
      </c>
      <c r="BM126" s="720">
        <f t="shared" si="10"/>
        <v>1380.383</v>
      </c>
      <c r="BN126" s="720">
        <f t="shared" si="11"/>
        <v>1380.383</v>
      </c>
      <c r="BP126" s="581" t="s">
        <v>107</v>
      </c>
      <c r="BT126" s="806">
        <f>H121+F121</f>
        <v>23780.597999999998</v>
      </c>
      <c r="BV126" s="581" t="s">
        <v>112</v>
      </c>
      <c r="BZ126" s="806">
        <f>BX120</f>
        <v>0</v>
      </c>
      <c r="CA126" s="758"/>
    </row>
    <row r="127" spans="1:79">
      <c r="B127" s="615" t="s">
        <v>170</v>
      </c>
      <c r="C127" s="776"/>
      <c r="D127" s="666"/>
      <c r="E127" s="666"/>
      <c r="F127" s="666"/>
      <c r="G127" s="666"/>
      <c r="H127" s="666"/>
      <c r="I127" s="666"/>
      <c r="J127" s="666"/>
      <c r="K127" s="666"/>
      <c r="L127" s="776">
        <v>0</v>
      </c>
      <c r="M127" s="775">
        <v>0</v>
      </c>
      <c r="N127" s="775">
        <v>0</v>
      </c>
      <c r="O127" s="775">
        <v>0</v>
      </c>
      <c r="P127" s="775">
        <v>0</v>
      </c>
      <c r="Q127" s="775">
        <v>0</v>
      </c>
      <c r="R127" s="775">
        <v>0</v>
      </c>
      <c r="S127" s="775">
        <v>0</v>
      </c>
      <c r="T127" s="775">
        <v>0</v>
      </c>
      <c r="U127" s="775">
        <v>0</v>
      </c>
      <c r="V127" s="775">
        <v>0</v>
      </c>
      <c r="W127" s="775">
        <v>0</v>
      </c>
      <c r="X127" s="775">
        <v>0</v>
      </c>
      <c r="Y127" s="775">
        <v>0</v>
      </c>
      <c r="Z127" s="775">
        <v>0</v>
      </c>
      <c r="AA127" s="775">
        <v>0</v>
      </c>
      <c r="AB127" s="775">
        <v>0</v>
      </c>
      <c r="AC127" s="775">
        <v>0</v>
      </c>
      <c r="AD127" s="775">
        <v>0</v>
      </c>
      <c r="AE127" s="775">
        <v>0</v>
      </c>
      <c r="AF127" s="775">
        <v>0</v>
      </c>
      <c r="AG127" s="775">
        <v>0</v>
      </c>
      <c r="AH127" s="775">
        <v>0</v>
      </c>
      <c r="AI127" s="775">
        <v>0</v>
      </c>
      <c r="AJ127" s="775">
        <v>0</v>
      </c>
      <c r="AK127" s="775">
        <v>0</v>
      </c>
      <c r="AL127" s="775">
        <v>0</v>
      </c>
      <c r="AM127" s="775">
        <v>0</v>
      </c>
      <c r="AN127" s="775">
        <v>0</v>
      </c>
      <c r="AO127" s="775">
        <v>0</v>
      </c>
      <c r="AP127" s="775">
        <v>0</v>
      </c>
      <c r="AQ127" s="775">
        <v>0</v>
      </c>
      <c r="AR127" s="775">
        <v>0</v>
      </c>
      <c r="AS127" s="775">
        <v>0</v>
      </c>
      <c r="AT127" s="775">
        <v>0</v>
      </c>
      <c r="AU127" s="775">
        <v>0</v>
      </c>
      <c r="AV127" s="775">
        <v>0</v>
      </c>
      <c r="AW127" s="775">
        <v>0</v>
      </c>
      <c r="AX127" s="775">
        <v>0</v>
      </c>
      <c r="AY127" s="775">
        <v>0</v>
      </c>
      <c r="AZ127" s="775">
        <v>0</v>
      </c>
      <c r="BA127" s="775">
        <v>0</v>
      </c>
      <c r="BB127" s="775">
        <v>0</v>
      </c>
      <c r="BC127" s="775">
        <v>0</v>
      </c>
      <c r="BD127" s="775">
        <v>0</v>
      </c>
      <c r="BE127" s="775">
        <v>0</v>
      </c>
      <c r="BF127" s="775">
        <v>0</v>
      </c>
      <c r="BG127" s="775">
        <v>0</v>
      </c>
      <c r="BH127" s="775">
        <v>0</v>
      </c>
      <c r="BI127" s="775">
        <v>0</v>
      </c>
      <c r="BJ127" s="775">
        <v>0</v>
      </c>
      <c r="BK127" s="775">
        <v>0</v>
      </c>
      <c r="BL127" s="775">
        <v>0</v>
      </c>
      <c r="BM127" s="720">
        <f t="shared" si="10"/>
        <v>0</v>
      </c>
      <c r="BN127" s="720">
        <f t="shared" si="11"/>
        <v>0</v>
      </c>
      <c r="BP127" s="581" t="s">
        <v>108</v>
      </c>
      <c r="BT127" s="806">
        <f>G121</f>
        <v>-60.006</v>
      </c>
      <c r="BV127" s="581" t="s">
        <v>209</v>
      </c>
      <c r="BZ127" s="806">
        <f>BO120</f>
        <v>96513.899000000005</v>
      </c>
      <c r="CA127" s="758"/>
    </row>
    <row r="128" spans="1:79" ht="13.5" thickBot="1">
      <c r="B128" s="615" t="s">
        <v>104</v>
      </c>
      <c r="C128" s="822"/>
      <c r="D128" s="823"/>
      <c r="E128" s="823"/>
      <c r="F128" s="823"/>
      <c r="G128" s="823"/>
      <c r="H128" s="823"/>
      <c r="I128" s="823"/>
      <c r="J128" s="823"/>
      <c r="K128" s="823"/>
      <c r="L128" s="822">
        <v>5605.4790000000003</v>
      </c>
      <c r="M128" s="824">
        <v>3813.8139999999999</v>
      </c>
      <c r="N128" s="824">
        <v>286.15899999999999</v>
      </c>
      <c r="O128" s="824">
        <v>3221.7310000000002</v>
      </c>
      <c r="P128" s="824">
        <v>1426.318</v>
      </c>
      <c r="Q128" s="824">
        <v>571.20299999999997</v>
      </c>
      <c r="R128" s="824">
        <v>222.01900000000001</v>
      </c>
      <c r="S128" s="824">
        <v>172.898</v>
      </c>
      <c r="T128" s="824">
        <v>0</v>
      </c>
      <c r="U128" s="824">
        <v>214.053</v>
      </c>
      <c r="V128" s="824">
        <v>139.54</v>
      </c>
      <c r="W128" s="824">
        <v>81.635999999999996</v>
      </c>
      <c r="X128" s="824">
        <v>77.501999999999995</v>
      </c>
      <c r="Y128" s="824">
        <v>185.39400000000001</v>
      </c>
      <c r="Z128" s="824">
        <v>432.00700000000001</v>
      </c>
      <c r="AA128" s="824">
        <v>402.72199999999998</v>
      </c>
      <c r="AB128" s="824">
        <v>135.465</v>
      </c>
      <c r="AC128" s="824">
        <v>1165.191</v>
      </c>
      <c r="AD128" s="824">
        <v>848.56500000000005</v>
      </c>
      <c r="AE128" s="824">
        <v>4835.0540000000001</v>
      </c>
      <c r="AF128" s="824">
        <v>2665.645</v>
      </c>
      <c r="AG128" s="824">
        <v>1938.7</v>
      </c>
      <c r="AH128" s="824">
        <v>2435.5909999999999</v>
      </c>
      <c r="AI128" s="824">
        <v>11777.976000000001</v>
      </c>
      <c r="AJ128" s="824">
        <v>10551.545</v>
      </c>
      <c r="AK128" s="824">
        <v>538.03499999999997</v>
      </c>
      <c r="AL128" s="824">
        <v>-2048.3069999999998</v>
      </c>
      <c r="AM128" s="824">
        <v>9176.4120000000003</v>
      </c>
      <c r="AN128" s="824">
        <v>150.77500000000001</v>
      </c>
      <c r="AO128" s="824">
        <v>8853.8960000000006</v>
      </c>
      <c r="AP128" s="824">
        <v>1511.117</v>
      </c>
      <c r="AQ128" s="824">
        <v>71.483000000000004</v>
      </c>
      <c r="AR128" s="824">
        <v>3377.4209999999998</v>
      </c>
      <c r="AS128" s="824">
        <v>327.392</v>
      </c>
      <c r="AT128" s="824">
        <v>8670.5849999999991</v>
      </c>
      <c r="AU128" s="824">
        <v>670.57500000000005</v>
      </c>
      <c r="AV128" s="824">
        <v>958.60900000000004</v>
      </c>
      <c r="AW128" s="824">
        <v>20238.174999999999</v>
      </c>
      <c r="AX128" s="824">
        <v>1652.6590000000001</v>
      </c>
      <c r="AY128" s="824">
        <v>0.53400000000000003</v>
      </c>
      <c r="AZ128" s="824">
        <v>693.40700000000004</v>
      </c>
      <c r="BA128" s="824">
        <v>2239.826</v>
      </c>
      <c r="BB128" s="824">
        <v>879.80600000000004</v>
      </c>
      <c r="BC128" s="824">
        <v>9949.6769999999997</v>
      </c>
      <c r="BD128" s="824">
        <v>144.58699999999999</v>
      </c>
      <c r="BE128" s="824">
        <v>1693.2909999999999</v>
      </c>
      <c r="BF128" s="824">
        <v>789.52800000000002</v>
      </c>
      <c r="BG128" s="824">
        <v>1919.4490000000001</v>
      </c>
      <c r="BH128" s="824">
        <v>0</v>
      </c>
      <c r="BI128" s="824">
        <v>1100.616</v>
      </c>
      <c r="BJ128" s="824">
        <v>0</v>
      </c>
      <c r="BK128" s="824">
        <v>0</v>
      </c>
      <c r="BL128" s="824">
        <v>0</v>
      </c>
      <c r="BM128" s="825">
        <f t="shared" si="10"/>
        <v>126765.75499999999</v>
      </c>
      <c r="BN128" s="825">
        <f t="shared" si="11"/>
        <v>126765.75499999999</v>
      </c>
      <c r="BP128" s="740"/>
      <c r="BT128" s="806"/>
      <c r="BV128" s="581" t="s">
        <v>210</v>
      </c>
      <c r="BZ128" s="806">
        <f>BO61</f>
        <v>135018.76299999998</v>
      </c>
      <c r="CA128" s="758"/>
    </row>
    <row r="129" spans="2:79" ht="14.25" thickTop="1" thickBot="1">
      <c r="B129" s="632" t="s">
        <v>243</v>
      </c>
      <c r="C129" s="826"/>
      <c r="D129" s="826"/>
      <c r="E129" s="826"/>
      <c r="F129" s="826"/>
      <c r="G129" s="826"/>
      <c r="H129" s="826"/>
      <c r="I129" s="826"/>
      <c r="J129" s="826"/>
      <c r="K129" s="826"/>
      <c r="L129" s="827">
        <v>13308</v>
      </c>
      <c r="M129" s="828">
        <v>5149</v>
      </c>
      <c r="N129" s="828">
        <v>836</v>
      </c>
      <c r="O129" s="828">
        <v>8472</v>
      </c>
      <c r="P129" s="828">
        <v>1286</v>
      </c>
      <c r="Q129" s="828">
        <v>38</v>
      </c>
      <c r="R129" s="828">
        <v>1722</v>
      </c>
      <c r="S129" s="828">
        <v>938</v>
      </c>
      <c r="T129" s="828">
        <v>0</v>
      </c>
      <c r="U129" s="828">
        <v>301</v>
      </c>
      <c r="V129" s="828">
        <v>64</v>
      </c>
      <c r="W129" s="828">
        <v>146</v>
      </c>
      <c r="X129" s="828">
        <v>612</v>
      </c>
      <c r="Y129" s="828">
        <v>856</v>
      </c>
      <c r="Z129" s="828">
        <v>2282</v>
      </c>
      <c r="AA129" s="828">
        <v>561</v>
      </c>
      <c r="AB129" s="828">
        <v>641</v>
      </c>
      <c r="AC129" s="828">
        <v>1012</v>
      </c>
      <c r="AD129" s="828">
        <v>745</v>
      </c>
      <c r="AE129" s="828">
        <v>22973</v>
      </c>
      <c r="AF129" s="828">
        <v>5053</v>
      </c>
      <c r="AG129" s="828">
        <v>1850</v>
      </c>
      <c r="AH129" s="828">
        <v>1875</v>
      </c>
      <c r="AI129" s="828">
        <v>29313</v>
      </c>
      <c r="AJ129" s="828">
        <v>6971</v>
      </c>
      <c r="AK129" s="828">
        <v>546</v>
      </c>
      <c r="AL129" s="828">
        <v>351</v>
      </c>
      <c r="AM129" s="828">
        <v>3232</v>
      </c>
      <c r="AN129" s="828">
        <v>57</v>
      </c>
      <c r="AO129" s="828">
        <v>9562</v>
      </c>
      <c r="AP129" s="828">
        <v>8964</v>
      </c>
      <c r="AQ129" s="828">
        <v>677</v>
      </c>
      <c r="AR129" s="828">
        <v>795</v>
      </c>
      <c r="AS129" s="828">
        <v>730</v>
      </c>
      <c r="AT129" s="828">
        <v>1762</v>
      </c>
      <c r="AU129" s="828">
        <v>208</v>
      </c>
      <c r="AV129" s="828">
        <v>118</v>
      </c>
      <c r="AW129" s="828">
        <v>871</v>
      </c>
      <c r="AX129" s="828">
        <v>1876</v>
      </c>
      <c r="AY129" s="828">
        <v>24</v>
      </c>
      <c r="AZ129" s="828">
        <v>460</v>
      </c>
      <c r="BA129" s="828">
        <v>1194</v>
      </c>
      <c r="BB129" s="828">
        <v>6299</v>
      </c>
      <c r="BC129" s="828">
        <v>19903</v>
      </c>
      <c r="BD129" s="828">
        <v>246</v>
      </c>
      <c r="BE129" s="828">
        <v>13266</v>
      </c>
      <c r="BF129" s="828">
        <v>4942</v>
      </c>
      <c r="BG129" s="828">
        <v>1618</v>
      </c>
      <c r="BH129" s="828">
        <v>1693</v>
      </c>
      <c r="BI129" s="828">
        <v>4634</v>
      </c>
      <c r="BJ129" s="828">
        <v>13051</v>
      </c>
      <c r="BK129" s="828">
        <v>0</v>
      </c>
      <c r="BL129" s="828">
        <v>0</v>
      </c>
      <c r="BM129" s="812">
        <f t="shared" si="10"/>
        <v>204083</v>
      </c>
      <c r="BN129" s="829">
        <f t="shared" si="11"/>
        <v>204083</v>
      </c>
      <c r="BP129" s="830" t="s">
        <v>77</v>
      </c>
      <c r="BQ129" s="760"/>
      <c r="BR129" s="760"/>
      <c r="BS129" s="760"/>
      <c r="BT129" s="829">
        <f>BT123+BT124+BT125+BT126+BT127</f>
        <v>246925.44400000002</v>
      </c>
      <c r="BV129" s="830" t="s">
        <v>77</v>
      </c>
      <c r="BW129" s="760"/>
      <c r="BX129" s="760"/>
      <c r="BY129" s="760"/>
      <c r="BZ129" s="829">
        <f>BZ123+BZ124+BZ125+BZ126+BZ127-BZ128</f>
        <v>246925.44399999996</v>
      </c>
      <c r="CA129" s="758"/>
    </row>
    <row r="130" spans="2:79" ht="13.5" thickTop="1"/>
    <row r="132" spans="2:79">
      <c r="M132" s="789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7"/>
  <sheetViews>
    <sheetView showGridLines="0" zoomScale="110" zoomScaleNormal="110" workbookViewId="0">
      <selection activeCell="A55" sqref="A55"/>
    </sheetView>
  </sheetViews>
  <sheetFormatPr defaultRowHeight="15"/>
  <cols>
    <col min="1" max="1" width="85" customWidth="1"/>
    <col min="2" max="7" width="8.5703125" customWidth="1"/>
    <col min="8" max="9" width="9.140625" style="835"/>
  </cols>
  <sheetData>
    <row r="1" spans="1:9" ht="15.75">
      <c r="A1" s="3"/>
    </row>
    <row r="2" spans="1:9" ht="15.75">
      <c r="A2" s="4" t="s">
        <v>140</v>
      </c>
    </row>
    <row r="4" spans="1:9" ht="21.95" customHeight="1">
      <c r="A4" s="126" t="s">
        <v>1</v>
      </c>
      <c r="B4" s="190">
        <v>2016</v>
      </c>
      <c r="C4" s="190">
        <v>2017</v>
      </c>
      <c r="D4" s="190">
        <v>2018</v>
      </c>
      <c r="E4" s="190">
        <v>2019</v>
      </c>
      <c r="F4" s="190">
        <v>2020</v>
      </c>
      <c r="G4" s="190">
        <v>2021</v>
      </c>
      <c r="H4" s="180">
        <v>2022</v>
      </c>
      <c r="I4" s="180">
        <v>2023</v>
      </c>
    </row>
    <row r="5" spans="1:9">
      <c r="A5" s="111" t="s">
        <v>229</v>
      </c>
      <c r="B5" s="112"/>
      <c r="C5" s="179"/>
    </row>
    <row r="6" spans="1:9">
      <c r="A6" s="122" t="s">
        <v>211</v>
      </c>
      <c r="B6" s="186">
        <f>('Q1.1'!C7/'Q1.1'!B7-1)*100</f>
        <v>4.4645783741388279</v>
      </c>
      <c r="C6" s="186">
        <f>('Q1.1'!D7/'Q1.1'!C7-1)*100</f>
        <v>-9.8305338642379443</v>
      </c>
      <c r="D6" s="186">
        <f>('Q1.1'!E7/'Q1.1'!D7-1)*100</f>
        <v>-11.254666467259245</v>
      </c>
      <c r="E6" s="186">
        <f>('Q1.1'!F7/'Q1.1'!E7-1)*100</f>
        <v>5.6573433111345883</v>
      </c>
      <c r="F6" s="186">
        <f>('Q1.1'!G7/'Q1.1'!F7-1)*100</f>
        <v>10.902819014084141</v>
      </c>
      <c r="G6" s="186">
        <f>('Q1.1'!H7/'Q1.1'!G7-1)*100</f>
        <v>4.6263210234455343</v>
      </c>
      <c r="H6" s="186">
        <f>('Q1.1'!I7/'Q1.1'!H7-1)*100</f>
        <v>2.2023154434985814</v>
      </c>
      <c r="I6" s="186">
        <f>('Q1.1'!J7/'Q1.1'!I7-1)*100</f>
        <v>6.0430001981477188</v>
      </c>
    </row>
    <row r="7" spans="1:9">
      <c r="A7" s="118" t="s">
        <v>197</v>
      </c>
      <c r="B7" s="184">
        <f>('Q1.1'!C8/'Q1.1'!B8-1)*100</f>
        <v>6.6570993755902252</v>
      </c>
      <c r="C7" s="184">
        <f>('Q1.1'!D8/'Q1.1'!C8-1)*100</f>
        <v>-12.608847159879167</v>
      </c>
      <c r="D7" s="184">
        <f>('Q1.1'!E8/'Q1.1'!D8-1)*100</f>
        <v>-17.652671303903134</v>
      </c>
      <c r="E7" s="184">
        <f>('Q1.1'!F8/'Q1.1'!E8-1)*100</f>
        <v>-2.4523785420736188</v>
      </c>
      <c r="F7" s="184">
        <f>('Q1.1'!G8/'Q1.1'!F8-1)*100</f>
        <v>18.402263444865909</v>
      </c>
      <c r="G7" s="184">
        <f>('Q1.1'!H8/'Q1.1'!G8-1)*100</f>
        <v>3.6505841733864841</v>
      </c>
      <c r="H7" s="189">
        <f>('Q1.1'!I8/'Q1.1'!H8-1)*100</f>
        <v>-4.1080386495876642</v>
      </c>
      <c r="I7" s="189">
        <f>('Q1.1'!J8/'Q1.1'!I8-1)*100</f>
        <v>10.10400469894237</v>
      </c>
    </row>
    <row r="8" spans="1:9">
      <c r="A8" s="118" t="s">
        <v>188</v>
      </c>
      <c r="B8" s="184">
        <f>('Q1.1'!C9/'Q1.1'!B9-1)*100</f>
        <v>-2.9826669591275445</v>
      </c>
      <c r="C8" s="184">
        <f>('Q1.1'!D9/'Q1.1'!C9-1)*100</f>
        <v>0.54411849022877323</v>
      </c>
      <c r="D8" s="184">
        <f>('Q1.1'!E9/'Q1.1'!D9-1)*100</f>
        <v>9.5110871685861085</v>
      </c>
      <c r="E8" s="184">
        <f>('Q1.1'!F9/'Q1.1'!E9-1)*100</f>
        <v>25.449837097702254</v>
      </c>
      <c r="F8" s="184">
        <f>('Q1.1'!G9/'Q1.1'!F9-1)*100</f>
        <v>-3.3293218066707264</v>
      </c>
      <c r="G8" s="184">
        <f>('Q1.1'!H9/'Q1.1'!G9-1)*100</f>
        <v>6.8943003272138759</v>
      </c>
      <c r="H8" s="189">
        <f>('Q1.1'!I9/'Q1.1'!H9-1)*100</f>
        <v>16.42486038461286</v>
      </c>
      <c r="I8" s="189">
        <f>('Q1.1'!J9/'Q1.1'!I9-1)*100</f>
        <v>-1.4956489567063636</v>
      </c>
    </row>
    <row r="9" spans="1:9">
      <c r="A9" s="122" t="s">
        <v>212</v>
      </c>
      <c r="B9" s="185">
        <f>('Q1.1'!C10/'Q1.1'!B10-1)*100</f>
        <v>-8.1069798649533009</v>
      </c>
      <c r="C9" s="185">
        <f>('Q1.1'!D10/'Q1.1'!C10-1)*100</f>
        <v>4.6694499894318398</v>
      </c>
      <c r="D9" s="185">
        <f>('Q1.1'!E10/'Q1.1'!D10-1)*100</f>
        <v>23.250670180975462</v>
      </c>
      <c r="E9" s="185">
        <f>('Q1.1'!F10/'Q1.1'!E10-1)*100</f>
        <v>-2.1993165785066715</v>
      </c>
      <c r="F9" s="185">
        <f>('Q1.1'!G10/'Q1.1'!F10-1)*100</f>
        <v>-12.130575507613306</v>
      </c>
      <c r="G9" s="185">
        <f>('Q1.1'!H10/'Q1.1'!G10-1)*100</f>
        <v>-7.5311017101427176</v>
      </c>
      <c r="H9" s="186">
        <f>('Q1.1'!I10/'Q1.1'!H10-1)*100</f>
        <v>9.0196673416654392</v>
      </c>
      <c r="I9" s="186">
        <f>('Q1.1'!J10/'Q1.1'!I10-1)*100</f>
        <v>7.2210547791804913</v>
      </c>
    </row>
    <row r="10" spans="1:9">
      <c r="A10" s="118" t="s">
        <v>193</v>
      </c>
      <c r="B10" s="184">
        <f>('Q1.1'!C11/'Q1.1'!B11-1)*100</f>
        <v>-11.509845727396971</v>
      </c>
      <c r="C10" s="184">
        <f>('Q1.1'!D11/'Q1.1'!C11-1)*100</f>
        <v>7.6164242322302789</v>
      </c>
      <c r="D10" s="184">
        <f>('Q1.1'!E11/'Q1.1'!D11-1)*100</f>
        <v>1.1748610586740371</v>
      </c>
      <c r="E10" s="184">
        <f>('Q1.1'!F11/'Q1.1'!E11-1)*100</f>
        <v>23.36982036024251</v>
      </c>
      <c r="F10" s="184">
        <f>('Q1.1'!G11/'Q1.1'!F11-1)*100</f>
        <v>-7.9230542812398834</v>
      </c>
      <c r="G10" s="184">
        <f>('Q1.1'!H11/'Q1.1'!G11-1)*100</f>
        <v>0.53107879464364682</v>
      </c>
      <c r="H10" s="189">
        <f>('Q1.1'!I11/'Q1.1'!H11-1)*100</f>
        <v>-2.5164569326420749</v>
      </c>
      <c r="I10" s="189">
        <f>('Q1.1'!J11/'Q1.1'!I11-1)*100</f>
        <v>-28.400995514418192</v>
      </c>
    </row>
    <row r="11" spans="1:9">
      <c r="A11" s="118" t="s">
        <v>194</v>
      </c>
      <c r="B11" s="184">
        <f>('Q1.1'!C12/'Q1.1'!B12-1)*100</f>
        <v>14.688379697466058</v>
      </c>
      <c r="C11" s="184">
        <f>('Q1.1'!D12/'Q1.1'!C12-1)*100</f>
        <v>0.55205489963154886</v>
      </c>
      <c r="D11" s="184">
        <f>('Q1.1'!E12/'Q1.1'!D12-1)*100</f>
        <v>2.3901382354816647</v>
      </c>
      <c r="E11" s="184">
        <f>('Q1.1'!F12/'Q1.1'!E12-1)*100</f>
        <v>12.355829761892023</v>
      </c>
      <c r="F11" s="184">
        <f>('Q1.1'!G12/'Q1.1'!F12-1)*100</f>
        <v>-10.218275370452401</v>
      </c>
      <c r="G11" s="184">
        <f>('Q1.1'!H12/'Q1.1'!G12-1)*100</f>
        <v>7.1187832051943234</v>
      </c>
      <c r="H11" s="189">
        <f>('Q1.1'!I12/'Q1.1'!H12-1)*100</f>
        <v>13.34711815221481</v>
      </c>
      <c r="I11" s="189">
        <f>('Q1.1'!J12/'Q1.1'!I12-1)*100</f>
        <v>14.764591978727172</v>
      </c>
    </row>
    <row r="12" spans="1:9">
      <c r="A12" s="118" t="s">
        <v>196</v>
      </c>
      <c r="B12" s="184">
        <f>('Q1.1'!C13/'Q1.1'!B13-1)*100</f>
        <v>2.5997762069575714</v>
      </c>
      <c r="C12" s="184">
        <f>('Q1.1'!D13/'Q1.1'!C13-1)*100</f>
        <v>-6.92226402959355</v>
      </c>
      <c r="D12" s="184">
        <f>('Q1.1'!E13/'Q1.1'!D13-1)*100</f>
        <v>3.2493391309486697</v>
      </c>
      <c r="E12" s="184">
        <f>('Q1.1'!F13/'Q1.1'!E13-1)*100</f>
        <v>14.887786697310833</v>
      </c>
      <c r="F12" s="184">
        <f>('Q1.1'!G13/'Q1.1'!F13-1)*100</f>
        <v>-21.076313955242998</v>
      </c>
      <c r="G12" s="184">
        <f>('Q1.1'!H13/'Q1.1'!G13-1)*100</f>
        <v>22.539738323111958</v>
      </c>
      <c r="H12" s="189">
        <f>('Q1.1'!I13/'Q1.1'!H13-1)*100</f>
        <v>1.5209697076567164</v>
      </c>
      <c r="I12" s="189">
        <f>('Q1.1'!J13/'Q1.1'!I13-1)*100</f>
        <v>9.03327652502972</v>
      </c>
    </row>
    <row r="13" spans="1:9">
      <c r="A13" s="118" t="s">
        <v>191</v>
      </c>
      <c r="B13" s="184">
        <f>('Q1.1'!C14/'Q1.1'!B14-1)*100</f>
        <v>1.8874725689380201</v>
      </c>
      <c r="C13" s="184">
        <f>('Q1.1'!D14/'Q1.1'!C14-1)*100</f>
        <v>-13.377224094902706</v>
      </c>
      <c r="D13" s="184">
        <f>('Q1.1'!E14/'Q1.1'!D14-1)*100</f>
        <v>-1.7957770893239799</v>
      </c>
      <c r="E13" s="184">
        <f>('Q1.1'!F14/'Q1.1'!E14-1)*100</f>
        <v>10.682374532390426</v>
      </c>
      <c r="F13" s="184">
        <f>('Q1.1'!G14/'Q1.1'!F14-1)*100</f>
        <v>-16.570324122935286</v>
      </c>
      <c r="G13" s="184">
        <f>('Q1.1'!H14/'Q1.1'!G14-1)*100</f>
        <v>-21.726925320116152</v>
      </c>
      <c r="H13" s="189">
        <f>('Q1.1'!I14/'Q1.1'!H14-1)*100</f>
        <v>40.4571598440046</v>
      </c>
      <c r="I13" s="189">
        <f>('Q1.1'!J14/'Q1.1'!I14-1)*100</f>
        <v>14.45073242685031</v>
      </c>
    </row>
    <row r="14" spans="1:9">
      <c r="A14" s="118" t="s">
        <v>163</v>
      </c>
      <c r="B14" s="184">
        <f>('Q1.1'!C15/'Q1.1'!B15-1)*100</f>
        <v>-25.560555245727567</v>
      </c>
      <c r="C14" s="184">
        <f>('Q1.1'!D15/'Q1.1'!C15-1)*100</f>
        <v>23.08428037441168</v>
      </c>
      <c r="D14" s="184">
        <f>('Q1.1'!E15/'Q1.1'!D15-1)*100</f>
        <v>52.778564728008902</v>
      </c>
      <c r="E14" s="184">
        <f>('Q1.1'!F15/'Q1.1'!E15-1)*100</f>
        <v>-15.631536580763539</v>
      </c>
      <c r="F14" s="184">
        <f>('Q1.1'!G15/'Q1.1'!F15-1)*100</f>
        <v>-8.9143135693182103</v>
      </c>
      <c r="G14" s="184">
        <f>('Q1.1'!H15/'Q1.1'!G15-1)*100</f>
        <v>-18.422705435075237</v>
      </c>
      <c r="H14" s="189">
        <f>('Q1.1'!I15/'Q1.1'!H15-1)*100</f>
        <v>0.30089624453069064</v>
      </c>
      <c r="I14" s="189">
        <f>('Q1.1'!J15/'Q1.1'!I15-1)*100</f>
        <v>-1.2610305253202281E-2</v>
      </c>
    </row>
    <row r="15" spans="1:9">
      <c r="A15" s="122" t="s">
        <v>213</v>
      </c>
      <c r="B15" s="185">
        <f>('Q1.1'!C16/'Q1.1'!B16-1)*100</f>
        <v>9.399485365672323</v>
      </c>
      <c r="C15" s="185">
        <f>('Q1.1'!D16/'Q1.1'!C16-1)*100</f>
        <v>6.3998595896682664</v>
      </c>
      <c r="D15" s="185">
        <f>('Q1.1'!E16/'Q1.1'!D16-1)*100</f>
        <v>2.1739671916828129</v>
      </c>
      <c r="E15" s="185">
        <f>('Q1.1'!F16/'Q1.1'!E16-1)*100</f>
        <v>11.518710311718007</v>
      </c>
      <c r="F15" s="185">
        <f>('Q1.1'!G16/'Q1.1'!F16-1)*100</f>
        <v>-24.889125234868704</v>
      </c>
      <c r="G15" s="185">
        <f>('Q1.1'!H16/'Q1.1'!G16-1)*100</f>
        <v>12.680932135275214</v>
      </c>
      <c r="H15" s="186">
        <f>('Q1.1'!I16/'Q1.1'!H16-1)*100</f>
        <v>24.029031636845733</v>
      </c>
      <c r="I15" s="186">
        <f>('Q1.1'!J16/'Q1.1'!I16-1)*100</f>
        <v>8.0243135981156186</v>
      </c>
    </row>
    <row r="16" spans="1:9">
      <c r="A16" s="118" t="s">
        <v>183</v>
      </c>
      <c r="B16" s="184">
        <f>('Q1.1'!C17/'Q1.1'!B17-1)*100</f>
        <v>16.722540387788108</v>
      </c>
      <c r="C16" s="184">
        <f>('Q1.1'!D17/'Q1.1'!C17-1)*100</f>
        <v>9.9177887172889001</v>
      </c>
      <c r="D16" s="184">
        <f>('Q1.1'!E17/'Q1.1'!D17-1)*100</f>
        <v>9.6052692691763077</v>
      </c>
      <c r="E16" s="184">
        <f>('Q1.1'!F17/'Q1.1'!E17-1)*100</f>
        <v>9.8250297638836415</v>
      </c>
      <c r="F16" s="184">
        <f>('Q1.1'!G17/'Q1.1'!F17-1)*100</f>
        <v>-24.930051804374276</v>
      </c>
      <c r="G16" s="184">
        <f>('Q1.1'!H17/'Q1.1'!G17-1)*100</f>
        <v>15.923157371323416</v>
      </c>
      <c r="H16" s="189">
        <f>('Q1.1'!I17/'Q1.1'!H17-1)*100</f>
        <v>40.367549004022017</v>
      </c>
      <c r="I16" s="189">
        <f>('Q1.1'!J17/'Q1.1'!I17-1)*100</f>
        <v>0.10962325288914609</v>
      </c>
    </row>
    <row r="17" spans="1:9">
      <c r="A17" s="118" t="s">
        <v>67</v>
      </c>
      <c r="B17" s="184">
        <f>('Q1.1'!C18/'Q1.1'!B18-1)*100</f>
        <v>26.654340567829358</v>
      </c>
      <c r="C17" s="184">
        <f>('Q1.1'!D18/'Q1.1'!C18-1)*100</f>
        <v>18.634746300353356</v>
      </c>
      <c r="D17" s="184">
        <f>('Q1.1'!E18/'Q1.1'!D18-1)*100</f>
        <v>-12.82412422075393</v>
      </c>
      <c r="E17" s="184">
        <f>('Q1.1'!F18/'Q1.1'!E18-1)*100</f>
        <v>17.529256930368131</v>
      </c>
      <c r="F17" s="184">
        <f>('Q1.1'!G18/'Q1.1'!F18-1)*100</f>
        <v>-42.918607931029904</v>
      </c>
      <c r="G17" s="184">
        <f>('Q1.1'!H18/'Q1.1'!G18-1)*100</f>
        <v>45.591398016631061</v>
      </c>
      <c r="H17" s="189">
        <f>('Q1.1'!I18/'Q1.1'!H18-1)*100</f>
        <v>17.967685214753182</v>
      </c>
      <c r="I17" s="189">
        <f>('Q1.1'!J18/'Q1.1'!I18-1)*100</f>
        <v>11.380331850347524</v>
      </c>
    </row>
    <row r="18" spans="1:9">
      <c r="A18" s="118" t="s">
        <v>68</v>
      </c>
      <c r="B18" s="184">
        <f>('Q1.1'!C19/'Q1.1'!B19-1)*100</f>
        <v>-10.768334733921858</v>
      </c>
      <c r="C18" s="184">
        <f>('Q1.1'!D19/'Q1.1'!C19-1)*100</f>
        <v>33.753446924205143</v>
      </c>
      <c r="D18" s="184">
        <f>('Q1.1'!E19/'Q1.1'!D19-1)*100</f>
        <v>0.74843675929479048</v>
      </c>
      <c r="E18" s="184">
        <f>('Q1.1'!F19/'Q1.1'!E19-1)*100</f>
        <v>12.961940406554806</v>
      </c>
      <c r="F18" s="184">
        <f>('Q1.1'!G19/'Q1.1'!F19-1)*100</f>
        <v>-71.001299669417961</v>
      </c>
      <c r="G18" s="184">
        <f>('Q1.1'!H19/'Q1.1'!G19-1)*100</f>
        <v>-27.387462130958539</v>
      </c>
      <c r="H18" s="189">
        <f>('Q1.1'!I19/'Q1.1'!H19-1)*100</f>
        <v>274.83769404610814</v>
      </c>
      <c r="I18" s="189">
        <f>('Q1.1'!J19/'Q1.1'!I19-1)*100</f>
        <v>35.426731364560716</v>
      </c>
    </row>
    <row r="19" spans="1:9">
      <c r="A19" s="118" t="s">
        <v>143</v>
      </c>
      <c r="B19" s="184">
        <f>('Q1.1'!C20/'Q1.1'!B20-1)*100</f>
        <v>-18.50918041705809</v>
      </c>
      <c r="C19" s="184">
        <f>('Q1.1'!D20/'Q1.1'!C20-1)*100</f>
        <v>-2.8102774480740056</v>
      </c>
      <c r="D19" s="184">
        <f>('Q1.1'!E20/'Q1.1'!D20-1)*100</f>
        <v>11.413251248484823</v>
      </c>
      <c r="E19" s="184">
        <f>('Q1.1'!F20/'Q1.1'!E20-1)*100</f>
        <v>-4.868674842409126</v>
      </c>
      <c r="F19" s="184">
        <f>('Q1.1'!G20/'Q1.1'!F20-1)*100</f>
        <v>-4.4337336949691997</v>
      </c>
      <c r="G19" s="184">
        <f>('Q1.1'!H20/'Q1.1'!G20-1)*100</f>
        <v>11.688993293865192</v>
      </c>
      <c r="H19" s="189">
        <f>('Q1.1'!I20/'Q1.1'!H20-1)*100</f>
        <v>14.837443861530385</v>
      </c>
      <c r="I19" s="189">
        <f>('Q1.1'!J20/'Q1.1'!I20-1)*100</f>
        <v>5.2554761543234907</v>
      </c>
    </row>
    <row r="20" spans="1:9">
      <c r="A20" s="118" t="s">
        <v>144</v>
      </c>
      <c r="B20" s="184">
        <f>('Q1.1'!C21/'Q1.1'!B21-1)*100</f>
        <v>14.512734536788962</v>
      </c>
      <c r="C20" s="184">
        <f>('Q1.1'!D21/'Q1.1'!C21-1)*100</f>
        <v>0.52281929201896116</v>
      </c>
      <c r="D20" s="184">
        <f>('Q1.1'!E21/'Q1.1'!D21-1)*100</f>
        <v>9.184877549850512</v>
      </c>
      <c r="E20" s="184">
        <f>('Q1.1'!F21/'Q1.1'!E21-1)*100</f>
        <v>9.2816209196634922</v>
      </c>
      <c r="F20" s="184">
        <f>('Q1.1'!G21/'Q1.1'!F21-1)*100</f>
        <v>-7.5209351051565898</v>
      </c>
      <c r="G20" s="184">
        <f>('Q1.1'!H21/'Q1.1'!G21-1)*100</f>
        <v>-7.7854593935562715</v>
      </c>
      <c r="H20" s="189">
        <f>('Q1.1'!I21/'Q1.1'!H21-1)*100</f>
        <v>5.0472309213296818</v>
      </c>
      <c r="I20" s="189">
        <f>('Q1.1'!J21/'Q1.1'!I21-1)*100</f>
        <v>12.712105228877579</v>
      </c>
    </row>
    <row r="21" spans="1:9">
      <c r="A21" s="118" t="s">
        <v>145</v>
      </c>
      <c r="B21" s="184">
        <f>('Q1.1'!C22/'Q1.1'!B22-1)*100</f>
        <v>17.105977722712428</v>
      </c>
      <c r="C21" s="184">
        <f>('Q1.1'!D22/'Q1.1'!C22-1)*100</f>
        <v>-9.7232119113503259</v>
      </c>
      <c r="D21" s="184">
        <f>('Q1.1'!E22/'Q1.1'!D22-1)*100</f>
        <v>-4.608988528254776</v>
      </c>
      <c r="E21" s="184">
        <f>('Q1.1'!F22/'Q1.1'!E22-1)*100</f>
        <v>9.8482779017361253</v>
      </c>
      <c r="F21" s="184">
        <f>('Q1.1'!G22/'Q1.1'!F22-1)*100</f>
        <v>-8.7746586050428839</v>
      </c>
      <c r="G21" s="184">
        <f>('Q1.1'!H22/'Q1.1'!G22-1)*100</f>
        <v>8.3612141231329531</v>
      </c>
      <c r="H21" s="189">
        <f>('Q1.1'!I22/'Q1.1'!H22-1)*100</f>
        <v>13.694898706861736</v>
      </c>
      <c r="I21" s="189">
        <f>('Q1.1'!J22/'Q1.1'!I22-1)*100</f>
        <v>8.0468464086617786</v>
      </c>
    </row>
    <row r="22" spans="1:9">
      <c r="A22" s="118" t="s">
        <v>146</v>
      </c>
      <c r="B22" s="184">
        <f>('Q1.1'!C23/'Q1.1'!B23-1)*100</f>
        <v>-2.3938038224551761</v>
      </c>
      <c r="C22" s="184">
        <f>('Q1.1'!D23/'Q1.1'!C23-1)*100</f>
        <v>6.5685256858348806</v>
      </c>
      <c r="D22" s="184">
        <f>('Q1.1'!E23/'Q1.1'!D23-1)*100</f>
        <v>-1.3804591847053516</v>
      </c>
      <c r="E22" s="184">
        <f>('Q1.1'!F23/'Q1.1'!E23-1)*100</f>
        <v>1.058459754385499</v>
      </c>
      <c r="F22" s="184">
        <f>('Q1.1'!G23/'Q1.1'!F23-1)*100</f>
        <v>-19.423342565325374</v>
      </c>
      <c r="G22" s="184">
        <f>('Q1.1'!H23/'Q1.1'!G23-1)*100</f>
        <v>57.360947104577953</v>
      </c>
      <c r="H22" s="189">
        <f>('Q1.1'!I23/'Q1.1'!H23-1)*100</f>
        <v>-8.5039299048151111</v>
      </c>
      <c r="I22" s="189">
        <f>('Q1.1'!J23/'Q1.1'!I23-1)*100</f>
        <v>20.445871571304309</v>
      </c>
    </row>
    <row r="23" spans="1:9">
      <c r="A23" s="118" t="s">
        <v>147</v>
      </c>
      <c r="B23" s="184">
        <f>('Q1.1'!C24/'Q1.1'!B24-1)*100</f>
        <v>13.447814666411384</v>
      </c>
      <c r="C23" s="184">
        <f>('Q1.1'!D24/'Q1.1'!C24-1)*100</f>
        <v>-3.1024610565423716</v>
      </c>
      <c r="D23" s="184">
        <f>('Q1.1'!E24/'Q1.1'!D24-1)*100</f>
        <v>26.719871210454336</v>
      </c>
      <c r="E23" s="184">
        <f>('Q1.1'!F24/'Q1.1'!E24-1)*100</f>
        <v>8.4625634713519702</v>
      </c>
      <c r="F23" s="184">
        <f>('Q1.1'!G24/'Q1.1'!F24-1)*100</f>
        <v>-51.326394180286329</v>
      </c>
      <c r="G23" s="184">
        <f>('Q1.1'!H24/'Q1.1'!G24-1)*100</f>
        <v>27.114135542770068</v>
      </c>
      <c r="H23" s="189">
        <f>('Q1.1'!I24/'Q1.1'!H24-1)*100</f>
        <v>82.634109914255461</v>
      </c>
      <c r="I23" s="189">
        <f>('Q1.1'!J24/'Q1.1'!I24-1)*100</f>
        <v>20.110275472461069</v>
      </c>
    </row>
    <row r="24" spans="1:9">
      <c r="A24" s="118" t="s">
        <v>184</v>
      </c>
      <c r="B24" s="184">
        <f>('Q1.1'!C25/'Q1.1'!B25-1)*100</f>
        <v>7.012402132707285</v>
      </c>
      <c r="C24" s="184">
        <f>('Q1.1'!D25/'Q1.1'!C25-1)*100</f>
        <v>0.70714032875147659</v>
      </c>
      <c r="D24" s="184">
        <f>('Q1.1'!E25/'Q1.1'!D25-1)*100</f>
        <v>5.6545270887559118</v>
      </c>
      <c r="E24" s="184">
        <f>('Q1.1'!F25/'Q1.1'!E25-1)*100</f>
        <v>18.814141646465377</v>
      </c>
      <c r="F24" s="184">
        <f>('Q1.1'!G25/'Q1.1'!F25-1)*100</f>
        <v>-6.0088521848964627</v>
      </c>
      <c r="G24" s="184">
        <f>('Q1.1'!H25/'Q1.1'!G25-1)*100</f>
        <v>2.4761858701098038</v>
      </c>
      <c r="H24" s="189">
        <f>('Q1.1'!I25/'Q1.1'!H25-1)*100</f>
        <v>2.7329431498408496</v>
      </c>
      <c r="I24" s="189">
        <f>('Q1.1'!J25/'Q1.1'!I25-1)*100</f>
        <v>10.687023713401778</v>
      </c>
    </row>
    <row r="25" spans="1:9">
      <c r="A25" s="118" t="s">
        <v>69</v>
      </c>
      <c r="B25" s="184">
        <f>('Q1.1'!C26/'Q1.1'!B26-1)*100</f>
        <v>7.4084224135013921</v>
      </c>
      <c r="C25" s="184">
        <f>('Q1.1'!D26/'Q1.1'!C26-1)*100</f>
        <v>1.4871594522870124</v>
      </c>
      <c r="D25" s="184">
        <f>('Q1.1'!E26/'Q1.1'!D26-1)*100</f>
        <v>5.0637960085228917</v>
      </c>
      <c r="E25" s="184">
        <f>('Q1.1'!F26/'Q1.1'!E26-1)*100</f>
        <v>2.4773480532382264</v>
      </c>
      <c r="F25" s="184">
        <f>('Q1.1'!G26/'Q1.1'!F26-1)*100</f>
        <v>-5.3681262081651138</v>
      </c>
      <c r="G25" s="184">
        <f>('Q1.1'!H26/'Q1.1'!G26-1)*100</f>
        <v>19.53406111881808</v>
      </c>
      <c r="H25" s="189">
        <f>('Q1.1'!I26/'Q1.1'!H26-1)*100</f>
        <v>-1.7212584403880626E-2</v>
      </c>
      <c r="I25" s="189">
        <f>('Q1.1'!J26/'Q1.1'!I26-1)*100</f>
        <v>-8.406199809591886</v>
      </c>
    </row>
    <row r="26" spans="1:9">
      <c r="A26" s="118" t="s">
        <v>148</v>
      </c>
      <c r="B26" s="184">
        <f>('Q1.1'!C27/'Q1.1'!B27-1)*100</f>
        <v>10.686926570758427</v>
      </c>
      <c r="C26" s="184">
        <f>('Q1.1'!D27/'Q1.1'!C27-1)*100</f>
        <v>20.456112299324914</v>
      </c>
      <c r="D26" s="184">
        <f>('Q1.1'!E27/'Q1.1'!D27-1)*100</f>
        <v>-3.0826869680195768</v>
      </c>
      <c r="E26" s="184">
        <f>('Q1.1'!F27/'Q1.1'!E27-1)*100</f>
        <v>6.9232275375280983</v>
      </c>
      <c r="F26" s="184">
        <f>('Q1.1'!G27/'Q1.1'!F27-1)*100</f>
        <v>2.3811822240690006</v>
      </c>
      <c r="G26" s="184">
        <f>('Q1.1'!H27/'Q1.1'!G27-1)*100</f>
        <v>26.426136446442804</v>
      </c>
      <c r="H26" s="189">
        <f>('Q1.1'!I27/'Q1.1'!H27-1)*100</f>
        <v>4.2141679054497283</v>
      </c>
      <c r="I26" s="189">
        <f>('Q1.1'!J27/'Q1.1'!I27-1)*100</f>
        <v>-11.879388347304875</v>
      </c>
    </row>
    <row r="27" spans="1:9">
      <c r="A27" s="118" t="s">
        <v>149</v>
      </c>
      <c r="B27" s="184">
        <f>('Q1.1'!C28/'Q1.1'!B28-1)*100</f>
        <v>-14.147332940163448</v>
      </c>
      <c r="C27" s="184">
        <f>('Q1.1'!D28/'Q1.1'!C28-1)*100</f>
        <v>9.6034772734576723</v>
      </c>
      <c r="D27" s="184">
        <f>('Q1.1'!E28/'Q1.1'!D28-1)*100</f>
        <v>-4.5095967062100728</v>
      </c>
      <c r="E27" s="184">
        <f>('Q1.1'!F28/'Q1.1'!E28-1)*100</f>
        <v>40.800743604292997</v>
      </c>
      <c r="F27" s="184">
        <f>('Q1.1'!G28/'Q1.1'!F28-1)*100</f>
        <v>-79.429466608935144</v>
      </c>
      <c r="G27" s="184">
        <f>('Q1.1'!H28/'Q1.1'!G28-1)*100</f>
        <v>125.30435819735133</v>
      </c>
      <c r="H27" s="189">
        <f>('Q1.1'!I28/'Q1.1'!H28-1)*100</f>
        <v>192.00228609744934</v>
      </c>
      <c r="I27" s="189">
        <f>('Q1.1'!J28/'Q1.1'!I28-1)*100</f>
        <v>-26.680742375583055</v>
      </c>
    </row>
    <row r="28" spans="1:9">
      <c r="A28" s="118" t="s">
        <v>150</v>
      </c>
      <c r="B28" s="184">
        <f>('Q1.1'!C29/'Q1.1'!B29-1)*100</f>
        <v>8.6772623553689865</v>
      </c>
      <c r="C28" s="184">
        <f>('Q1.1'!D29/'Q1.1'!C29-1)*100</f>
        <v>-7.0101055795531604</v>
      </c>
      <c r="D28" s="184">
        <f>('Q1.1'!E29/'Q1.1'!D29-1)*100</f>
        <v>22.443215844113972</v>
      </c>
      <c r="E28" s="184">
        <f>('Q1.1'!F29/'Q1.1'!E29-1)*100</f>
        <v>17.92753028125642</v>
      </c>
      <c r="F28" s="184">
        <f>('Q1.1'!G29/'Q1.1'!F29-1)*100</f>
        <v>-47.555279064230469</v>
      </c>
      <c r="G28" s="184">
        <f>('Q1.1'!H29/'Q1.1'!G29-1)*100</f>
        <v>55.813853587290055</v>
      </c>
      <c r="H28" s="189">
        <f>('Q1.1'!I29/'Q1.1'!H29-1)*100</f>
        <v>28.310921436909496</v>
      </c>
      <c r="I28" s="189">
        <f>('Q1.1'!J29/'Q1.1'!I29-1)*100</f>
        <v>-1.248668071113046</v>
      </c>
    </row>
    <row r="29" spans="1:9">
      <c r="A29" s="118" t="s">
        <v>214</v>
      </c>
      <c r="B29" s="184">
        <f>('Q1.1'!C30/'Q1.1'!B30-1)*100</f>
        <v>4.1268323243995875</v>
      </c>
      <c r="C29" s="184">
        <f>('Q1.1'!D30/'Q1.1'!C30-1)*100</f>
        <v>4.1267678099141891</v>
      </c>
      <c r="D29" s="184">
        <f>('Q1.1'!E30/'Q1.1'!D30-1)*100</f>
        <v>4.1267624470028075</v>
      </c>
      <c r="E29" s="184">
        <f>('Q1.1'!F30/'Q1.1'!E30-1)*100</f>
        <v>4.1267466439728784</v>
      </c>
      <c r="F29" s="184">
        <f>('Q1.1'!G30/'Q1.1'!F30-1)*100</f>
        <v>4.1267476863076746</v>
      </c>
      <c r="G29" s="184">
        <f>('Q1.1'!H30/'Q1.1'!G30-1)*100</f>
        <v>4.126777438679774</v>
      </c>
      <c r="H29" s="189">
        <f>('Q1.1'!I30/'Q1.1'!H30-1)*100</f>
        <v>4.1268349787062508</v>
      </c>
      <c r="I29" s="189">
        <f>('Q1.1'!J30/'Q1.1'!I30-1)*100</f>
        <v>4.1268255335758175</v>
      </c>
    </row>
    <row r="30" spans="1:9">
      <c r="A30" s="122" t="s">
        <v>2</v>
      </c>
      <c r="B30" s="185">
        <f>('Q1.1'!C31/'Q1.1'!B31-1)*100</f>
        <v>6.1390210739551865</v>
      </c>
      <c r="C30" s="185">
        <f>('Q1.1'!D31/'Q1.1'!C31-1)*100</f>
        <v>4.9905863669970074</v>
      </c>
      <c r="D30" s="185">
        <f>('Q1.1'!E31/'Q1.1'!D31-1)*100</f>
        <v>4.3644699351671701</v>
      </c>
      <c r="E30" s="185">
        <f>('Q1.1'!F31/'Q1.1'!E31-1)*100</f>
        <v>8.8947208779798892</v>
      </c>
      <c r="F30" s="185">
        <f>('Q1.1'!G31/'Q1.1'!F31-1)*100</f>
        <v>-21.138948065105232</v>
      </c>
      <c r="G30" s="185">
        <f>('Q1.1'!H31/'Q1.1'!G31-1)*100</f>
        <v>8.6893369536504395</v>
      </c>
      <c r="H30" s="186">
        <f>('Q1.1'!I31/'Q1.1'!H31-1)*100</f>
        <v>20.372349813984101</v>
      </c>
      <c r="I30" s="186">
        <f>('Q1.1'!J31/'Q1.1'!I31-1)*100</f>
        <v>7.8042393554726308</v>
      </c>
    </row>
    <row r="31" spans="1:9">
      <c r="A31" s="108" t="s">
        <v>230</v>
      </c>
      <c r="B31" s="184">
        <f>('Q1.1'!C32/'Q1.1'!B32-1)*100</f>
        <v>5.2385246236890115</v>
      </c>
      <c r="C31" s="184">
        <f>('Q1.1'!D32/'Q1.1'!C32-1)*100</f>
        <v>12.802134016340805</v>
      </c>
      <c r="D31" s="184">
        <f>('Q1.1'!E32/'Q1.1'!D32-1)*100</f>
        <v>13.244061445645139</v>
      </c>
      <c r="E31" s="184">
        <f>('Q1.1'!F32/'Q1.1'!E32-1)*100</f>
        <v>-7.5409837726125861E-2</v>
      </c>
      <c r="F31" s="184">
        <f>('Q1.1'!G32/'Q1.1'!F32-1)*100</f>
        <v>-16.130380906684916</v>
      </c>
      <c r="G31" s="184">
        <f>('Q1.1'!H32/'Q1.1'!G32-1)*100</f>
        <v>7.0836891350313014</v>
      </c>
      <c r="H31" s="189">
        <f>('Q1.1'!I32/'Q1.1'!H32-1)*100</f>
        <v>42.111559555304567</v>
      </c>
      <c r="I31" s="189">
        <f>('Q1.1'!J32/'Q1.1'!I32-1)*100</f>
        <v>10.516436101193127</v>
      </c>
    </row>
    <row r="32" spans="1:9">
      <c r="A32" s="387" t="s">
        <v>185</v>
      </c>
      <c r="B32" s="185">
        <f>('Q1.1'!C33/'Q1.1'!B33-1)*100</f>
        <v>6.0325524093056249</v>
      </c>
      <c r="C32" s="185">
        <f>('Q1.1'!D33/'Q1.1'!C33-1)*100</f>
        <v>5.9072551108765747</v>
      </c>
      <c r="D32" s="185">
        <f>('Q1.1'!E33/'Q1.1'!D33-1)*100</f>
        <v>5.4743087970590576</v>
      </c>
      <c r="E32" s="185">
        <f>('Q1.1'!F33/'Q1.1'!E33-1)*100</f>
        <v>7.690975975254144</v>
      </c>
      <c r="F32" s="185">
        <f>('Q1.1'!G33/'Q1.1'!F33-1)*100</f>
        <v>-20.515296159594641</v>
      </c>
      <c r="G32" s="185">
        <f>('Q1.1'!H33/'Q1.1'!G33-1)*100</f>
        <v>8.4783769346104432</v>
      </c>
      <c r="H32" s="186">
        <f>('Q1.1'!I33/'Q1.1'!H33-1)*100</f>
        <v>23.191860604758997</v>
      </c>
      <c r="I32" s="186">
        <f>('Q1.1'!J33/'Q1.1'!I33-1)*100</f>
        <v>8.2100267854801281</v>
      </c>
    </row>
    <row r="33" spans="1:9">
      <c r="A33" s="111" t="s">
        <v>228</v>
      </c>
      <c r="B33" s="125"/>
      <c r="C33" s="125"/>
      <c r="D33" s="125"/>
      <c r="E33" s="125"/>
      <c r="F33" s="125"/>
      <c r="G33" s="125"/>
      <c r="H33" s="836"/>
      <c r="I33" s="836"/>
    </row>
    <row r="34" spans="1:9">
      <c r="A34" s="116" t="s">
        <v>3</v>
      </c>
      <c r="B34" s="186">
        <f>('Q1.1'!C35/'Q1.1'!B35-1)*100</f>
        <v>7.6313702894198032</v>
      </c>
      <c r="C34" s="186">
        <f>('Q1.1'!D35/'Q1.1'!C35-1)*100</f>
        <v>9.3848201790387229</v>
      </c>
      <c r="D34" s="186">
        <f>('Q1.1'!E35/'Q1.1'!D35-1)*100</f>
        <v>5.4966348534614573</v>
      </c>
      <c r="E34" s="186">
        <f>('Q1.1'!F35/'Q1.1'!E35-1)*100</f>
        <v>7.8292270578644851</v>
      </c>
      <c r="F34" s="186">
        <f>('Q1.1'!G35/'Q1.1'!F35-1)*100</f>
        <v>-9.4445251337121672</v>
      </c>
      <c r="G34" s="186">
        <f>('Q1.1'!H35/'Q1.1'!G35-1)*100</f>
        <v>11.947352939873657</v>
      </c>
      <c r="H34" s="186">
        <f>('Q1.1'!I35/'Q1.1'!H35-1)*100</f>
        <v>18.047679310368103</v>
      </c>
      <c r="I34" s="186">
        <f>('Q1.1'!J35/'Q1.1'!I35-1)*100</f>
        <v>4.8890734228969057</v>
      </c>
    </row>
    <row r="35" spans="1:9">
      <c r="A35" s="120" t="s">
        <v>151</v>
      </c>
      <c r="B35" s="187">
        <f>('Q1.1'!C36/'Q1.1'!B36-1)*100</f>
        <v>8.9253217460156584</v>
      </c>
      <c r="C35" s="187">
        <f>('Q1.1'!D36/'Q1.1'!C36-1)*100</f>
        <v>13.801409707455136</v>
      </c>
      <c r="D35" s="187">
        <f>('Q1.1'!E36/'Q1.1'!D36-1)*100</f>
        <v>4.7852287485936396</v>
      </c>
      <c r="E35" s="187">
        <f>('Q1.1'!F36/'Q1.1'!E36-1)*100</f>
        <v>5.2503785615132026</v>
      </c>
      <c r="F35" s="187">
        <f>('Q1.1'!G36/'Q1.1'!F36-1)*100</f>
        <v>-13.230444687003583</v>
      </c>
      <c r="G35" s="187">
        <f>('Q1.1'!H36/'Q1.1'!G36-1)*100</f>
        <v>11.856580856648403</v>
      </c>
      <c r="H35" s="187">
        <f>('Q1.1'!I36/'Q1.1'!H36-1)*100</f>
        <v>23.216552203106122</v>
      </c>
      <c r="I35" s="187">
        <f>('Q1.1'!J36/'Q1.1'!I36-1)*100</f>
        <v>3.7265516552902556</v>
      </c>
    </row>
    <row r="36" spans="1:9">
      <c r="A36" s="121" t="s">
        <v>182</v>
      </c>
      <c r="B36" s="187">
        <f>('Q1.1'!C37/'Q1.1'!B37-1)*100</f>
        <v>3.7934632362169429</v>
      </c>
      <c r="C36" s="187">
        <f>('Q1.1'!D37/'Q1.1'!C37-1)*100</f>
        <v>-5.1157419788545493</v>
      </c>
      <c r="D36" s="187">
        <f>('Q1.1'!E37/'Q1.1'!D37-1)*100</f>
        <v>7.6208230988094483</v>
      </c>
      <c r="E36" s="187">
        <f>('Q1.1'!F37/'Q1.1'!E37-1)*100</f>
        <v>17.702288690194766</v>
      </c>
      <c r="F36" s="187">
        <f>('Q1.1'!G37/'Q1.1'!F37-1)*100</f>
        <v>3.211789793788089</v>
      </c>
      <c r="G36" s="187">
        <f>('Q1.1'!H37/'Q1.1'!G37-1)*100</f>
        <v>12.097182842395959</v>
      </c>
      <c r="H36" s="187">
        <f>('Q1.1'!I37/'Q1.1'!H37-1)*100</f>
        <v>3.6267020831850294</v>
      </c>
      <c r="I36" s="187">
        <f>('Q1.1'!J37/'Q1.1'!I37-1)*100</f>
        <v>9.1183721759792178</v>
      </c>
    </row>
    <row r="37" spans="1:9">
      <c r="A37" s="118" t="s">
        <v>99</v>
      </c>
      <c r="B37" s="184">
        <f>('Q1.1'!C38/'Q1.1'!B38-1)*100</f>
        <v>-4.2995821246206489</v>
      </c>
      <c r="C37" s="184">
        <f>('Q1.1'!D38/'Q1.1'!C38-1)*100</f>
        <v>37.175507786736325</v>
      </c>
      <c r="D37" s="184">
        <f>('Q1.1'!E38/'Q1.1'!D38-1)*100</f>
        <v>47.895925692608699</v>
      </c>
      <c r="E37" s="184">
        <f>('Q1.1'!F38/'Q1.1'!E38-1)*100</f>
        <v>-0.99957936193053598</v>
      </c>
      <c r="F37" s="184">
        <f>('Q1.1'!G38/'Q1.1'!F38-1)*100</f>
        <v>-5.2782260442523876</v>
      </c>
      <c r="G37" s="184">
        <f>('Q1.1'!H38/'Q1.1'!G38-1)*100</f>
        <v>18.79712015214292</v>
      </c>
      <c r="H37" s="189">
        <f>('Q1.1'!I38/'Q1.1'!H38-1)*100</f>
        <v>8.6203939281324296</v>
      </c>
      <c r="I37" s="189">
        <f>('Q1.1'!J38/'Q1.1'!I38-1)*100</f>
        <v>-14.247145570425346</v>
      </c>
    </row>
    <row r="38" spans="1:9">
      <c r="A38" s="116" t="s">
        <v>4</v>
      </c>
      <c r="B38" s="186">
        <f>('Q1.1'!C39/'Q1.1'!B39-1)*100</f>
        <v>3.7650385380376239</v>
      </c>
      <c r="C38" s="186">
        <f>('Q1.1'!D39/'Q1.1'!C39-1)*100</f>
        <v>21.674734348357983</v>
      </c>
      <c r="D38" s="186">
        <f>('Q1.1'!E39/'Q1.1'!D39-1)*100</f>
        <v>-1.2529072764297378</v>
      </c>
      <c r="E38" s="186">
        <f>('Q1.1'!F39/'Q1.1'!E39-1)*100</f>
        <v>-3.0239399632664421</v>
      </c>
      <c r="F38" s="186">
        <f>('Q1.1'!G39/'Q1.1'!F39-1)*100</f>
        <v>-7.9779040522702687</v>
      </c>
      <c r="G38" s="186">
        <f>('Q1.1'!H39/'Q1.1'!G39-1)*100</f>
        <v>-2.2498781540401969</v>
      </c>
      <c r="H38" s="186">
        <f>('Q1.1'!I39/'Q1.1'!H39-1)*100</f>
        <v>-1.591893880666595</v>
      </c>
      <c r="I38" s="186">
        <f>('Q1.1'!J39/'Q1.1'!I39-1)*100</f>
        <v>15.247856245235214</v>
      </c>
    </row>
    <row r="39" spans="1:9">
      <c r="A39" s="121" t="s">
        <v>119</v>
      </c>
      <c r="B39" s="184">
        <f>('Q1.1'!C40/'Q1.1'!B40-1)*100</f>
        <v>10.205583776246851</v>
      </c>
      <c r="C39" s="184">
        <f>('Q1.1'!D40/'Q1.1'!C40-1)*100</f>
        <v>30.653819748035982</v>
      </c>
      <c r="D39" s="184">
        <f>('Q1.1'!E40/'Q1.1'!D40-1)*100</f>
        <v>-9.1604716610282466</v>
      </c>
      <c r="E39" s="184">
        <f>('Q1.1'!F40/'Q1.1'!E40-1)*100</f>
        <v>5.9467970453258578</v>
      </c>
      <c r="F39" s="184">
        <f>('Q1.1'!G40/'Q1.1'!F40-1)*100</f>
        <v>-2.591524469661044</v>
      </c>
      <c r="G39" s="184">
        <f>('Q1.1'!H40/'Q1.1'!G40-1)*100</f>
        <v>-13.879746271751314</v>
      </c>
      <c r="H39" s="189">
        <f>('Q1.1'!I40/'Q1.1'!H40-1)*100</f>
        <v>5.6336143294384966</v>
      </c>
      <c r="I39" s="189">
        <f>('Q1.1'!J40/'Q1.1'!I40-1)*100</f>
        <v>16.786817463047466</v>
      </c>
    </row>
    <row r="40" spans="1:9">
      <c r="A40" s="120" t="s">
        <v>152</v>
      </c>
      <c r="B40" s="184">
        <f>('Q1.1'!C41/'Q1.1'!B41-1)*100</f>
        <v>-9.6758407119707517</v>
      </c>
      <c r="C40" s="184">
        <f>('Q1.1'!D41/'Q1.1'!C41-1)*100</f>
        <v>-1.1884552606116983</v>
      </c>
      <c r="D40" s="184">
        <f>('Q1.1'!E41/'Q1.1'!D41-1)*100</f>
        <v>25.370392050571965</v>
      </c>
      <c r="E40" s="184">
        <f>('Q1.1'!F41/'Q1.1'!E41-1)*100</f>
        <v>-24.907962318119083</v>
      </c>
      <c r="F40" s="184">
        <f>('Q1.1'!G41/'Q1.1'!F41-1)*100</f>
        <v>-26.517058499797052</v>
      </c>
      <c r="G40" s="184">
        <f>('Q1.1'!H41/'Q1.1'!G41-1)*100</f>
        <v>50.811432240959853</v>
      </c>
      <c r="H40" s="189">
        <f>('Q1.1'!I41/'Q1.1'!H41-1)*100</f>
        <v>-20.417224676095248</v>
      </c>
      <c r="I40" s="189">
        <f>('Q1.1'!J41/'Q1.1'!I41-1)*100</f>
        <v>9.9257326929010006</v>
      </c>
    </row>
    <row r="41" spans="1:9">
      <c r="A41" s="116" t="s">
        <v>5</v>
      </c>
      <c r="B41" s="186">
        <f>('Q1.1'!C42/'Q1.1'!B42-1)*100</f>
        <v>6.6024397461611706</v>
      </c>
      <c r="C41" s="186">
        <f>('Q1.1'!D42/'Q1.1'!C42-1)*100</f>
        <v>-118.87426410524941</v>
      </c>
      <c r="D41" s="186">
        <f>('Q1.1'!E42/'Q1.1'!D42-1)*100</f>
        <v>-16.945183078409919</v>
      </c>
      <c r="E41" s="186">
        <f>('Q1.1'!F42/'Q1.1'!E42-1)*100</f>
        <v>378.35369786651273</v>
      </c>
      <c r="F41" s="186">
        <f>('Q1.1'!G42/'Q1.1'!F42-1)*100</f>
        <v>-96.062516599587312</v>
      </c>
      <c r="G41" s="186">
        <f>('Q1.1'!H42/'Q1.1'!G42-1)*100</f>
        <v>-2188.3808614558689</v>
      </c>
      <c r="H41" s="186">
        <f>('Q1.1'!I42/'Q1.1'!H42-1)*100</f>
        <v>-24.043494637209552</v>
      </c>
      <c r="I41" s="186">
        <f>('Q1.1'!J42/'Q1.1'!I42-1)*100</f>
        <v>-160.1547749835687</v>
      </c>
    </row>
    <row r="42" spans="1:9">
      <c r="A42" s="116" t="s">
        <v>195</v>
      </c>
      <c r="B42" s="185">
        <f>('Q1.1'!C43/'Q1.1'!B43-1)*100</f>
        <v>4.0224514467689154</v>
      </c>
      <c r="C42" s="185">
        <f>('Q1.1'!D43/'Q1.1'!C43-1)*100</f>
        <v>8.6076893144292566</v>
      </c>
      <c r="D42" s="185">
        <f>('Q1.1'!E43/'Q1.1'!D43-1)*100</f>
        <v>-0.99936813284234871</v>
      </c>
      <c r="E42" s="185">
        <f>('Q1.1'!F43/'Q1.1'!E43-1)*100</f>
        <v>-8.1933522384914923</v>
      </c>
      <c r="F42" s="185">
        <f>('Q1.1'!G43/'Q1.1'!F43-1)*100</f>
        <v>-1.7568926203149093</v>
      </c>
      <c r="G42" s="185">
        <f>('Q1.1'!H43/'Q1.1'!G43-1)*100</f>
        <v>3.9381712994490004</v>
      </c>
      <c r="H42" s="186">
        <f>('Q1.1'!I43/'Q1.1'!H43-1)*100</f>
        <v>-2.8688016818542716</v>
      </c>
      <c r="I42" s="186">
        <f>('Q1.1'!J43/'Q1.1'!I43-1)*100</f>
        <v>7.4467792911167896</v>
      </c>
    </row>
    <row r="43" spans="1:9">
      <c r="A43" s="116" t="s">
        <v>192</v>
      </c>
      <c r="B43" s="185">
        <f>('Q1.1'!C44/'Q1.1'!B44-1)*100</f>
        <v>12.303032111076572</v>
      </c>
      <c r="C43" s="185">
        <f>('Q1.1'!D44/'Q1.1'!C44-1)*100</f>
        <v>35.571989791371685</v>
      </c>
      <c r="D43" s="185">
        <f>('Q1.1'!E44/'Q1.1'!D44-1)*100</f>
        <v>-6.3160323758748476</v>
      </c>
      <c r="E43" s="185">
        <f>('Q1.1'!F44/'Q1.1'!E44-1)*100</f>
        <v>-22.348194083227813</v>
      </c>
      <c r="F43" s="185">
        <f>('Q1.1'!G44/'Q1.1'!F44-1)*100</f>
        <v>116.84462048982667</v>
      </c>
      <c r="G43" s="185">
        <f>('Q1.1'!H44/'Q1.1'!G44-1)*100</f>
        <v>16.080753859878925</v>
      </c>
      <c r="H43" s="186">
        <f>('Q1.1'!I44/'Q1.1'!H44-1)*100</f>
        <v>-18.747096332114744</v>
      </c>
      <c r="I43" s="186">
        <f>('Q1.1'!J44/'Q1.1'!I44-1)*100</f>
        <v>-9.1810078275154972</v>
      </c>
    </row>
    <row r="44" spans="1:9">
      <c r="A44" s="116" t="s">
        <v>6</v>
      </c>
      <c r="B44" s="186">
        <f>('Q1.1'!C45/'Q1.1'!B45-1)*100</f>
        <v>6.9031494677472161</v>
      </c>
      <c r="C44" s="186">
        <f>('Q1.1'!D45/'Q1.1'!C45-1)*100</f>
        <v>7.4288578714498898</v>
      </c>
      <c r="D44" s="186">
        <f>('Q1.1'!E45/'Q1.1'!D45-1)*100</f>
        <v>14.994569510797341</v>
      </c>
      <c r="E44" s="186">
        <f>('Q1.1'!F45/'Q1.1'!E45-1)*100</f>
        <v>9.6609976494542735</v>
      </c>
      <c r="F44" s="186">
        <f>('Q1.1'!G45/'Q1.1'!F45-1)*100</f>
        <v>-56.954616024946112</v>
      </c>
      <c r="G44" s="186">
        <f>('Q1.1'!H45/'Q1.1'!G45-1)*100</f>
        <v>2.2871739538921743</v>
      </c>
      <c r="H44" s="186">
        <f>('Q1.1'!I45/'Q1.1'!H45-1)*100</f>
        <v>99.816584678650869</v>
      </c>
      <c r="I44" s="186">
        <f>('Q1.1'!J45/'Q1.1'!I45-1)*100</f>
        <v>9.8778965227547246</v>
      </c>
    </row>
    <row r="45" spans="1:9">
      <c r="A45" s="121" t="s">
        <v>181</v>
      </c>
      <c r="B45" s="187">
        <f>('Q1.1'!C46/'Q1.1'!B46-1)*100</f>
        <v>2.1179499928382528</v>
      </c>
      <c r="C45" s="187">
        <f>('Q1.1'!D46/'Q1.1'!C46-1)*100</f>
        <v>17.088025149821682</v>
      </c>
      <c r="D45" s="187">
        <f>('Q1.1'!E46/'Q1.1'!D46-1)*100</f>
        <v>39.424900894599226</v>
      </c>
      <c r="E45" s="187">
        <f>('Q1.1'!F46/'Q1.1'!E46-1)*100</f>
        <v>1.813055416382614</v>
      </c>
      <c r="F45" s="187">
        <f>('Q1.1'!G46/'Q1.1'!F46-1)*100</f>
        <v>-53.240801778902799</v>
      </c>
      <c r="G45" s="187">
        <f>('Q1.1'!H46/'Q1.1'!G46-1)*100</f>
        <v>34.710405990638236</v>
      </c>
      <c r="H45" s="187">
        <f>('Q1.1'!I46/'Q1.1'!H46-1)*100</f>
        <v>58.296315756567594</v>
      </c>
      <c r="I45" s="187">
        <f>('Q1.1'!J46/'Q1.1'!I46-1)*100</f>
        <v>-11.349389934379339</v>
      </c>
    </row>
    <row r="46" spans="1:9">
      <c r="A46" s="120" t="s">
        <v>120</v>
      </c>
      <c r="B46" s="187">
        <f>('Q1.1'!C47/'Q1.1'!B47-1)*100</f>
        <v>8.1925477917268239</v>
      </c>
      <c r="C46" s="187">
        <f>('Q1.1'!D47/'Q1.1'!C47-1)*100</f>
        <v>4.9722746455312938</v>
      </c>
      <c r="D46" s="187">
        <f>('Q1.1'!E47/'Q1.1'!D47-1)*100</f>
        <v>8.0641579506469441</v>
      </c>
      <c r="E46" s="187">
        <f>('Q1.1'!F47/'Q1.1'!E47-1)*100</f>
        <v>12.533392478291105</v>
      </c>
      <c r="F46" s="187">
        <f>('Q1.1'!G47/'Q1.1'!F47-1)*100</f>
        <v>-58.184404944572485</v>
      </c>
      <c r="G46" s="187">
        <f>('Q1.1'!H47/'Q1.1'!G47-1)*100</f>
        <v>-9.7187469149323853</v>
      </c>
      <c r="H46" s="187">
        <f>('Q1.1'!I47/'Q1.1'!H47-1)*100</f>
        <v>122.75708559192276</v>
      </c>
      <c r="I46" s="187">
        <f>('Q1.1'!J47/'Q1.1'!I47-1)*100</f>
        <v>18.212337961097735</v>
      </c>
    </row>
    <row r="47" spans="1:9">
      <c r="A47" s="116" t="s">
        <v>7</v>
      </c>
      <c r="B47" s="186">
        <f>('Q1.1'!C48/'Q1.1'!B48-1)*100</f>
        <v>8.1019453105722903</v>
      </c>
      <c r="C47" s="186">
        <f>('Q1.1'!D48/'Q1.1'!C48-1)*100</f>
        <v>13.919554429585524</v>
      </c>
      <c r="D47" s="186">
        <f>('Q1.1'!E48/'Q1.1'!D48-1)*100</f>
        <v>9.1455066572810431</v>
      </c>
      <c r="E47" s="186">
        <f>('Q1.1'!F48/'Q1.1'!E48-1)*100</f>
        <v>2.1200713832072227</v>
      </c>
      <c r="F47" s="186">
        <f>('Q1.1'!G48/'Q1.1'!F48-1)*100</f>
        <v>-25.82037368796999</v>
      </c>
      <c r="G47" s="186">
        <f>('Q1.1'!H48/'Q1.1'!G48-1)*100</f>
        <v>9.5104039520663051</v>
      </c>
      <c r="H47" s="186">
        <f>('Q1.1'!I48/'Q1.1'!H48-1)*100</f>
        <v>34.00369473698408</v>
      </c>
      <c r="I47" s="186">
        <f>('Q1.1'!J48/'Q1.1'!I48-1)*100</f>
        <v>3.463152436144834</v>
      </c>
    </row>
    <row r="48" spans="1:9">
      <c r="A48" s="120" t="s">
        <v>186</v>
      </c>
      <c r="B48" s="187">
        <f>('Q1.1'!C49/'Q1.1'!B49-1)*100</f>
        <v>5.2035249297673669</v>
      </c>
      <c r="C48" s="187">
        <f>('Q1.1'!D49/'Q1.1'!C49-1)*100</f>
        <v>18.673646310721971</v>
      </c>
      <c r="D48" s="187">
        <f>('Q1.1'!E49/'Q1.1'!D49-1)*100</f>
        <v>7.933486791374178</v>
      </c>
      <c r="E48" s="187">
        <f>('Q1.1'!F49/'Q1.1'!E49-1)*100</f>
        <v>2.3923902015352994</v>
      </c>
      <c r="F48" s="187">
        <f>('Q1.1'!G49/'Q1.1'!F49-1)*100</f>
        <v>-21.108892451087293</v>
      </c>
      <c r="G48" s="187">
        <f>('Q1.1'!H49/'Q1.1'!G49-1)*100</f>
        <v>13.367107708948289</v>
      </c>
      <c r="H48" s="187">
        <f>('Q1.1'!I49/'Q1.1'!H49-1)*100</f>
        <v>37.852475668371667</v>
      </c>
      <c r="I48" s="187">
        <f>('Q1.1'!J49/'Q1.1'!I49-1)*100</f>
        <v>1.006799412322601</v>
      </c>
    </row>
    <row r="49" spans="1:9">
      <c r="A49" s="121" t="s">
        <v>180</v>
      </c>
      <c r="B49" s="187">
        <f>('Q1.1'!C50/'Q1.1'!B50-1)*100</f>
        <v>16.964258686139978</v>
      </c>
      <c r="C49" s="187">
        <f>('Q1.1'!D50/'Q1.1'!C50-1)*100</f>
        <v>0.8448940176703168</v>
      </c>
      <c r="D49" s="187">
        <f>('Q1.1'!E50/'Q1.1'!D50-1)*100</f>
        <v>13.068097026267434</v>
      </c>
      <c r="E49" s="187">
        <f>('Q1.1'!F50/'Q1.1'!E50-1)*100</f>
        <v>1.2787595497343762</v>
      </c>
      <c r="F49" s="187">
        <f>('Q1.1'!G50/'Q1.1'!F50-1)*100</f>
        <v>-40.536249601430143</v>
      </c>
      <c r="G49" s="187">
        <f>('Q1.1'!H50/'Q1.1'!G50-1)*100</f>
        <v>-6.4712119388264373</v>
      </c>
      <c r="H49" s="187">
        <f>('Q1.1'!I50/'Q1.1'!H50-1)*100</f>
        <v>14.672025325690807</v>
      </c>
      <c r="I49" s="187">
        <f>('Q1.1'!J50/'Q1.1'!I50-1)*100</f>
        <v>18.294958480902324</v>
      </c>
    </row>
    <row r="50" spans="1:9">
      <c r="A50" s="116" t="s">
        <v>8</v>
      </c>
      <c r="B50" s="186">
        <f>('Q1.1'!C51/'Q1.1'!B51-1)*100</f>
        <v>6.0325524093056249</v>
      </c>
      <c r="C50" s="186">
        <f>('Q1.1'!D51/'Q1.1'!C51-1)*100</f>
        <v>5.9072551108765969</v>
      </c>
      <c r="D50" s="186">
        <f>('Q1.1'!E51/'Q1.1'!D51-1)*100</f>
        <v>5.4743087970590576</v>
      </c>
      <c r="E50" s="186">
        <f>('Q1.1'!F51/'Q1.1'!E51-1)*100</f>
        <v>7.6909759752540996</v>
      </c>
      <c r="F50" s="186">
        <f>('Q1.1'!G51/'Q1.1'!F51-1)*100</f>
        <v>-20.515296159594641</v>
      </c>
      <c r="G50" s="186">
        <f>('Q1.1'!H51/'Q1.1'!G51-1)*100</f>
        <v>8.4783769346104876</v>
      </c>
      <c r="H50" s="186">
        <f>('Q1.1'!I51/'Q1.1'!H51-1)*100</f>
        <v>23.191860604758972</v>
      </c>
      <c r="I50" s="186">
        <f>('Q1.1'!J51/'Q1.1'!I51-1)*100</f>
        <v>8.2100267854801068</v>
      </c>
    </row>
    <row r="51" spans="1:9">
      <c r="A51" s="111" t="s">
        <v>227</v>
      </c>
      <c r="B51" s="184"/>
      <c r="C51" s="184"/>
      <c r="D51" s="184"/>
      <c r="E51" s="184"/>
      <c r="F51" s="184"/>
      <c r="G51" s="184"/>
      <c r="H51" s="189"/>
      <c r="I51" s="189"/>
    </row>
    <row r="52" spans="1:9">
      <c r="A52" s="119" t="s">
        <v>9</v>
      </c>
      <c r="B52" s="188">
        <f>('Q1.1'!C53/'Q1.1'!B53-1)*100</f>
        <v>3.331448849854568</v>
      </c>
      <c r="C52" s="188">
        <f>('Q1.1'!D53/'Q1.1'!C53-1)*100</f>
        <v>5.1844969456347423</v>
      </c>
      <c r="D52" s="188">
        <f>('Q1.1'!E53/'Q1.1'!D53-1)*100</f>
        <v>7.9243405518818033</v>
      </c>
      <c r="E52" s="188">
        <f>('Q1.1'!F53/'Q1.1'!E53-1)*100</f>
        <v>5.9159528449975296</v>
      </c>
      <c r="F52" s="188">
        <f>('Q1.1'!G53/'Q1.1'!F53-1)*100</f>
        <v>-7.2974799988875905</v>
      </c>
      <c r="G52" s="188">
        <f>('Q1.1'!H53/'Q1.1'!G53-1)*100</f>
        <v>6.7900327671796878</v>
      </c>
      <c r="H52" s="837">
        <f>('Q1.1'!I53/'Q1.1'!H53-1)*100</f>
        <v>9.5065330154727512</v>
      </c>
      <c r="I52" s="837">
        <f>('Q1.1'!J53/'Q1.1'!I53-1)*100</f>
        <v>4.201971205769528</v>
      </c>
    </row>
    <row r="53" spans="1:9">
      <c r="A53" s="119" t="s">
        <v>187</v>
      </c>
      <c r="B53" s="188">
        <f>('Q1.1'!C54/'Q1.1'!B54-1)*100</f>
        <v>7.940763049273758</v>
      </c>
      <c r="C53" s="188">
        <f>('Q1.1'!D54/'Q1.1'!C54-1)*100</f>
        <v>4.5735514516853204</v>
      </c>
      <c r="D53" s="188">
        <f>('Q1.1'!E54/'Q1.1'!D54-1)*100</f>
        <v>2.5998076950383142</v>
      </c>
      <c r="E53" s="188">
        <f>('Q1.1'!F54/'Q1.1'!E54-1)*100</f>
        <v>10.585030298515896</v>
      </c>
      <c r="F53" s="188">
        <f>('Q1.1'!G54/'Q1.1'!F54-1)*100</f>
        <v>-30.319492562988724</v>
      </c>
      <c r="G53" s="188">
        <f>('Q1.1'!H54/'Q1.1'!G54-1)*100</f>
        <v>11.023227946639725</v>
      </c>
      <c r="H53" s="837">
        <f>('Q1.1'!I54/'Q1.1'!H54-1)*100</f>
        <v>30.043772763034625</v>
      </c>
      <c r="I53" s="837">
        <f>('Q1.1'!J54/'Q1.1'!I54-1)*100</f>
        <v>11.001067477962877</v>
      </c>
    </row>
    <row r="54" spans="1:9">
      <c r="A54" s="119" t="s">
        <v>10</v>
      </c>
      <c r="B54" s="188">
        <f>('Q1.1'!C55/'Q1.1'!B55-1)*100</f>
        <v>5.2385246236890115</v>
      </c>
      <c r="C54" s="188">
        <f>('Q1.1'!D55/'Q1.1'!C55-1)*100</f>
        <v>12.802134016340805</v>
      </c>
      <c r="D54" s="188">
        <f>('Q1.1'!E55/'Q1.1'!D55-1)*100</f>
        <v>13.244061445645139</v>
      </c>
      <c r="E54" s="188">
        <f>('Q1.1'!F55/'Q1.1'!E55-1)*100</f>
        <v>-7.5409837726125861E-2</v>
      </c>
      <c r="F54" s="188">
        <f>('Q1.1'!G55/'Q1.1'!F55-1)*100</f>
        <v>-16.130380906684916</v>
      </c>
      <c r="G54" s="188">
        <f>('Q1.1'!H55/'Q1.1'!G55-1)*100</f>
        <v>7.0836891350313014</v>
      </c>
      <c r="H54" s="837">
        <f>('Q1.1'!I55/'Q1.1'!H55-1)*100</f>
        <v>42.111559555304567</v>
      </c>
      <c r="I54" s="837">
        <f>('Q1.1'!J55/'Q1.1'!I55-1)*100</f>
        <v>10.516436101193127</v>
      </c>
    </row>
    <row r="55" spans="1:9">
      <c r="A55" s="119" t="s">
        <v>323</v>
      </c>
      <c r="B55" s="188">
        <f>('Q1.1'!C56/'Q1.1'!B56-1)*100</f>
        <v>20.653575049580187</v>
      </c>
      <c r="C55" s="188">
        <f>('Q1.1'!D56/'Q1.1'!C56-1)*100</f>
        <v>22.590754478603124</v>
      </c>
      <c r="D55" s="188">
        <f>('Q1.1'!E56/'Q1.1'!D56-1)*100</f>
        <v>-32.155452567401667</v>
      </c>
      <c r="E55" s="188">
        <f>('Q1.1'!F56/'Q1.1'!E56-1)*100</f>
        <v>46.549401926455069</v>
      </c>
      <c r="F55" s="188">
        <f>('Q1.1'!G56/'Q1.1'!F56-1)*100</f>
        <v>-47.605330889583684</v>
      </c>
      <c r="G55" s="188">
        <f>('Q1.1'!H56/'Q1.1'!G56-1)*100</f>
        <v>-37.661271750190991</v>
      </c>
      <c r="H55" s="837">
        <f>('Q1.1'!I56/'Q1.1'!H56-1)*100</f>
        <v>19.203334304374089</v>
      </c>
      <c r="I55" s="837">
        <f>('Q1.1'!J56/'Q1.1'!I56-1)*100</f>
        <v>-69.991726488071706</v>
      </c>
    </row>
    <row r="56" spans="1:9">
      <c r="A56" s="387" t="s">
        <v>185</v>
      </c>
      <c r="B56" s="186">
        <f>('Q1.1'!C57/'Q1.1'!B57-1)*100</f>
        <v>6.0325524093055805</v>
      </c>
      <c r="C56" s="186">
        <f>('Q1.1'!D57/'Q1.1'!C57-1)*100</f>
        <v>5.9072551108766191</v>
      </c>
      <c r="D56" s="186">
        <f>('Q1.1'!E57/'Q1.1'!D57-1)*100</f>
        <v>5.474308797059102</v>
      </c>
      <c r="E56" s="186">
        <f>('Q1.1'!F57/'Q1.1'!E57-1)*100</f>
        <v>7.6909759752540996</v>
      </c>
      <c r="F56" s="186">
        <f>('Q1.1'!G57/'Q1.1'!F57-1)*100</f>
        <v>-20.515296159594655</v>
      </c>
      <c r="G56" s="186">
        <f>('Q1.1'!H57/'Q1.1'!G57-1)*100</f>
        <v>8.4783769346104432</v>
      </c>
      <c r="H56" s="186">
        <f>('Q1.1'!I57/'Q1.1'!H57-1)*100</f>
        <v>23.191860604759018</v>
      </c>
      <c r="I56" s="186">
        <f>('Q1.1'!J57/'Q1.1'!I57-1)*100</f>
        <v>8.2100267854801068</v>
      </c>
    </row>
    <row r="57" spans="1:9">
      <c r="A57" s="182" t="s">
        <v>142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5"/>
  <sheetViews>
    <sheetView showGridLines="0" zoomScale="110" zoomScaleNormal="110" workbookViewId="0">
      <selection activeCell="J42" sqref="J42"/>
    </sheetView>
  </sheetViews>
  <sheetFormatPr defaultRowHeight="15"/>
  <cols>
    <col min="1" max="1" width="88.28515625" customWidth="1"/>
    <col min="2" max="2" width="9.85546875" style="835" customWidth="1"/>
    <col min="3" max="3" width="9.42578125" style="835" customWidth="1"/>
    <col min="4" max="4" width="11.42578125" style="835" customWidth="1"/>
    <col min="5" max="10" width="9.140625" style="835"/>
  </cols>
  <sheetData>
    <row r="1" spans="1:10" ht="15.75">
      <c r="A1" s="3"/>
    </row>
    <row r="2" spans="1:10" ht="15.75">
      <c r="A2" s="4" t="s">
        <v>141</v>
      </c>
    </row>
    <row r="3" spans="1:10">
      <c r="A3" s="178" t="s">
        <v>0</v>
      </c>
    </row>
    <row r="5" spans="1:10" ht="26.25" customHeight="1">
      <c r="A5" s="126" t="s">
        <v>1</v>
      </c>
      <c r="B5" s="180">
        <v>2015</v>
      </c>
      <c r="C5" s="180">
        <v>2016</v>
      </c>
      <c r="D5" s="180">
        <v>2017</v>
      </c>
      <c r="E5" s="180">
        <v>2018</v>
      </c>
      <c r="F5" s="380">
        <v>2019</v>
      </c>
      <c r="G5" s="380">
        <v>2020</v>
      </c>
      <c r="H5" s="380">
        <v>2021</v>
      </c>
      <c r="I5" s="380">
        <v>2022</v>
      </c>
      <c r="J5" s="380">
        <v>2023</v>
      </c>
    </row>
    <row r="6" spans="1:10">
      <c r="A6" s="111" t="s">
        <v>229</v>
      </c>
      <c r="B6" s="838"/>
      <c r="C6" s="838"/>
      <c r="D6" s="839"/>
      <c r="F6" s="840"/>
      <c r="G6" s="840"/>
      <c r="H6" s="840"/>
      <c r="I6" s="840"/>
      <c r="J6" s="840"/>
    </row>
    <row r="7" spans="1:10">
      <c r="A7" s="122" t="s">
        <v>211</v>
      </c>
      <c r="B7" s="123">
        <f>+B8+B9</f>
        <v>11144.703</v>
      </c>
      <c r="C7" s="123">
        <f>+C8+C9</f>
        <v>11898.800000000001</v>
      </c>
      <c r="D7" s="123">
        <f>+D8+D9</f>
        <v>10186.272000000001</v>
      </c>
      <c r="E7" s="123">
        <f>+E8+E9</f>
        <v>9095.7510000000002</v>
      </c>
      <c r="F7" s="381">
        <f>+F8+F9</f>
        <v>9280.5439999999999</v>
      </c>
      <c r="G7" s="381">
        <v>11070.411</v>
      </c>
      <c r="H7" s="381">
        <v>10142.442000000001</v>
      </c>
      <c r="I7" s="381">
        <v>10694.375</v>
      </c>
      <c r="J7" s="381">
        <v>11404.165000000001</v>
      </c>
    </row>
    <row r="8" spans="1:10">
      <c r="A8" s="118" t="s">
        <v>197</v>
      </c>
      <c r="B8" s="115">
        <v>8609.8909999999996</v>
      </c>
      <c r="C8" s="115">
        <v>9387.4760000000006</v>
      </c>
      <c r="D8" s="115">
        <v>7761.4369999999999</v>
      </c>
      <c r="E8" s="115">
        <v>6614.1959999999999</v>
      </c>
      <c r="F8" s="384">
        <v>6479.1940000000004</v>
      </c>
      <c r="G8" s="384">
        <v>7760.0640000000003</v>
      </c>
      <c r="H8" s="384">
        <v>7143.8810000000003</v>
      </c>
      <c r="I8" s="384">
        <v>7304.9690000000001</v>
      </c>
      <c r="J8" s="384">
        <v>7295.826</v>
      </c>
    </row>
    <row r="9" spans="1:10">
      <c r="A9" s="118" t="s">
        <v>188</v>
      </c>
      <c r="B9" s="115">
        <v>2534.8119999999999</v>
      </c>
      <c r="C9" s="115">
        <v>2511.3240000000001</v>
      </c>
      <c r="D9" s="115">
        <v>2424.835</v>
      </c>
      <c r="E9" s="115">
        <v>2481.5549999999998</v>
      </c>
      <c r="F9" s="384">
        <v>2801.35</v>
      </c>
      <c r="G9" s="384">
        <v>3310.3470000000002</v>
      </c>
      <c r="H9" s="384">
        <v>2998.5610000000001</v>
      </c>
      <c r="I9" s="384">
        <v>3389.4059999999999</v>
      </c>
      <c r="J9" s="384">
        <v>4108.3389999999999</v>
      </c>
    </row>
    <row r="10" spans="1:10">
      <c r="A10" s="122" t="s">
        <v>212</v>
      </c>
      <c r="B10" s="123">
        <f>SUM(B11:B15)</f>
        <v>25418.615000000002</v>
      </c>
      <c r="C10" s="123">
        <f>SUM(C11:C15)</f>
        <v>22114.107</v>
      </c>
      <c r="D10" s="123">
        <f>SUM(D11:D15)</f>
        <v>24490.945</v>
      </c>
      <c r="E10" s="123">
        <f>SUM(E11:E15)</f>
        <v>25235.824999999997</v>
      </c>
      <c r="F10" s="381">
        <f>SUM(F11:F15)</f>
        <v>32001.054</v>
      </c>
      <c r="G10" s="381">
        <v>24253.095000000001</v>
      </c>
      <c r="H10" s="381">
        <v>25428.01</v>
      </c>
      <c r="I10" s="381">
        <v>25000.146999999997</v>
      </c>
      <c r="J10" s="381">
        <v>26713.773000000001</v>
      </c>
    </row>
    <row r="11" spans="1:10">
      <c r="A11" s="118" t="s">
        <v>193</v>
      </c>
      <c r="B11" s="115">
        <v>517.33100000000002</v>
      </c>
      <c r="C11" s="115">
        <v>470.50700000000001</v>
      </c>
      <c r="D11" s="115">
        <v>496.52100000000002</v>
      </c>
      <c r="E11" s="115">
        <v>506.38299999999998</v>
      </c>
      <c r="F11" s="384">
        <v>558.01</v>
      </c>
      <c r="G11" s="384">
        <v>505.10500000000002</v>
      </c>
      <c r="H11" s="384">
        <v>613.24900000000002</v>
      </c>
      <c r="I11" s="384">
        <v>539.40599999999995</v>
      </c>
      <c r="J11" s="384">
        <v>401.71499999999997</v>
      </c>
    </row>
    <row r="12" spans="1:10">
      <c r="A12" s="118" t="s">
        <v>194</v>
      </c>
      <c r="B12" s="115">
        <v>4909.0029999999997</v>
      </c>
      <c r="C12" s="841">
        <v>5361.9760000000006</v>
      </c>
      <c r="D12" s="841">
        <v>6217.0360000000001</v>
      </c>
      <c r="E12" s="841">
        <v>6191.2929999999997</v>
      </c>
      <c r="F12" s="384">
        <v>5767.4130000000005</v>
      </c>
      <c r="G12" s="384">
        <v>5108.3100000000004</v>
      </c>
      <c r="H12" s="384">
        <v>6413.2249999999995</v>
      </c>
      <c r="I12" s="384">
        <v>6737.3829999999998</v>
      </c>
      <c r="J12" s="384">
        <v>8076.2880000000005</v>
      </c>
    </row>
    <row r="13" spans="1:10">
      <c r="A13" s="118" t="s">
        <v>196</v>
      </c>
      <c r="B13" s="115">
        <v>3685.5479999999998</v>
      </c>
      <c r="C13" s="115">
        <v>3882.6819999999998</v>
      </c>
      <c r="D13" s="115">
        <v>3346.0430000000001</v>
      </c>
      <c r="E13" s="115">
        <v>3598.9280000000003</v>
      </c>
      <c r="F13" s="384">
        <v>3918.002</v>
      </c>
      <c r="G13" s="384">
        <v>3477.415</v>
      </c>
      <c r="H13" s="384">
        <v>4034.4349999999999</v>
      </c>
      <c r="I13" s="384">
        <v>3804.723</v>
      </c>
      <c r="J13" s="384">
        <v>4274.3210000000008</v>
      </c>
    </row>
    <row r="14" spans="1:10">
      <c r="A14" s="118" t="s">
        <v>191</v>
      </c>
      <c r="B14" s="115">
        <v>4918.6940000000004</v>
      </c>
      <c r="C14" s="115">
        <v>4268.3649999999998</v>
      </c>
      <c r="D14" s="115">
        <v>5123.7019999999993</v>
      </c>
      <c r="E14" s="115">
        <v>4514.6540000000005</v>
      </c>
      <c r="F14" s="384">
        <v>3743.578</v>
      </c>
      <c r="G14" s="384">
        <v>4042.3620000000001</v>
      </c>
      <c r="H14" s="384">
        <v>4441.2979999999998</v>
      </c>
      <c r="I14" s="384">
        <v>4441.1589999999997</v>
      </c>
      <c r="J14" s="384">
        <v>4141.3969999999999</v>
      </c>
    </row>
    <row r="15" spans="1:10">
      <c r="A15" s="118" t="s">
        <v>163</v>
      </c>
      <c r="B15" s="115">
        <v>11388.039000000001</v>
      </c>
      <c r="C15" s="115">
        <v>8130.5770000000002</v>
      </c>
      <c r="D15" s="115">
        <v>9307.643</v>
      </c>
      <c r="E15" s="115">
        <v>10424.566999999999</v>
      </c>
      <c r="F15" s="384">
        <v>18014.050999999999</v>
      </c>
      <c r="G15" s="384">
        <v>11119.903</v>
      </c>
      <c r="H15" s="384">
        <v>9925.8029999999999</v>
      </c>
      <c r="I15" s="384">
        <v>9477.4760000000006</v>
      </c>
      <c r="J15" s="384">
        <v>9820.0519999999997</v>
      </c>
    </row>
    <row r="16" spans="1:10">
      <c r="A16" s="122" t="s">
        <v>213</v>
      </c>
      <c r="B16" s="123">
        <f>SUM(B17:B30)</f>
        <v>116785.44699999999</v>
      </c>
      <c r="C16" s="123">
        <f>SUM(C17:C30)</f>
        <v>124435.58899999999</v>
      </c>
      <c r="D16" s="123">
        <f>SUM(D17:D30)</f>
        <v>133297.10500000001</v>
      </c>
      <c r="E16" s="123">
        <f>SUM(E17:E30)</f>
        <v>140455.5</v>
      </c>
      <c r="F16" s="381">
        <f>SUM(F17:F30)</f>
        <v>150466.935</v>
      </c>
      <c r="G16" s="381">
        <v>117478.984</v>
      </c>
      <c r="H16" s="381">
        <v>128287.54400000002</v>
      </c>
      <c r="I16" s="381">
        <v>151364.95199999996</v>
      </c>
      <c r="J16" s="381">
        <v>170418.609</v>
      </c>
    </row>
    <row r="17" spans="1:10">
      <c r="A17" s="118" t="s">
        <v>183</v>
      </c>
      <c r="B17" s="115">
        <v>15304.75</v>
      </c>
      <c r="C17" s="115">
        <v>17726.642</v>
      </c>
      <c r="D17" s="115">
        <v>19664.974999999999</v>
      </c>
      <c r="E17" s="115">
        <v>21586.940000000002</v>
      </c>
      <c r="F17" s="384">
        <v>23628.82</v>
      </c>
      <c r="G17" s="384">
        <v>17238.008000000002</v>
      </c>
      <c r="H17" s="384">
        <v>19327.012999999999</v>
      </c>
      <c r="I17" s="384">
        <v>26503.048000000003</v>
      </c>
      <c r="J17" s="384">
        <v>28059.731</v>
      </c>
    </row>
    <row r="18" spans="1:10">
      <c r="A18" s="118" t="s">
        <v>67</v>
      </c>
      <c r="B18" s="115">
        <v>14639.398000000001</v>
      </c>
      <c r="C18" s="115">
        <v>20329.955999999998</v>
      </c>
      <c r="D18" s="115">
        <v>21528.784</v>
      </c>
      <c r="E18" s="115">
        <v>22639.046000000002</v>
      </c>
      <c r="F18" s="384">
        <v>19673.98</v>
      </c>
      <c r="G18" s="384">
        <v>14219.614</v>
      </c>
      <c r="H18" s="384">
        <v>18852.620999999999</v>
      </c>
      <c r="I18" s="384">
        <v>20498.328000000001</v>
      </c>
      <c r="J18" s="384">
        <v>22282.431</v>
      </c>
    </row>
    <row r="19" spans="1:10">
      <c r="A19" s="118" t="s">
        <v>68</v>
      </c>
      <c r="B19" s="115">
        <v>12619.695</v>
      </c>
      <c r="C19" s="115">
        <v>10294.279</v>
      </c>
      <c r="D19" s="115">
        <v>11998.571</v>
      </c>
      <c r="E19" s="115">
        <v>14286.617999999999</v>
      </c>
      <c r="F19" s="384">
        <v>17109.849999999999</v>
      </c>
      <c r="G19" s="384">
        <v>4987.4989999999998</v>
      </c>
      <c r="H19" s="384">
        <v>3726.79</v>
      </c>
      <c r="I19" s="384">
        <v>11714.225999999999</v>
      </c>
      <c r="J19" s="384">
        <v>17350.37</v>
      </c>
    </row>
    <row r="20" spans="1:10">
      <c r="A20" s="118" t="s">
        <v>143</v>
      </c>
      <c r="B20" s="115">
        <v>6503.027</v>
      </c>
      <c r="C20" s="115">
        <v>4863.6990000000005</v>
      </c>
      <c r="D20" s="115">
        <v>5153.4960000000001</v>
      </c>
      <c r="E20" s="115">
        <v>4765.2340000000004</v>
      </c>
      <c r="F20" s="384">
        <v>5634.5910000000003</v>
      </c>
      <c r="G20" s="384">
        <v>5232.1919999999991</v>
      </c>
      <c r="H20" s="384">
        <v>5624.4929999999995</v>
      </c>
      <c r="I20" s="384">
        <v>6275.5950000000003</v>
      </c>
      <c r="J20" s="384">
        <v>6331.1570000000002</v>
      </c>
    </row>
    <row r="21" spans="1:10">
      <c r="A21" s="118" t="s">
        <v>144</v>
      </c>
      <c r="B21" s="115">
        <v>11517.223</v>
      </c>
      <c r="C21" s="115">
        <v>13253.178</v>
      </c>
      <c r="D21" s="115">
        <v>12927.482</v>
      </c>
      <c r="E21" s="115">
        <v>14239.788999999999</v>
      </c>
      <c r="F21" s="384">
        <v>15489.787999999999</v>
      </c>
      <c r="G21" s="384">
        <v>14515.761</v>
      </c>
      <c r="H21" s="384">
        <v>13334.287</v>
      </c>
      <c r="I21" s="384">
        <v>13263.138999999999</v>
      </c>
      <c r="J21" s="384">
        <v>15124.587</v>
      </c>
    </row>
    <row r="22" spans="1:10">
      <c r="A22" s="118" t="s">
        <v>145</v>
      </c>
      <c r="B22" s="115">
        <v>16334.933000000001</v>
      </c>
      <c r="C22" s="115">
        <v>16877.671999999999</v>
      </c>
      <c r="D22" s="115">
        <v>19213.101999999999</v>
      </c>
      <c r="E22" s="115">
        <v>17659.713</v>
      </c>
      <c r="F22" s="384">
        <v>18113.13</v>
      </c>
      <c r="G22" s="384">
        <v>16172.91</v>
      </c>
      <c r="H22" s="384">
        <v>17502.096000000001</v>
      </c>
      <c r="I22" s="384">
        <v>19813.284</v>
      </c>
      <c r="J22" s="384">
        <v>21441.907999999999</v>
      </c>
    </row>
    <row r="23" spans="1:10">
      <c r="A23" s="118" t="s">
        <v>146</v>
      </c>
      <c r="B23" s="115">
        <v>2091.4830000000002</v>
      </c>
      <c r="C23" s="115">
        <v>1940.4299999999998</v>
      </c>
      <c r="D23" s="115">
        <v>2175.6310000000003</v>
      </c>
      <c r="E23" s="115">
        <v>2228.826</v>
      </c>
      <c r="F23" s="384">
        <v>2191.7380000000003</v>
      </c>
      <c r="G23" s="384">
        <v>1563.9259999999999</v>
      </c>
      <c r="H23" s="384">
        <v>2544.268</v>
      </c>
      <c r="I23" s="384">
        <v>2233.9029999999998</v>
      </c>
      <c r="J23" s="384">
        <v>3105.924</v>
      </c>
    </row>
    <row r="24" spans="1:10">
      <c r="A24" s="118" t="s">
        <v>147</v>
      </c>
      <c r="B24" s="115">
        <v>3629.9949999999999</v>
      </c>
      <c r="C24" s="115">
        <v>3973.4829999999997</v>
      </c>
      <c r="D24" s="115">
        <v>4584.33</v>
      </c>
      <c r="E24" s="115">
        <v>4002.1770000000006</v>
      </c>
      <c r="F24" s="384">
        <v>4710.7829999999994</v>
      </c>
      <c r="G24" s="384">
        <v>2314.5940000000001</v>
      </c>
      <c r="H24" s="384">
        <v>3379.2060000000001</v>
      </c>
      <c r="I24" s="384">
        <v>5376.2559999999994</v>
      </c>
      <c r="J24" s="384">
        <v>6888.0140000000001</v>
      </c>
    </row>
    <row r="25" spans="1:10">
      <c r="A25" s="118" t="s">
        <v>184</v>
      </c>
      <c r="B25" s="115">
        <v>18244.603999999999</v>
      </c>
      <c r="C25" s="115">
        <v>18827.973000000002</v>
      </c>
      <c r="D25" s="115">
        <v>19318.527000000002</v>
      </c>
      <c r="E25" s="115">
        <v>20870.483</v>
      </c>
      <c r="F25" s="384">
        <v>24032.149000000001</v>
      </c>
      <c r="G25" s="384">
        <v>23887.712</v>
      </c>
      <c r="H25" s="384">
        <v>23277.039000000001</v>
      </c>
      <c r="I25" s="384">
        <v>24078.312999999998</v>
      </c>
      <c r="J25" s="384">
        <v>29113.023999999998</v>
      </c>
    </row>
    <row r="26" spans="1:10">
      <c r="A26" s="118" t="s">
        <v>69</v>
      </c>
      <c r="B26" s="115">
        <v>8717.3349999999991</v>
      </c>
      <c r="C26" s="115">
        <v>9337.1180000000004</v>
      </c>
      <c r="D26" s="115">
        <v>8744.3119999999999</v>
      </c>
      <c r="E26" s="115">
        <v>9727.5</v>
      </c>
      <c r="F26" s="384">
        <v>10126.39</v>
      </c>
      <c r="G26" s="384">
        <v>9746.7810000000009</v>
      </c>
      <c r="H26" s="384">
        <v>11391.065000000001</v>
      </c>
      <c r="I26" s="384">
        <v>11181.743</v>
      </c>
      <c r="J26" s="384">
        <v>10147.257</v>
      </c>
    </row>
    <row r="27" spans="1:10">
      <c r="A27" s="118" t="s">
        <v>148</v>
      </c>
      <c r="B27" s="115">
        <v>3201.4630000000002</v>
      </c>
      <c r="C27" s="115">
        <v>3258.2240000000002</v>
      </c>
      <c r="D27" s="115">
        <v>3924.1709999999998</v>
      </c>
      <c r="E27" s="115">
        <v>4240.2139999999999</v>
      </c>
      <c r="F27" s="384">
        <v>4653.0280000000002</v>
      </c>
      <c r="G27" s="384">
        <v>4997.2299999999996</v>
      </c>
      <c r="H27" s="384">
        <v>5697.4229999999998</v>
      </c>
      <c r="I27" s="384">
        <v>5140.8069999999998</v>
      </c>
      <c r="J27" s="384">
        <v>5039.9139999999998</v>
      </c>
    </row>
    <row r="28" spans="1:10">
      <c r="A28" s="118" t="s">
        <v>149</v>
      </c>
      <c r="B28" s="115">
        <v>1739.7059999999999</v>
      </c>
      <c r="C28" s="115">
        <v>1639.0150000000001</v>
      </c>
      <c r="D28" s="115">
        <v>1713.8140000000001</v>
      </c>
      <c r="E28" s="115">
        <v>1510.8979999999999</v>
      </c>
      <c r="F28" s="384">
        <v>2168.7060000000001</v>
      </c>
      <c r="G28" s="384">
        <v>484.25900000000001</v>
      </c>
      <c r="H28" s="384">
        <v>922.89200000000005</v>
      </c>
      <c r="I28" s="384">
        <v>2298.9549999999999</v>
      </c>
      <c r="J28" s="384">
        <v>2418.6350000000002</v>
      </c>
    </row>
    <row r="29" spans="1:10">
      <c r="A29" s="118" t="s">
        <v>150</v>
      </c>
      <c r="B29" s="115">
        <v>1338.4059999999999</v>
      </c>
      <c r="C29" s="115">
        <v>1277.1999999999998</v>
      </c>
      <c r="D29" s="115">
        <v>1366.817</v>
      </c>
      <c r="E29" s="115">
        <v>1681.8319999999999</v>
      </c>
      <c r="F29" s="384">
        <v>1904.7670000000001</v>
      </c>
      <c r="G29" s="384">
        <v>1000.405</v>
      </c>
      <c r="H29" s="384">
        <v>1647.4290000000001</v>
      </c>
      <c r="I29" s="384">
        <v>1744.2260000000001</v>
      </c>
      <c r="J29" s="384">
        <v>1967.337</v>
      </c>
    </row>
    <row r="30" spans="1:10">
      <c r="A30" s="118" t="s">
        <v>214</v>
      </c>
      <c r="B30" s="115">
        <v>903.42899999999997</v>
      </c>
      <c r="C30" s="115">
        <v>836.72</v>
      </c>
      <c r="D30" s="115">
        <v>983.09299999999996</v>
      </c>
      <c r="E30" s="115">
        <v>1016.23</v>
      </c>
      <c r="F30" s="384">
        <v>1029.2149999999999</v>
      </c>
      <c r="G30" s="384">
        <v>1118.0930000000001</v>
      </c>
      <c r="H30" s="384">
        <v>1060.922</v>
      </c>
      <c r="I30" s="384">
        <v>1243.1289999999999</v>
      </c>
      <c r="J30" s="384">
        <v>1148.32</v>
      </c>
    </row>
    <row r="31" spans="1:10">
      <c r="A31" s="122" t="s">
        <v>2</v>
      </c>
      <c r="B31" s="123">
        <v>153348.76500000001</v>
      </c>
      <c r="C31" s="123">
        <f>+C7+C16+C10</f>
        <v>158448.49599999998</v>
      </c>
      <c r="D31" s="123">
        <f>+D7+D16+D10</f>
        <v>167974.32200000001</v>
      </c>
      <c r="E31" s="123">
        <f>+E7+E16+E10</f>
        <v>174787.076</v>
      </c>
      <c r="F31" s="381">
        <f>+F7+F16+F10</f>
        <v>191748.533</v>
      </c>
      <c r="G31" s="381">
        <v>152802.49</v>
      </c>
      <c r="H31" s="381">
        <v>163857.99600000004</v>
      </c>
      <c r="I31" s="381">
        <v>187059.47399999996</v>
      </c>
      <c r="J31" s="381">
        <v>208536.54700000002</v>
      </c>
    </row>
    <row r="32" spans="1:10">
      <c r="A32" s="108" t="s">
        <v>230</v>
      </c>
      <c r="B32" s="115">
        <v>20562.048999999999</v>
      </c>
      <c r="C32" s="115">
        <v>22906.944</v>
      </c>
      <c r="D32" s="115">
        <v>24820.472000000002</v>
      </c>
      <c r="E32" s="115">
        <v>27747.623</v>
      </c>
      <c r="F32" s="384">
        <v>28549.27</v>
      </c>
      <c r="G32" s="384">
        <v>22874.048999999999</v>
      </c>
      <c r="H32" s="384">
        <v>24863.307000000001</v>
      </c>
      <c r="I32" s="384">
        <v>34513.396999999997</v>
      </c>
      <c r="J32" s="384">
        <v>38388.896999999997</v>
      </c>
    </row>
    <row r="33" spans="1:10">
      <c r="A33" s="387" t="s">
        <v>185</v>
      </c>
      <c r="B33" s="123">
        <v>173910.81400000001</v>
      </c>
      <c r="C33" s="123">
        <f>+C32+C31</f>
        <v>181355.43999999997</v>
      </c>
      <c r="D33" s="123">
        <f>+D32+D31</f>
        <v>192794.79400000002</v>
      </c>
      <c r="E33" s="123">
        <f>+E32+E31</f>
        <v>202534.69899999999</v>
      </c>
      <c r="F33" s="381">
        <f>+F32+F31</f>
        <v>220297.80299999999</v>
      </c>
      <c r="G33" s="381">
        <v>175676.53899999999</v>
      </c>
      <c r="H33" s="381">
        <v>188721.30300000004</v>
      </c>
      <c r="I33" s="381">
        <v>221572.87099999996</v>
      </c>
      <c r="J33" s="381">
        <v>246925.44400000002</v>
      </c>
    </row>
    <row r="34" spans="1:10">
      <c r="A34" s="111" t="s">
        <v>228</v>
      </c>
      <c r="B34" s="831"/>
      <c r="C34" s="842"/>
      <c r="D34" s="842"/>
      <c r="E34" s="842"/>
      <c r="F34" s="843"/>
      <c r="G34" s="843"/>
      <c r="H34" s="843"/>
      <c r="I34" s="843"/>
      <c r="J34" s="843"/>
    </row>
    <row r="35" spans="1:10">
      <c r="A35" s="116" t="s">
        <v>3</v>
      </c>
      <c r="B35" s="381">
        <v>143704.08700000003</v>
      </c>
      <c r="C35" s="381">
        <v>153849.76999999999</v>
      </c>
      <c r="D35" s="381">
        <v>167619.875</v>
      </c>
      <c r="E35" s="381">
        <v>176895.285</v>
      </c>
      <c r="F35" s="381">
        <v>190314.03699999998</v>
      </c>
      <c r="G35" s="381">
        <v>173062.071</v>
      </c>
      <c r="H35" s="381">
        <v>191821.40100000001</v>
      </c>
      <c r="I35" s="381">
        <v>213518.81100000002</v>
      </c>
      <c r="J35" s="381">
        <v>233390.24799999999</v>
      </c>
    </row>
    <row r="36" spans="1:10">
      <c r="A36" s="120" t="s">
        <v>151</v>
      </c>
      <c r="B36" s="384">
        <v>108082.535</v>
      </c>
      <c r="C36" s="384">
        <v>116889.41800000001</v>
      </c>
      <c r="D36" s="384">
        <v>133564.372</v>
      </c>
      <c r="E36" s="384">
        <v>139524.47500000001</v>
      </c>
      <c r="F36" s="384">
        <v>146132.30499999999</v>
      </c>
      <c r="G36" s="384">
        <v>127338.323</v>
      </c>
      <c r="H36" s="384">
        <v>141076.935</v>
      </c>
      <c r="I36" s="384">
        <v>163248.93100000001</v>
      </c>
      <c r="J36" s="384">
        <v>177163.96100000001</v>
      </c>
    </row>
    <row r="37" spans="1:10">
      <c r="A37" s="121" t="s">
        <v>182</v>
      </c>
      <c r="B37" s="384">
        <v>35233.398000000001</v>
      </c>
      <c r="C37" s="384">
        <v>36581.095999999998</v>
      </c>
      <c r="D37" s="384">
        <v>33552.438000000002</v>
      </c>
      <c r="E37" s="384">
        <v>36627.357000000004</v>
      </c>
      <c r="F37" s="384">
        <v>43446.231</v>
      </c>
      <c r="G37" s="384">
        <v>45018.94</v>
      </c>
      <c r="H37" s="384">
        <v>49916.913</v>
      </c>
      <c r="I37" s="384">
        <v>49450.781999999999</v>
      </c>
      <c r="J37" s="384">
        <v>55446.714999999997</v>
      </c>
    </row>
    <row r="38" spans="1:10">
      <c r="A38" s="118" t="s">
        <v>99</v>
      </c>
      <c r="B38" s="384">
        <v>388.154</v>
      </c>
      <c r="C38" s="384">
        <v>379.25599999999997</v>
      </c>
      <c r="D38" s="384">
        <v>503.065</v>
      </c>
      <c r="E38" s="384">
        <v>743.45299999999997</v>
      </c>
      <c r="F38" s="384">
        <v>735.50099999999998</v>
      </c>
      <c r="G38" s="384">
        <v>704.80799999999999</v>
      </c>
      <c r="H38" s="384">
        <v>827.553</v>
      </c>
      <c r="I38" s="384">
        <v>819.09799999999996</v>
      </c>
      <c r="J38" s="384">
        <v>779.572</v>
      </c>
    </row>
    <row r="39" spans="1:10">
      <c r="A39" s="116" t="s">
        <v>4</v>
      </c>
      <c r="B39" s="381">
        <v>46028.161</v>
      </c>
      <c r="C39" s="381">
        <v>49526.669000000002</v>
      </c>
      <c r="D39" s="381">
        <v>54559.677000000011</v>
      </c>
      <c r="E39" s="381">
        <v>60055.66</v>
      </c>
      <c r="F39" s="381">
        <v>57463.561000000002</v>
      </c>
      <c r="G39" s="381">
        <v>50461.817999999999</v>
      </c>
      <c r="H39" s="381">
        <v>49626.656999999999</v>
      </c>
      <c r="I39" s="381">
        <v>46551.705999999998</v>
      </c>
      <c r="J39" s="381">
        <v>53227.656000000003</v>
      </c>
    </row>
    <row r="40" spans="1:10">
      <c r="A40" s="121" t="s">
        <v>119</v>
      </c>
      <c r="B40" s="384">
        <v>31117.436000000002</v>
      </c>
      <c r="C40" s="384">
        <v>35560.813242414319</v>
      </c>
      <c r="D40" s="384">
        <v>41022.245695947226</v>
      </c>
      <c r="E40" s="384">
        <v>46128.207466503649</v>
      </c>
      <c r="F40" s="384">
        <v>44526.732000000004</v>
      </c>
      <c r="G40" s="384">
        <v>41390.036</v>
      </c>
      <c r="H40" s="384">
        <v>35862.116999999998</v>
      </c>
      <c r="I40" s="384">
        <v>36110.023000000001</v>
      </c>
      <c r="J40" s="384">
        <v>41839.883999999998</v>
      </c>
    </row>
    <row r="41" spans="1:10">
      <c r="A41" s="120" t="s">
        <v>152</v>
      </c>
      <c r="B41" s="384">
        <v>14910.725</v>
      </c>
      <c r="C41" s="384">
        <v>13965.855757585681</v>
      </c>
      <c r="D41" s="384">
        <v>13537.431304052787</v>
      </c>
      <c r="E41" s="384">
        <v>13927.452533496358</v>
      </c>
      <c r="F41" s="384">
        <v>12936.829</v>
      </c>
      <c r="G41" s="384">
        <v>9071.7819999999992</v>
      </c>
      <c r="H41" s="384">
        <v>13764.54</v>
      </c>
      <c r="I41" s="384">
        <v>10441.683000000001</v>
      </c>
      <c r="J41" s="384">
        <v>11387.772000000001</v>
      </c>
    </row>
    <row r="42" spans="1:10">
      <c r="A42" s="116" t="s">
        <v>5</v>
      </c>
      <c r="B42" s="381">
        <v>4592.3630000000003</v>
      </c>
      <c r="C42" s="381">
        <v>4969.7359999999999</v>
      </c>
      <c r="D42" s="381">
        <v>-670.85</v>
      </c>
      <c r="E42" s="381">
        <v>-560.524</v>
      </c>
      <c r="F42" s="381">
        <v>-2943.393</v>
      </c>
      <c r="G42" s="381">
        <v>1559.8019999999999</v>
      </c>
      <c r="H42" s="381">
        <v>2678.5569999999998</v>
      </c>
      <c r="I42" s="381">
        <v>1064.7070000000001</v>
      </c>
      <c r="J42" s="381">
        <v>-1187.596</v>
      </c>
    </row>
    <row r="43" spans="1:10">
      <c r="A43" s="116" t="s">
        <v>195</v>
      </c>
      <c r="B43" s="123">
        <f>'Q1.1'!B43</f>
        <v>50620.523999999998</v>
      </c>
      <c r="C43" s="123">
        <f>+C42+C39</f>
        <v>54496.404999999999</v>
      </c>
      <c r="D43" s="123">
        <f>+D42+D39</f>
        <v>53888.827000000012</v>
      </c>
      <c r="E43" s="123">
        <f>+E42+E39</f>
        <v>59495.136000000006</v>
      </c>
      <c r="F43" s="381">
        <f>+F42+F39</f>
        <v>54520.168000000005</v>
      </c>
      <c r="G43" s="381">
        <v>52021.62</v>
      </c>
      <c r="H43" s="381">
        <v>52305.214</v>
      </c>
      <c r="I43" s="381">
        <v>47616.413</v>
      </c>
      <c r="J43" s="381">
        <v>52040.060000000005</v>
      </c>
    </row>
    <row r="44" spans="1:10">
      <c r="A44" s="116" t="s">
        <v>192</v>
      </c>
      <c r="B44" s="123">
        <f>'Q1.1'!B44</f>
        <v>-20413.797000000006</v>
      </c>
      <c r="C44" s="123">
        <v>-26990.735000000001</v>
      </c>
      <c r="D44" s="123">
        <f>D45-D48</f>
        <v>-28713.907999999996</v>
      </c>
      <c r="E44" s="123">
        <f>E45-E48</f>
        <v>-33855.721999999994</v>
      </c>
      <c r="F44" s="381">
        <f>F45-F48</f>
        <v>-24536.402000000002</v>
      </c>
      <c r="G44" s="381">
        <v>-49407.151999999987</v>
      </c>
      <c r="H44" s="381">
        <v>-55405.312000000005</v>
      </c>
      <c r="I44" s="381">
        <v>-39562.353000000017</v>
      </c>
      <c r="J44" s="381">
        <v>-38504.864000000001</v>
      </c>
    </row>
    <row r="45" spans="1:10">
      <c r="A45" s="116" t="s">
        <v>6</v>
      </c>
      <c r="B45" s="381">
        <v>71538.563999999998</v>
      </c>
      <c r="C45" s="381">
        <v>77917.258000000002</v>
      </c>
      <c r="D45" s="381">
        <v>83948.737999999998</v>
      </c>
      <c r="E45" s="381">
        <v>93168.459000000003</v>
      </c>
      <c r="F45" s="381">
        <v>103160.86</v>
      </c>
      <c r="G45" s="381">
        <v>45023.41</v>
      </c>
      <c r="H45" s="381">
        <v>43321.096999999994</v>
      </c>
      <c r="I45" s="381">
        <v>81623.592999999993</v>
      </c>
      <c r="J45" s="381">
        <v>96513.899000000005</v>
      </c>
    </row>
    <row r="46" spans="1:10">
      <c r="A46" s="121" t="s">
        <v>181</v>
      </c>
      <c r="B46" s="384">
        <v>15184.825000000001</v>
      </c>
      <c r="C46" s="384">
        <v>14054.891</v>
      </c>
      <c r="D46" s="384">
        <v>16386.107</v>
      </c>
      <c r="E46" s="384">
        <v>22409.045999999998</v>
      </c>
      <c r="F46" s="384">
        <v>22414.542000000001</v>
      </c>
      <c r="G46" s="384">
        <v>11074.77</v>
      </c>
      <c r="H46" s="384">
        <v>12147.066999999999</v>
      </c>
      <c r="I46" s="384">
        <v>22170.635999999999</v>
      </c>
      <c r="J46" s="384">
        <v>21772.241999999998</v>
      </c>
    </row>
    <row r="47" spans="1:10">
      <c r="A47" s="120" t="s">
        <v>120</v>
      </c>
      <c r="B47" s="384">
        <v>56353.739000000001</v>
      </c>
      <c r="C47" s="384">
        <v>63862.366999999998</v>
      </c>
      <c r="D47" s="384">
        <v>67562.630999999994</v>
      </c>
      <c r="E47" s="384">
        <v>70759.413</v>
      </c>
      <c r="F47" s="384">
        <v>80746.317999999999</v>
      </c>
      <c r="G47" s="384">
        <v>33948.639999999999</v>
      </c>
      <c r="H47" s="384">
        <v>31174.03</v>
      </c>
      <c r="I47" s="384">
        <v>59452.957000000002</v>
      </c>
      <c r="J47" s="384">
        <v>74741.657000000007</v>
      </c>
    </row>
    <row r="48" spans="1:10">
      <c r="A48" s="116" t="s">
        <v>7</v>
      </c>
      <c r="B48" s="381">
        <v>91952.361000000004</v>
      </c>
      <c r="C48" s="381">
        <v>104907.993</v>
      </c>
      <c r="D48" s="381">
        <v>112662.64599999999</v>
      </c>
      <c r="E48" s="381">
        <v>127024.181</v>
      </c>
      <c r="F48" s="381">
        <v>127697.262</v>
      </c>
      <c r="G48" s="381">
        <v>94430.562000000005</v>
      </c>
      <c r="H48" s="381">
        <v>98726.409</v>
      </c>
      <c r="I48" s="381">
        <v>121185.94600000001</v>
      </c>
      <c r="J48" s="381">
        <v>135018.76300000001</v>
      </c>
    </row>
    <row r="49" spans="1:10">
      <c r="A49" s="120" t="s">
        <v>186</v>
      </c>
      <c r="B49" s="384">
        <v>69290.798999999999</v>
      </c>
      <c r="C49" s="384">
        <v>78303.284</v>
      </c>
      <c r="D49" s="384">
        <v>86904.751999999993</v>
      </c>
      <c r="E49" s="384">
        <v>97029.873000000007</v>
      </c>
      <c r="F49" s="384">
        <v>97204.75</v>
      </c>
      <c r="G49" s="384">
        <v>76499.167000000001</v>
      </c>
      <c r="H49" s="384">
        <v>82032.096999999994</v>
      </c>
      <c r="I49" s="384">
        <v>102746.07</v>
      </c>
      <c r="J49" s="384">
        <v>112577.50599999999</v>
      </c>
    </row>
    <row r="50" spans="1:10">
      <c r="A50" s="121" t="s">
        <v>180</v>
      </c>
      <c r="B50" s="384">
        <v>22661.562000000002</v>
      </c>
      <c r="C50" s="384">
        <v>26604.708999999999</v>
      </c>
      <c r="D50" s="384">
        <v>25757.894</v>
      </c>
      <c r="E50" s="384">
        <v>29994.30799999999</v>
      </c>
      <c r="F50" s="384">
        <v>30492.511999999999</v>
      </c>
      <c r="G50" s="384">
        <v>17931.395</v>
      </c>
      <c r="H50" s="384">
        <v>16694.312000000002</v>
      </c>
      <c r="I50" s="384">
        <v>18439.876</v>
      </c>
      <c r="J50" s="384">
        <v>22441.257000000001</v>
      </c>
    </row>
    <row r="51" spans="1:10">
      <c r="A51" s="116" t="s">
        <v>8</v>
      </c>
      <c r="B51" s="123">
        <f>'Q1.1'!B51</f>
        <v>173910.81400000001</v>
      </c>
      <c r="C51" s="123">
        <v>181355.44</v>
      </c>
      <c r="D51" s="123">
        <f>D35+D43+D44</f>
        <v>192794.79400000002</v>
      </c>
      <c r="E51" s="123">
        <f>E35+E43+E44</f>
        <v>202534.69900000002</v>
      </c>
      <c r="F51" s="381">
        <f>F35+F43+F44</f>
        <v>220297.80299999999</v>
      </c>
      <c r="G51" s="381">
        <v>175676.53899999999</v>
      </c>
      <c r="H51" s="381">
        <v>188721.30300000001</v>
      </c>
      <c r="I51" s="381">
        <v>221572.87099999998</v>
      </c>
      <c r="J51" s="381">
        <v>246925.44400000002</v>
      </c>
    </row>
    <row r="52" spans="1:10">
      <c r="A52" s="182" t="s">
        <v>142</v>
      </c>
    </row>
    <row r="54" spans="1:10">
      <c r="B54" s="844"/>
      <c r="C54" s="844"/>
      <c r="D54" s="844"/>
      <c r="E54" s="844"/>
      <c r="F54" s="844"/>
      <c r="G54" s="844"/>
      <c r="H54" s="844"/>
      <c r="I54" s="844"/>
      <c r="J54" s="844"/>
    </row>
    <row r="55" spans="1:10">
      <c r="B55" s="844"/>
      <c r="C55" s="844"/>
      <c r="D55" s="844"/>
      <c r="E55" s="844"/>
      <c r="F55" s="844"/>
      <c r="G55" s="844"/>
      <c r="H55" s="844"/>
      <c r="I55" s="844"/>
      <c r="J55" s="844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51"/>
  <sheetViews>
    <sheetView showGridLines="0" zoomScale="110" zoomScaleNormal="110" workbookViewId="0">
      <selection activeCell="J25" sqref="J25"/>
    </sheetView>
  </sheetViews>
  <sheetFormatPr defaultRowHeight="15"/>
  <cols>
    <col min="1" max="1" width="85.140625" customWidth="1"/>
    <col min="2" max="2" width="5.85546875" bestFit="1" customWidth="1"/>
    <col min="3" max="3" width="7" bestFit="1" customWidth="1"/>
    <col min="4" max="4" width="5.85546875" bestFit="1" customWidth="1"/>
    <col min="5" max="5" width="6.42578125" bestFit="1" customWidth="1"/>
    <col min="6" max="6" width="7" bestFit="1" customWidth="1"/>
    <col min="7" max="7" width="8.140625" bestFit="1" customWidth="1"/>
    <col min="8" max="8" width="6.42578125" bestFit="1" customWidth="1"/>
    <col min="9" max="9" width="7" bestFit="1" customWidth="1"/>
  </cols>
  <sheetData>
    <row r="1" spans="1:9" ht="15.75">
      <c r="A1" s="3"/>
    </row>
    <row r="2" spans="1:9" ht="15.75">
      <c r="A2" s="4" t="s">
        <v>198</v>
      </c>
    </row>
    <row r="4" spans="1:9" ht="22.5" customHeight="1">
      <c r="A4" s="126" t="s">
        <v>1</v>
      </c>
      <c r="B4" s="190">
        <v>2016</v>
      </c>
      <c r="C4" s="190">
        <v>2017</v>
      </c>
      <c r="D4" s="190">
        <v>2018</v>
      </c>
      <c r="E4" s="190">
        <v>2019</v>
      </c>
      <c r="F4" s="190">
        <v>2020</v>
      </c>
      <c r="G4" s="190">
        <v>2021</v>
      </c>
      <c r="H4" s="190">
        <v>2022</v>
      </c>
      <c r="I4" s="190">
        <v>2023</v>
      </c>
    </row>
    <row r="5" spans="1:9">
      <c r="A5" s="111" t="s">
        <v>229</v>
      </c>
      <c r="B5" s="112"/>
      <c r="C5" s="179"/>
    </row>
    <row r="6" spans="1:9">
      <c r="A6" s="122" t="s">
        <v>211</v>
      </c>
      <c r="B6" s="183">
        <f>('Q1.3 '!C7/'Q1.3 '!B7-1)*100</f>
        <v>6.7664162966029728</v>
      </c>
      <c r="C6" s="183">
        <f>('Q1.3 '!D7/'Q1.1'!C7-1)*100</f>
        <v>-12.506112426385673</v>
      </c>
      <c r="D6" s="183">
        <f>('Q1.3 '!E7/'Q1.1'!D7-1)*100</f>
        <v>-13.355398336980141</v>
      </c>
      <c r="E6" s="183">
        <f>('Q1.3 '!F7/'Q1.1'!E7-1)*100</f>
        <v>-0.38359727449182035</v>
      </c>
      <c r="F6" s="183">
        <f>('Q1.3 '!G7/'Q1.1'!F7-1)*100</f>
        <v>12.466059521493467</v>
      </c>
      <c r="G6" s="183">
        <f>('Q1.3 '!H7/'Q1.1'!G7-1)*100</f>
        <v>-7.0910222803277412</v>
      </c>
      <c r="H6" s="183">
        <f>('Q1.3 '!I7/'Q1.1'!H7-1)*100</f>
        <v>-6.3668567456137808</v>
      </c>
      <c r="I6" s="183">
        <f>('Q1.3 '!J7/'Q1.1'!I7-1)*100</f>
        <v>-2.303962037876961</v>
      </c>
    </row>
    <row r="7" spans="1:9">
      <c r="A7" s="118" t="s">
        <v>197</v>
      </c>
      <c r="B7" s="184">
        <f>('Q1.3 '!C8/'Q1.3 '!B8-1)*100</f>
        <v>9.0312990025076978</v>
      </c>
      <c r="C7" s="184">
        <f>('Q1.3 '!D8/'Q1.1'!C8-1)*100</f>
        <v>-15.480929014947087</v>
      </c>
      <c r="D7" s="184">
        <f>('Q1.3 '!E8/'Q1.1'!D8-1)*100</f>
        <v>-17.581981318305306</v>
      </c>
      <c r="E7" s="184">
        <f>('Q1.3 '!F8/'Q1.1'!E8-1)*100</f>
        <v>-1.9570031003902089</v>
      </c>
      <c r="F7" s="184">
        <f>('Q1.3 '!G8/'Q1.1'!F8-1)*100</f>
        <v>20.377193239635361</v>
      </c>
      <c r="G7" s="184">
        <f>('Q1.3 '!H8/'Q1.1'!G8-1)*100</f>
        <v>-6.4048990986342869</v>
      </c>
      <c r="H7" s="184">
        <f>('Q1.3 '!I8/'Q1.1'!H8-1)*100</f>
        <v>-7.6651754413351476</v>
      </c>
      <c r="I7" s="184">
        <f>('Q1.3 '!J8/'Q1.1'!I8-1)*100</f>
        <v>-3.8300440209490971</v>
      </c>
    </row>
    <row r="8" spans="1:9">
      <c r="A8" s="118" t="s">
        <v>188</v>
      </c>
      <c r="B8" s="184">
        <f>('Q1.3 '!C9/'Q1.3 '!B9-1)*100</f>
        <v>-0.92661704299963343</v>
      </c>
      <c r="C8" s="184">
        <f>('Q1.3 '!D9/'Q1.1'!C9-1)*100</f>
        <v>-1.3976863273404749</v>
      </c>
      <c r="D8" s="184">
        <f>('Q1.3 '!E9/'Q1.1'!D9-1)*100</f>
        <v>0.36265645550328518</v>
      </c>
      <c r="E8" s="184">
        <f>('Q1.3 '!F9/'Q1.1'!E9-1)*100</f>
        <v>3.4564388693524295</v>
      </c>
      <c r="F8" s="184">
        <f>('Q1.3 '!G9/'Q1.1'!F9-1)*100</f>
        <v>-2.5473684954243292</v>
      </c>
      <c r="G8" s="184">
        <f>('Q1.3 '!H9/'Q1.1'!G9-1)*100</f>
        <v>-8.6858305278816879</v>
      </c>
      <c r="H8" s="184">
        <f>('Q1.3 '!I9/'Q1.1'!H9-1)*100</f>
        <v>-3.4406507474405212</v>
      </c>
      <c r="I8" s="184">
        <f>('Q1.3 '!J9/'Q1.1'!I9-1)*100</f>
        <v>0.52898154779834616</v>
      </c>
    </row>
    <row r="9" spans="1:9">
      <c r="A9" s="122" t="s">
        <v>212</v>
      </c>
      <c r="B9" s="185">
        <f>('Q1.3 '!C10/'Q1.3 '!B10-1)*100</f>
        <v>-13.000346399675989</v>
      </c>
      <c r="C9" s="185">
        <f>('Q1.3 '!D10/'Q1.1'!C10-1)*100</f>
        <v>4.8506518106717689</v>
      </c>
      <c r="D9" s="185">
        <f>('Q1.3 '!E10/'Q1.1'!D10-1)*100</f>
        <v>3.2198340847049867</v>
      </c>
      <c r="E9" s="185">
        <f>('Q1.3 '!F10/'Q1.1'!E10-1)*100</f>
        <v>6.1990526825528081</v>
      </c>
      <c r="F9" s="185">
        <f>('Q1.3 '!G10/'Q1.1'!F10-1)*100</f>
        <v>-17.703448270713697</v>
      </c>
      <c r="G9" s="185">
        <f>('Q1.3 '!H10/'Q1.1'!G10-1)*100</f>
        <v>-1.8050706300000829</v>
      </c>
      <c r="H9" s="185">
        <f>('Q1.3 '!I10/'Q1.1'!H10-1)*100</f>
        <v>4.4055456725847097</v>
      </c>
      <c r="I9" s="185">
        <f>('Q1.3 '!J10/'Q1.1'!I10-1)*100</f>
        <v>2.3319815748770623</v>
      </c>
    </row>
    <row r="10" spans="1:9">
      <c r="A10" s="118" t="s">
        <v>193</v>
      </c>
      <c r="B10" s="184">
        <f>('Q1.3 '!C11/'Q1.3 '!B11-1)*100</f>
        <v>-9.051071750967953</v>
      </c>
      <c r="C10" s="184">
        <f>('Q1.3 '!D11/'Q1.1'!C11-1)*100</f>
        <v>8.4611402246022713</v>
      </c>
      <c r="D10" s="184">
        <f>('Q1.3 '!E11/'Q1.1'!D11-1)*100</f>
        <v>2.7867428255936133</v>
      </c>
      <c r="E10" s="184">
        <f>('Q1.3 '!F11/'Q1.1'!E11-1)*100</f>
        <v>11.950838813743614</v>
      </c>
      <c r="F10" s="184">
        <f>('Q1.3 '!G11/'Q1.1'!F11-1)*100</f>
        <v>-17.85935566335516</v>
      </c>
      <c r="G10" s="184">
        <f>('Q1.3 '!H11/'Q1.1'!G11-1)*100</f>
        <v>8.3084601717396076</v>
      </c>
      <c r="H10" s="184">
        <f>('Q1.3 '!I11/'Q1.1'!H11-1)*100</f>
        <v>-5.2365283294654175</v>
      </c>
      <c r="I10" s="184">
        <f>('Q1.3 '!J11/'Q1.1'!I11-1)*100</f>
        <v>-27.604439806880301</v>
      </c>
    </row>
    <row r="11" spans="1:9">
      <c r="A11" s="118" t="s">
        <v>194</v>
      </c>
      <c r="B11" s="184">
        <f>('Q1.3 '!C12/'Q1.3 '!B12-1)*100</f>
        <v>9.2273930164638465</v>
      </c>
      <c r="C11" s="184">
        <f>('Q1.3 '!D12/'Q1.1'!C12-1)*100</f>
        <v>10.425828801702863</v>
      </c>
      <c r="D11" s="184">
        <f>('Q1.3 '!E12/'Q1.1'!D12-1)*100</f>
        <v>9.3648325415901503</v>
      </c>
      <c r="E11" s="184">
        <f>('Q1.3 '!F12/'Q1.1'!E12-1)*100</f>
        <v>-0.50087588153153728</v>
      </c>
      <c r="F11" s="184">
        <f>('Q1.3 '!G12/'Q1.1'!F12-1)*100</f>
        <v>-21.563205118657613</v>
      </c>
      <c r="G11" s="184">
        <f>('Q1.3 '!H12/'Q1.1'!G12-1)*100</f>
        <v>9.6809308442638464</v>
      </c>
      <c r="H11" s="184">
        <f>('Q1.3 '!I12/'Q1.1'!H12-1)*100</f>
        <v>7.5672971856234117</v>
      </c>
      <c r="I11" s="184">
        <f>('Q1.3 '!J12/'Q1.1'!I12-1)*100</f>
        <v>13.760196816715563</v>
      </c>
    </row>
    <row r="12" spans="1:9">
      <c r="A12" s="118" t="s">
        <v>196</v>
      </c>
      <c r="B12" s="184">
        <f>('Q1.3 '!C13/'Q1.3 '!B13-1)*100</f>
        <v>5.3488382189025963</v>
      </c>
      <c r="C12" s="184">
        <f>('Q1.3 '!D13/'Q1.1'!C13-1)*100</f>
        <v>-11.512274406801348</v>
      </c>
      <c r="D12" s="184">
        <f>('Q1.3 '!E13/'Q1.1'!D13-1)*100</f>
        <v>2.2536600666892559</v>
      </c>
      <c r="E12" s="184">
        <f>('Q1.3 '!F13/'Q1.1'!E13-1)*100</f>
        <v>7.8159655605491762</v>
      </c>
      <c r="F12" s="184">
        <f>('Q1.3 '!G13/'Q1.1'!F13-1)*100</f>
        <v>-16.708423253708393</v>
      </c>
      <c r="G12" s="184">
        <f>('Q1.3 '!H13/'Q1.1'!G13-1)*100</f>
        <v>22.439042007176813</v>
      </c>
      <c r="H12" s="184">
        <f>('Q1.3 '!I13/'Q1.1'!H13-1)*100</f>
        <v>-5.7712792238653554</v>
      </c>
      <c r="I12" s="184">
        <f>('Q1.3 '!J13/'Q1.1'!I13-1)*100</f>
        <v>4.2729423497365193</v>
      </c>
    </row>
    <row r="13" spans="1:9">
      <c r="A13" s="118" t="s">
        <v>191</v>
      </c>
      <c r="B13" s="184">
        <f>('Q1.3 '!C14/'Q1.3 '!B14-1)*100</f>
        <v>-13.221578736144203</v>
      </c>
      <c r="C13" s="184">
        <f>('Q1.3 '!D14/'Q1.1'!C14-1)*100</f>
        <v>2.2382173279114292</v>
      </c>
      <c r="D13" s="184">
        <f>('Q1.3 '!E14/'Q1.1'!D14-1)*100</f>
        <v>3.9972320564535258</v>
      </c>
      <c r="E13" s="184">
        <f>('Q1.3 '!F14/'Q1.1'!E14-1)*100</f>
        <v>-12.187967081787942</v>
      </c>
      <c r="F13" s="184">
        <f>('Q1.3 '!G14/'Q1.1'!F14-1)*100</f>
        <v>-14.330963976450539</v>
      </c>
      <c r="G13" s="184">
        <f>('Q1.3 '!H14/'Q1.1'!G14-1)*100</f>
        <v>12.8179061832562</v>
      </c>
      <c r="H13" s="184">
        <f>('Q1.3 '!I14/'Q1.1'!H14-1)*100</f>
        <v>44.129224212712948</v>
      </c>
      <c r="I13" s="184">
        <f>('Q1.3 '!J14/'Q1.1'!I14-1)*100</f>
        <v>-4.3117285569415404</v>
      </c>
    </row>
    <row r="14" spans="1:9">
      <c r="A14" s="118" t="s">
        <v>163</v>
      </c>
      <c r="B14" s="184">
        <f>('Q1.3 '!C15/'Q1.3 '!B15-1)*100</f>
        <v>-28.604239939817553</v>
      </c>
      <c r="C14" s="184">
        <f>('Q1.3 '!D15/'Q1.1'!C15-1)*100</f>
        <v>9.7962851618454536</v>
      </c>
      <c r="D14" s="184">
        <f>('Q1.3 '!E15/'Q1.1'!D15-1)*100</f>
        <v>-9.1287291697272899E-2</v>
      </c>
      <c r="E14" s="184">
        <f>('Q1.3 '!F15/'Q1.1'!E15-1)*100</f>
        <v>13.0041259499998</v>
      </c>
      <c r="F14" s="184">
        <f>('Q1.3 '!G15/'Q1.1'!F15-1)*100</f>
        <v>-17.319370991218531</v>
      </c>
      <c r="G14" s="184">
        <f>('Q1.3 '!H15/'Q1.1'!G15-1)*100</f>
        <v>-18.975140073914808</v>
      </c>
      <c r="H14" s="184">
        <f>('Q1.3 '!I15/'Q1.1'!H15-1)*100</f>
        <v>-5.1633875613675055</v>
      </c>
      <c r="I14" s="184">
        <f>('Q1.3 '!J15/'Q1.1'!I15-1)*100</f>
        <v>-2.0301793337050067</v>
      </c>
    </row>
    <row r="15" spans="1:9">
      <c r="A15" s="122" t="s">
        <v>213</v>
      </c>
      <c r="B15" s="185">
        <f>('Q1.3 '!C16/'Q1.3 '!B16-1)*100</f>
        <v>6.5505952980597026</v>
      </c>
      <c r="C15" s="185">
        <f>('Q1.3 '!D16/'Q1.1'!C16-1)*100</f>
        <v>4.3318025941816884</v>
      </c>
      <c r="D15" s="185">
        <f>('Q1.3 '!E16/'Q1.1'!D16-1)*100</f>
        <v>3.3222104776021055</v>
      </c>
      <c r="E15" s="185">
        <f>('Q1.3 '!F16/'Q1.1'!E16-1)*100</f>
        <v>8.33174951830018</v>
      </c>
      <c r="F15" s="185">
        <f>('Q1.3 '!G16/'Q1.1'!F16-1)*100</f>
        <v>-24.154970244674846</v>
      </c>
      <c r="G15" s="185">
        <f>('Q1.3 '!H16/'Q1.1'!G16-1)*100</f>
        <v>10.267775924369626</v>
      </c>
      <c r="H15" s="185">
        <f>('Q1.3 '!I16/'Q1.1'!H16-1)*100</f>
        <v>15.461985316394887</v>
      </c>
      <c r="I15" s="185">
        <f>('Q1.3 '!J16/'Q1.1'!I16-1)*100</f>
        <v>4.8111186992471078</v>
      </c>
    </row>
    <row r="16" spans="1:9">
      <c r="A16" s="118" t="s">
        <v>183</v>
      </c>
      <c r="B16" s="184">
        <f>('Q1.3 '!C17/'Q1.3 '!B17-1)*100</f>
        <v>15.824446658717072</v>
      </c>
      <c r="C16" s="184">
        <f>('Q1.3 '!D17/'Q1.1'!C17-1)*100</f>
        <v>10.081015588084984</v>
      </c>
      <c r="D16" s="184">
        <f>('Q1.3 '!E17/'Q1.1'!D17-1)*100</f>
        <v>9.9365567491567663</v>
      </c>
      <c r="E16" s="184">
        <f>('Q1.3 '!F17/'Q1.1'!E17-1)*100</f>
        <v>9.7897122320443017</v>
      </c>
      <c r="F16" s="184">
        <f>('Q1.3 '!G17/'Q1.1'!F17-1)*100</f>
        <v>-27.070143148998739</v>
      </c>
      <c r="G16" s="184">
        <f>('Q1.3 '!H17/'Q1.1'!G17-1)*100</f>
        <v>8.9223257028393057</v>
      </c>
      <c r="H16" s="184">
        <f>('Q1.3 '!I17/'Q1.1'!H17-1)*100</f>
        <v>28.84803174450381</v>
      </c>
      <c r="I16" s="184">
        <f>('Q1.3 '!J17/'Q1.1'!I17-1)*100</f>
        <v>-2.8151089250111894</v>
      </c>
    </row>
    <row r="17" spans="1:9">
      <c r="A17" s="118" t="s">
        <v>67</v>
      </c>
      <c r="B17" s="184">
        <f>('Q1.3 '!C18/'Q1.3 '!B18-1)*100</f>
        <v>38.871530099803266</v>
      </c>
      <c r="C17" s="184">
        <f>('Q1.3 '!D18/'Q1.1'!C18-1)*100</f>
        <v>16.111758999425764</v>
      </c>
      <c r="D17" s="184">
        <f>('Q1.3 '!E18/'Q1.1'!D18-1)*100</f>
        <v>2.9207446866063247</v>
      </c>
      <c r="E17" s="184">
        <f>('Q1.3 '!F18/'Q1.1'!E18-1)*100</f>
        <v>2.5984275004533153</v>
      </c>
      <c r="F17" s="184">
        <f>('Q1.3 '!G18/'Q1.1'!F18-1)*100</f>
        <v>-36.905675373195088</v>
      </c>
      <c r="G17" s="184">
        <f>('Q1.3 '!H18/'Q1.1'!G18-1)*100</f>
        <v>46.547923642433901</v>
      </c>
      <c r="H17" s="184">
        <f>('Q1.3 '!I18/'Q1.1'!H18-1)*100</f>
        <v>9.4436716616383531</v>
      </c>
      <c r="I17" s="184">
        <f>('Q1.3 '!J18/'Q1.1'!I18-1)*100</f>
        <v>0.84903085286118785</v>
      </c>
    </row>
    <row r="18" spans="1:9">
      <c r="A18" s="118" t="s">
        <v>68</v>
      </c>
      <c r="B18" s="184">
        <f>('Q1.3 '!C19/'Q1.3 '!B19-1)*100</f>
        <v>-18.426879571970634</v>
      </c>
      <c r="C18" s="184">
        <f>('Q1.3 '!D19/'Q1.1'!C19-1)*100</f>
        <v>6.5520154760369875</v>
      </c>
      <c r="D18" s="189">
        <f>('Q1.3 '!E19/'Q1.1'!D19-1)*100</f>
        <v>-5.1457940227040089</v>
      </c>
      <c r="E18" s="189">
        <f>('Q1.3 '!F19/'Q1.1'!E19-1)*100</f>
        <v>12.754801890844082</v>
      </c>
      <c r="F18" s="189">
        <f>('Q1.3 '!G19/'Q1.1'!F19-1)*100</f>
        <v>-70.903582357492283</v>
      </c>
      <c r="G18" s="189">
        <f>('Q1.3 '!H19/'Q1.1'!G19-1)*100</f>
        <v>-25.025584675468426</v>
      </c>
      <c r="H18" s="189">
        <f>('Q1.3 '!I19/'Q1.1'!H19-1)*100</f>
        <v>224.54890539584699</v>
      </c>
      <c r="I18" s="189">
        <f>('Q1.3 '!J19/'Q1.1'!I19-1)*100</f>
        <v>28.242517023923462</v>
      </c>
    </row>
    <row r="19" spans="1:9">
      <c r="A19" s="118" t="s">
        <v>143</v>
      </c>
      <c r="B19" s="184">
        <f>('Q1.3 '!C20/'Q1.3 '!B20-1)*100</f>
        <v>-25.208691275616712</v>
      </c>
      <c r="C19" s="184">
        <f>('Q1.3 '!D20/'Q1.1'!C20-1)*100</f>
        <v>-2.7526668264340803</v>
      </c>
      <c r="D19" s="184">
        <f>('Q1.3 '!E20/'Q1.1'!D20-1)*100</f>
        <v>-7.479143056238069</v>
      </c>
      <c r="E19" s="184">
        <f>('Q1.3 '!F20/'Q1.1'!E20-1)*100</f>
        <v>-1.8069015850753711</v>
      </c>
      <c r="F19" s="184">
        <f>('Q1.3 '!G20/'Q1.1'!F20-1)*100</f>
        <v>-4.1529627408315779</v>
      </c>
      <c r="G19" s="184">
        <f>('Q1.3 '!H20/'Q1.1'!G20-1)*100</f>
        <v>7.8136582027712009</v>
      </c>
      <c r="H19" s="184">
        <f>('Q1.3 '!I20/'Q1.1'!H20-1)*100</f>
        <v>7.7047689724343282</v>
      </c>
      <c r="I19" s="184">
        <f>('Q1.3 '!J20/'Q1.1'!I20-1)*100</f>
        <v>-5.3807303691180808</v>
      </c>
    </row>
    <row r="20" spans="1:9">
      <c r="A20" s="118" t="s">
        <v>144</v>
      </c>
      <c r="B20" s="184">
        <f>('Q1.3 '!C21/'Q1.3 '!B21-1)*100</f>
        <v>15.072687226773329</v>
      </c>
      <c r="C20" s="184">
        <f>('Q1.3 '!D21/'Q1.1'!C21-1)*100</f>
        <v>-1.9805231559441916</v>
      </c>
      <c r="D20" s="184">
        <f>('Q1.3 '!E21/'Q1.1'!D21-1)*100</f>
        <v>7.4081737021068461</v>
      </c>
      <c r="E20" s="184">
        <f>('Q1.3 '!F21/'Q1.1'!E21-1)*100</f>
        <v>7.0081265114500191</v>
      </c>
      <c r="F20" s="184">
        <f>('Q1.3 '!G21/'Q1.1'!F21-1)*100</f>
        <v>-8.2377682268862884</v>
      </c>
      <c r="G20" s="184">
        <f>('Q1.3 '!H21/'Q1.1'!G21-1)*100</f>
        <v>-8.8512898488470544</v>
      </c>
      <c r="H20" s="184">
        <f>('Q1.3 '!I21/'Q1.1'!H21-1)*100</f>
        <v>-1.6832207714498781</v>
      </c>
      <c r="I20" s="184">
        <f>('Q1.3 '!J21/'Q1.1'!I21-1)*100</f>
        <v>6.7284586627804455</v>
      </c>
    </row>
    <row r="21" spans="1:9">
      <c r="A21" s="118" t="s">
        <v>145</v>
      </c>
      <c r="B21" s="184">
        <f>('Q1.3 '!C22/'Q1.3 '!B22-1)*100</f>
        <v>3.3225664286471002</v>
      </c>
      <c r="C21" s="184">
        <f>('Q1.3 '!D22/'Q1.1'!C22-1)*100</f>
        <v>0.43869620568739442</v>
      </c>
      <c r="D21" s="184">
        <f>('Q1.3 '!E22/'Q1.1'!D22-1)*100</f>
        <v>2.2612554643489213</v>
      </c>
      <c r="E21" s="184">
        <f>('Q1.3 '!F22/'Q1.1'!E22-1)*100</f>
        <v>9.9546319748421652</v>
      </c>
      <c r="F21" s="184">
        <f>('Q1.3 '!G22/'Q1.1'!F22-1)*100</f>
        <v>-10.625228992004143</v>
      </c>
      <c r="G21" s="184">
        <f>('Q1.3 '!H22/'Q1.1'!G22-1)*100</f>
        <v>6.0233046450456129</v>
      </c>
      <c r="H21" s="184">
        <f>('Q1.3 '!I22/'Q1.1'!H22-1)*100</f>
        <v>10.762787613372593</v>
      </c>
      <c r="I21" s="184">
        <f>('Q1.3 '!J22/'Q1.1'!I22-1)*100</f>
        <v>5.4289452718563558</v>
      </c>
    </row>
    <row r="22" spans="1:9">
      <c r="A22" s="118" t="s">
        <v>146</v>
      </c>
      <c r="B22" s="184">
        <f>('Q1.3 '!C23/'Q1.3 '!B23-1)*100</f>
        <v>-7.2222915510190777</v>
      </c>
      <c r="C22" s="184">
        <f>('Q1.3 '!D23/'Q1.1'!C23-1)*100</f>
        <v>6.574550912429955</v>
      </c>
      <c r="D22" s="184">
        <f>('Q1.3 '!E23/'Q1.1'!D23-1)*100</f>
        <v>2.4508298751372282</v>
      </c>
      <c r="E22" s="184">
        <f>('Q1.3 '!F23/'Q1.1'!E23-1)*100</f>
        <v>2.1562580984359814</v>
      </c>
      <c r="F22" s="184">
        <f>('Q1.3 '!G23/'Q1.1'!F23-1)*100</f>
        <v>-27.869346942258154</v>
      </c>
      <c r="G22" s="184">
        <f>('Q1.3 '!H23/'Q1.1'!G23-1)*100</f>
        <v>45.632153840958289</v>
      </c>
      <c r="H22" s="184">
        <f>('Q1.3 '!I23/'Q1.1'!H23-1)*100</f>
        <v>-18.742816029239318</v>
      </c>
      <c r="I22" s="184">
        <f>('Q1.3 '!J23/'Q1.1'!I23-1)*100</f>
        <v>23.476934771096957</v>
      </c>
    </row>
    <row r="23" spans="1:9">
      <c r="A23" s="118" t="s">
        <v>147</v>
      </c>
      <c r="B23" s="184">
        <f>('Q1.3 '!C24/'Q1.3 '!B24-1)*100</f>
        <v>9.4624923725790122</v>
      </c>
      <c r="C23" s="184">
        <f>('Q1.3 '!D24/'Q1.1'!C24-1)*100</f>
        <v>11.320131612495921</v>
      </c>
      <c r="D23" s="184">
        <f>('Q1.3 '!E24/'Q1.1'!D24-1)*100</f>
        <v>0.29548519867503842</v>
      </c>
      <c r="E23" s="184">
        <f>('Q1.3 '!F24/'Q1.1'!E24-1)*100</f>
        <v>-6.8391444706455751</v>
      </c>
      <c r="F23" s="184">
        <f>('Q1.3 '!G24/'Q1.1'!F24-1)*100</f>
        <v>-57.797777056962573</v>
      </c>
      <c r="G23" s="184">
        <f>('Q1.3 '!H24/'Q1.1'!G24-1)*100</f>
        <v>26.584826704735942</v>
      </c>
      <c r="H23" s="184">
        <f>('Q1.3 '!I24/'Q1.1'!H24-1)*100</f>
        <v>58.43571046309588</v>
      </c>
      <c r="I23" s="184">
        <f>('Q1.3 '!J24/'Q1.1'!I24-1)*100</f>
        <v>11.143805883413149</v>
      </c>
    </row>
    <row r="24" spans="1:9">
      <c r="A24" s="118" t="s">
        <v>184</v>
      </c>
      <c r="B24" s="184">
        <f>('Q1.3 '!C25/'Q1.3 '!B25-1)*100</f>
        <v>3.1974878709343457</v>
      </c>
      <c r="C24" s="184">
        <f>('Q1.3 '!D25/'Q1.1'!C25-1)*100</f>
        <v>-1.0523566674822238</v>
      </c>
      <c r="D24" s="184">
        <f>('Q1.3 '!E25/'Q1.1'!D25-1)*100</f>
        <v>6.1460119292743309</v>
      </c>
      <c r="E24" s="184">
        <f>('Q1.3 '!F25/'Q1.1'!E25-1)*100</f>
        <v>15.684634627375459</v>
      </c>
      <c r="F24" s="184">
        <f>('Q1.3 '!G25/'Q1.1'!F25-1)*100</f>
        <v>-3.2191369123777513</v>
      </c>
      <c r="G24" s="184">
        <f>('Q1.3 '!H25/'Q1.1'!G25-1)*100</f>
        <v>0.33575372404857085</v>
      </c>
      <c r="H24" s="184">
        <f>('Q1.3 '!I25/'Q1.1'!H25-1)*100</f>
        <v>1.2817242116581085</v>
      </c>
      <c r="I24" s="184">
        <f>('Q1.3 '!J25/'Q1.1'!I25-1)*100</f>
        <v>19.201746527499132</v>
      </c>
    </row>
    <row r="25" spans="1:9">
      <c r="A25" s="118" t="s">
        <v>69</v>
      </c>
      <c r="B25" s="184">
        <f>('Q1.3 '!C26/'Q1.3 '!B26-1)*100</f>
        <v>7.1097760955613376</v>
      </c>
      <c r="C25" s="184">
        <f>('Q1.3 '!D26/'Q1.1'!C26-1)*100</f>
        <v>-6.609312761343622</v>
      </c>
      <c r="D25" s="184">
        <f>('Q1.3 '!E26/'Q1.1'!D26-1)*100</f>
        <v>2.368907550379129</v>
      </c>
      <c r="E25" s="184">
        <f>('Q1.3 '!F26/'Q1.1'!E26-1)*100</f>
        <v>1.4304589566527248</v>
      </c>
      <c r="F25" s="184">
        <f>('Q1.3 '!G26/'Q1.1'!F26-1)*100</f>
        <v>-4.7319949247901283</v>
      </c>
      <c r="G25" s="184">
        <f>('Q1.3 '!H26/'Q1.1'!G26-1)*100</f>
        <v>17.655640812630089</v>
      </c>
      <c r="H25" s="184">
        <f>('Q1.3 '!I26/'Q1.1'!H26-1)*100</f>
        <v>-3.3801731074452279</v>
      </c>
      <c r="I25" s="184">
        <f>('Q1.3 '!J26/'Q1.1'!I26-1)*100</f>
        <v>-12.303922517590626</v>
      </c>
    </row>
    <row r="26" spans="1:9">
      <c r="A26" s="118" t="s">
        <v>148</v>
      </c>
      <c r="B26" s="184">
        <f>('Q1.3 '!C27/'Q1.3 '!B27-1)*100</f>
        <v>1.7729706699718184</v>
      </c>
      <c r="C26" s="184">
        <f>('Q1.3 '!D27/'Q1.1'!C27-1)*100</f>
        <v>10.739640269883655</v>
      </c>
      <c r="D26" s="184">
        <f>('Q1.3 '!E27/'Q1.1'!D27-1)*100</f>
        <v>-0.66229602828545842</v>
      </c>
      <c r="E26" s="184">
        <f>('Q1.3 '!F27/'Q1.1'!E27-1)*100</f>
        <v>12.476201986995106</v>
      </c>
      <c r="F26" s="184">
        <f>('Q1.3 '!G27/'Q1.1'!F27-1)*100</f>
        <v>12.974975510404319</v>
      </c>
      <c r="G26" s="184">
        <f>('Q1.3 '!H27/'Q1.1'!G27-1)*100</f>
        <v>25.808864218216797</v>
      </c>
      <c r="H26" s="184">
        <f>('Q1.3 '!I27/'Q1.1'!H27-1)*100</f>
        <v>-10.210157339857284</v>
      </c>
      <c r="I26" s="184">
        <f>('Q1.3 '!J27/'Q1.1'!I27-1)*100</f>
        <v>-15.531988280198593</v>
      </c>
    </row>
    <row r="27" spans="1:9">
      <c r="A27" s="118" t="s">
        <v>149</v>
      </c>
      <c r="B27" s="184">
        <f>('Q1.3 '!C28/'Q1.3 '!B28-1)*100</f>
        <v>-5.7878170219565757</v>
      </c>
      <c r="C27" s="184">
        <f>('Q1.3 '!D28/'Q1.1'!C28-1)*100</f>
        <v>14.745069577606618</v>
      </c>
      <c r="D27" s="184">
        <f>('Q1.3 '!E28/'Q1.1'!D28-1)*100</f>
        <v>-7.7043652490501042</v>
      </c>
      <c r="E27" s="184">
        <f>('Q1.3 '!F28/'Q1.1'!E28-1)*100</f>
        <v>38.735296958732654</v>
      </c>
      <c r="F27" s="184">
        <f>('Q1.3 '!G28/'Q1.1'!F28-1)*100</f>
        <v>-77.998158104092113</v>
      </c>
      <c r="G27" s="184">
        <f>('Q1.3 '!H28/'Q1.1'!G28-1)*100</f>
        <v>103.83871224235573</v>
      </c>
      <c r="H27" s="184">
        <f>('Q1.3 '!I28/'Q1.1'!H28-1)*100</f>
        <v>125.37028994813149</v>
      </c>
      <c r="I27" s="184">
        <f>('Q1.3 '!J28/'Q1.1'!I28-1)*100</f>
        <v>-18.80107592221184</v>
      </c>
    </row>
    <row r="28" spans="1:9">
      <c r="A28" s="118" t="s">
        <v>150</v>
      </c>
      <c r="B28" s="184">
        <f>('Q1.3 '!C29/'Q1.3 '!B29-1)*100</f>
        <v>-4.5730518243343283</v>
      </c>
      <c r="C28" s="184">
        <f>('Q1.3 '!D29/'Q1.1'!C29-1)*100</f>
        <v>-6.031172677603891</v>
      </c>
      <c r="D28" s="184">
        <f>('Q1.3 '!E29/'Q1.1'!D29-1)*100</f>
        <v>24.342699644678522</v>
      </c>
      <c r="E28" s="184">
        <f>('Q1.3 '!F29/'Q1.1'!E29-1)*100</f>
        <v>15.012438561957332</v>
      </c>
      <c r="F28" s="184">
        <f>('Q1.3 '!G29/'Q1.1'!F29-1)*100</f>
        <v>-48.777165912715795</v>
      </c>
      <c r="G28" s="184">
        <f>('Q1.3 '!H29/'Q1.1'!G29-1)*100</f>
        <v>60.839486502080995</v>
      </c>
      <c r="H28" s="184">
        <f>('Q1.3 '!I29/'Q1.1'!H29-1)*100</f>
        <v>9.2905618147902871</v>
      </c>
      <c r="I28" s="184">
        <f>('Q1.3 '!J29/'Q1.1'!I29-1)*100</f>
        <v>-3.928396675036705</v>
      </c>
    </row>
    <row r="29" spans="1:9">
      <c r="A29" s="118" t="s">
        <v>214</v>
      </c>
      <c r="B29" s="184">
        <f>('Q1.3 '!C30/'Q1.3 '!B30-1)*100</f>
        <v>-7.3839781543430627</v>
      </c>
      <c r="C29" s="184">
        <f>('Q1.3 '!D30/'Q1.1'!C30-1)*100</f>
        <v>4.505204568454535</v>
      </c>
      <c r="D29" s="184">
        <f>('Q1.3 '!E30/'Q1.1'!D30-1)*100</f>
        <v>3.7463771001079005</v>
      </c>
      <c r="E29" s="184">
        <f>('Q1.3 '!F30/'Q1.1'!E30-1)*100</f>
        <v>0.90778425736011137</v>
      </c>
      <c r="F29" s="184">
        <f>('Q1.3 '!G30/'Q1.1'!F30-1)*100</f>
        <v>5.2771675829789144</v>
      </c>
      <c r="G29" s="184">
        <f>('Q1.3 '!H30/'Q1.1'!G30-1)*100</f>
        <v>-4.0649259636034829</v>
      </c>
      <c r="H29" s="184">
        <f>('Q1.3 '!I30/'Q1.1'!H30-1)*100</f>
        <v>7.9562349328534898</v>
      </c>
      <c r="I29" s="184">
        <f>('Q1.3 '!J30/'Q1.1'!I30-1)*100</f>
        <v>-4.2294915986465735</v>
      </c>
    </row>
    <row r="30" spans="1:9">
      <c r="A30" s="122" t="s">
        <v>2</v>
      </c>
      <c r="B30" s="185">
        <f>('Q1.3 '!C31/'Q1.3 '!B31-1)*100</f>
        <v>3.3255768313490863</v>
      </c>
      <c r="C30" s="185">
        <f>('Q1.3 '!D31/'Q1.1'!C31-1)*100</f>
        <v>3.2018627736479344</v>
      </c>
      <c r="D30" s="185">
        <f>('Q1.3 '!E31/'Q1.1'!D31-1)*100</f>
        <v>2.2830324597084672</v>
      </c>
      <c r="E30" s="185">
        <f>('Q1.3 '!F31/'Q1.1'!E31-1)*100</f>
        <v>7.5161381275861139</v>
      </c>
      <c r="F30" s="185">
        <f>('Q1.3 '!G31/'Q1.1'!F31-1)*100</f>
        <v>-21.319844080716454</v>
      </c>
      <c r="G30" s="185">
        <f>('Q1.3 '!H31/'Q1.1'!G31-1)*100</f>
        <v>6.9891787146806994</v>
      </c>
      <c r="H30" s="185">
        <f>('Q1.3 '!I31/'Q1.1'!H31-1)*100</f>
        <v>12.373778513687439</v>
      </c>
      <c r="I30" s="185">
        <f>('Q1.3 '!J31/'Q1.1'!I31-1)*100</f>
        <v>4.0736329102585955</v>
      </c>
    </row>
    <row r="31" spans="1:9">
      <c r="A31" s="108" t="s">
        <v>230</v>
      </c>
      <c r="B31" s="184">
        <f>('Q1.3 '!C32/'Q1.3 '!B32-1)*100</f>
        <v>11.403994806159634</v>
      </c>
      <c r="C31" s="184">
        <f>('Q1.3 '!D32/'Q1.1'!C32-1)*100</f>
        <v>14.701446638708449</v>
      </c>
      <c r="D31" s="184">
        <f>('Q1.3 '!E32/'Q1.1'!D32-1)*100</f>
        <v>13.675619255407213</v>
      </c>
      <c r="E31" s="184">
        <f>('Q1.3 '!F32/'Q1.1'!E32-1)*100</f>
        <v>3.2811618085655914</v>
      </c>
      <c r="F31" s="184">
        <f>('Q1.3 '!G32/'Q1.1'!F32-1)*100</f>
        <v>-17.187331709063514</v>
      </c>
      <c r="G31" s="184">
        <f>('Q1.3 '!H32/'Q1.1'!G32-1)*100</f>
        <v>7.3267436743702952</v>
      </c>
      <c r="H31" s="184">
        <f>('Q1.3 '!I32/'Q1.1'!H32-1)*100</f>
        <v>39.127647876500646</v>
      </c>
      <c r="I31" s="184">
        <f>('Q1.3 '!J32/'Q1.1'!I32-1)*100</f>
        <v>8.8935018750984085</v>
      </c>
    </row>
    <row r="32" spans="1:9">
      <c r="A32" s="387" t="s">
        <v>185</v>
      </c>
      <c r="B32" s="185">
        <f>('Q1.3 '!C33/'Q1.3 '!B33-1)*100</f>
        <v>4.2807148266236883</v>
      </c>
      <c r="C32" s="185">
        <f>('Q1.3 '!D33/'Q1.1'!C33-1)*100</f>
        <v>4.5513148374279444</v>
      </c>
      <c r="D32" s="185">
        <f>('Q1.3 '!E33/'Q1.1'!D33-1)*100</f>
        <v>3.7069645796064199</v>
      </c>
      <c r="E32" s="185">
        <f>('Q1.3 '!F33/'Q1.1'!E33-1)*100</f>
        <v>6.9478263249209249</v>
      </c>
      <c r="F32" s="185">
        <f>('Q1.3 '!G33/'Q1.1'!F33-1)*100</f>
        <v>-20.80527591508956</v>
      </c>
      <c r="G32" s="185">
        <f>('Q1.3 '!H33/'Q1.1'!G33-1)*100</f>
        <v>7.0335301032589115</v>
      </c>
      <c r="H32" s="185">
        <f>('Q1.3 '!I33/'Q1.1'!H33-1)*100</f>
        <v>15.843675729870776</v>
      </c>
      <c r="I32" s="185">
        <f>('Q1.3 '!J33/'Q1.1'!I33-1)*100</f>
        <v>4.7947613620574092</v>
      </c>
    </row>
    <row r="33" spans="1:9">
      <c r="A33" s="111" t="s">
        <v>228</v>
      </c>
      <c r="B33" s="184"/>
      <c r="C33" s="184"/>
      <c r="D33" s="184"/>
      <c r="E33" s="184"/>
      <c r="F33" s="184"/>
      <c r="G33" s="184"/>
      <c r="H33" s="184"/>
      <c r="I33" s="184"/>
    </row>
    <row r="34" spans="1:9">
      <c r="A34" s="116" t="s">
        <v>3</v>
      </c>
      <c r="B34" s="186">
        <f>('Q1.3 '!C35/'Q1.3 '!B35-1)*100</f>
        <v>7.0601214007225632</v>
      </c>
      <c r="C34" s="186">
        <f>('Q1.3 '!D35/'Q1.1'!C35-1)*100</f>
        <v>8.3721085130304971</v>
      </c>
      <c r="D34" s="186">
        <f>('Q1.3 '!E35/'Q1.1'!D35-1)*100</f>
        <v>4.5565418696601689</v>
      </c>
      <c r="E34" s="186">
        <f>('Q1.3 '!F35/'Q1.1'!E35-1)*100</f>
        <v>6.626994676265352</v>
      </c>
      <c r="F34" s="186">
        <f>('Q1.3 '!G35/'Q1.1'!F35-1)*100</f>
        <v>-10.078870943322094</v>
      </c>
      <c r="G34" s="186">
        <f>('Q1.3 '!H35/'Q1.1'!G35-1)*100</f>
        <v>10.063216632137006</v>
      </c>
      <c r="H34" s="186">
        <f>('Q1.3 '!I35/'Q1.1'!H35-1)*100</f>
        <v>9.4378256965248717</v>
      </c>
      <c r="I34" s="186">
        <f>('Q1.3 '!J35/'Q1.1'!I35-1)*100</f>
        <v>1.3343218140962954</v>
      </c>
    </row>
    <row r="35" spans="1:9">
      <c r="A35" s="120" t="s">
        <v>151</v>
      </c>
      <c r="B35" s="187">
        <f>('Q1.3 '!C36/'Q1.3 '!B36-1)*100</f>
        <v>8.1482942641935665</v>
      </c>
      <c r="C35" s="187">
        <f>('Q1.3 '!D36/'Q1.1'!C36-1)*100</f>
        <v>13.450457838221674</v>
      </c>
      <c r="D35" s="187">
        <f>('Q1.3 '!E36/'Q1.1'!D36-1)*100</f>
        <v>4.140193791429736</v>
      </c>
      <c r="E35" s="187">
        <f>('Q1.3 '!F36/'Q1.1'!E36-1)*100</f>
        <v>4.0912330842750144</v>
      </c>
      <c r="F35" s="187">
        <f>('Q1.3 '!G36/'Q1.1'!F36-1)*100</f>
        <v>-13.820617452343908</v>
      </c>
      <c r="G35" s="187">
        <f>('Q1.3 '!H36/'Q1.1'!G36-1)*100</f>
        <v>10.035518970541846</v>
      </c>
      <c r="H35" s="187">
        <f>('Q1.3 '!I36/'Q1.1'!H36-1)*100</f>
        <v>13.832345995419825</v>
      </c>
      <c r="I35" s="187">
        <f>('Q1.3 '!J36/'Q1.1'!I36-1)*100</f>
        <v>0.25860777669437507</v>
      </c>
    </row>
    <row r="36" spans="1:9">
      <c r="A36" s="121" t="s">
        <v>182</v>
      </c>
      <c r="B36" s="187">
        <f>('Q1.3 '!C37/'Q1.3 '!B37-1)*100</f>
        <v>3.8250582586442539</v>
      </c>
      <c r="C36" s="187">
        <f>('Q1.3 '!D37/'Q1.1'!C37-1)*100</f>
        <v>-8.2513780981572697</v>
      </c>
      <c r="D36" s="187">
        <f>('Q1.3 '!E37/'Q1.1'!D37-1)*100</f>
        <v>5.5569620906155581</v>
      </c>
      <c r="E36" s="187">
        <f>('Q1.3 '!F37/'Q1.1'!E37-1)*100</f>
        <v>16.342153690525873</v>
      </c>
      <c r="F36" s="187">
        <f>('Q1.3 '!G37/'Q1.1'!F37-1)*100</f>
        <v>2.4224946389024948</v>
      </c>
      <c r="G36" s="187">
        <f>('Q1.3 '!H37/'Q1.1'!G37-1)*100</f>
        <v>10.031870215731352</v>
      </c>
      <c r="H36" s="187">
        <f>('Q1.3 '!I37/'Q1.1'!H37-1)*100</f>
        <v>-2.7590393334940622</v>
      </c>
      <c r="I36" s="187">
        <f>('Q1.3 '!J37/'Q1.1'!I37-1)*100</f>
        <v>5.2156205476401762</v>
      </c>
    </row>
    <row r="37" spans="1:9">
      <c r="A37" s="118" t="s">
        <v>99</v>
      </c>
      <c r="B37" s="184">
        <f>('Q1.3 '!C38/'Q1.3 '!B38-1)*100</f>
        <v>-2.2923891032940569</v>
      </c>
      <c r="C37" s="184">
        <f>('Q1.3 '!D38/'Q1.1'!C38-1)*100</f>
        <v>35.427294630718919</v>
      </c>
      <c r="D37" s="184">
        <f>('Q1.3 '!E38/'Q1.1'!D38-1)*100</f>
        <v>45.901259716735446</v>
      </c>
      <c r="E37" s="184">
        <f>('Q1.3 '!F38/'Q1.1'!E38-1)*100</f>
        <v>-2.4038735856542481</v>
      </c>
      <c r="F37" s="184">
        <f>('Q1.3 '!G38/'Q1.1'!F38-1)*100</f>
        <v>-5.5323529254078574</v>
      </c>
      <c r="G37" s="184">
        <f>('Q1.3 '!H38/'Q1.1'!G38-1)*100</f>
        <v>17.10037016912316</v>
      </c>
      <c r="H37" s="184">
        <f>('Q1.3 '!I38/'Q1.1'!H38-1)*100</f>
        <v>-2.4353696768722122</v>
      </c>
      <c r="I37" s="184">
        <f>('Q1.3 '!J38/'Q1.1'!I38-1)*100</f>
        <v>-14.512740208527985</v>
      </c>
    </row>
    <row r="38" spans="1:9">
      <c r="A38" s="116" t="s">
        <v>4</v>
      </c>
      <c r="B38" s="186">
        <f>('Q1.3 '!C39/'Q1.3 '!B39-1)*100</f>
        <v>7.6007989978135404</v>
      </c>
      <c r="C38" s="186">
        <f>('Q1.3 '!D39/'Q1.1'!C39-1)*100</f>
        <v>14.234455338261531</v>
      </c>
      <c r="D38" s="186">
        <f>('Q1.3 '!E39/'Q1.1'!D39-1)*100</f>
        <v>3.3424758857443893</v>
      </c>
      <c r="E38" s="186">
        <f>('Q1.3 '!F39/'Q1.1'!E39-1)*100</f>
        <v>0.1366677997127308</v>
      </c>
      <c r="F38" s="186">
        <f>('Q1.3 '!G39/'Q1.1'!F39-1)*100</f>
        <v>-9.3226212573972784</v>
      </c>
      <c r="G38" s="186">
        <f>('Q1.3 '!H39/'Q1.1'!G39-1)*100</f>
        <v>-3.0921486640412388</v>
      </c>
      <c r="H38" s="186">
        <f>('Q1.3 '!I39/'Q1.1'!H39-1)*100</f>
        <v>-7.0044349567806252</v>
      </c>
      <c r="I38" s="186">
        <f>('Q1.3 '!J39/'Q1.1'!I39-1)*100</f>
        <v>8.0520731209596121</v>
      </c>
    </row>
    <row r="39" spans="1:9">
      <c r="A39" s="121" t="s">
        <v>119</v>
      </c>
      <c r="B39" s="184">
        <f>('Q1.3 '!C40/'Q1.3 '!B40-1)*100</f>
        <v>14.279380995318247</v>
      </c>
      <c r="C39" s="184">
        <f>('Q1.3 '!D40/'Q1.1'!C40-1)*100</f>
        <v>19.622266556154489</v>
      </c>
      <c r="D39" s="184">
        <f>('Q1.3 '!E40/'Q1.1'!D40-1)*100</f>
        <v>2.9525392814545137</v>
      </c>
      <c r="E39" s="184">
        <f>('Q1.3 '!F40/'Q1.1'!E40-1)*100</f>
        <v>9.3997766881768428</v>
      </c>
      <c r="F39" s="184">
        <f>('Q1.3 '!G40/'Q1.1'!F40-1)*100</f>
        <v>-4.0149520410278523</v>
      </c>
      <c r="G39" s="184">
        <f>('Q1.3 '!H40/'Q1.1'!G40-1)*100</f>
        <v>-14.621807050627311</v>
      </c>
      <c r="H39" s="184">
        <f>('Q1.3 '!I40/'Q1.1'!H40-1)*100</f>
        <v>-0.17633751666364939</v>
      </c>
      <c r="I39" s="184">
        <f>('Q1.3 '!J40/'Q1.1'!I40-1)*100</f>
        <v>9.4949442715247745</v>
      </c>
    </row>
    <row r="40" spans="1:9">
      <c r="A40" s="120" t="s">
        <v>152</v>
      </c>
      <c r="B40" s="184">
        <f>('Q1.3 '!C41/'Q1.3 '!B41-1)*100</f>
        <v>-6.3368430603764736</v>
      </c>
      <c r="C40" s="184">
        <f>('Q1.3 '!D41/'Q1.1'!C41-1)*100</f>
        <v>0.51562497092392245</v>
      </c>
      <c r="D40" s="184">
        <f>('Q1.3 '!E41/'Q1.1'!D41-1)*100</f>
        <v>4.6553199461460748</v>
      </c>
      <c r="E40" s="184">
        <f>('Q1.3 '!F41/'Q1.1'!E41-1)*100</f>
        <v>-22.460592804005763</v>
      </c>
      <c r="F40" s="184">
        <f>('Q1.3 '!G41/'Q1.1'!F41-1)*100</f>
        <v>-27.590865789653275</v>
      </c>
      <c r="G40" s="184">
        <f>('Q1.3 '!H41/'Q1.1'!G41-1)*100</f>
        <v>49.511954512957089</v>
      </c>
      <c r="H40" s="184">
        <f>('Q1.3 '!I41/'Q1.1'!H41-1)*100</f>
        <v>-24.794352188326073</v>
      </c>
      <c r="I40" s="184">
        <f>('Q1.3 '!J41/'Q1.1'!I41-1)*100</f>
        <v>3.0622537255605931</v>
      </c>
    </row>
    <row r="41" spans="1:9">
      <c r="A41" s="116" t="s">
        <v>5</v>
      </c>
      <c r="B41" s="186">
        <f>('Q1.3 '!C42/'Q1.3 '!B42-1)*100</f>
        <v>8.2174035458433927</v>
      </c>
      <c r="C41" s="186">
        <f>('Q1.3 '!D42/'Q1.1'!C42-1)*100</f>
        <v>-113.70320234350599</v>
      </c>
      <c r="D41" s="186">
        <f>('Q1.3 '!E42/'Q1.1'!D42-1)*100</f>
        <v>-39.337426393637251</v>
      </c>
      <c r="E41" s="186">
        <f>('Q1.3 '!F42/'Q1.1'!E42-1)*100</f>
        <v>283.53945446419152</v>
      </c>
      <c r="F41" s="186">
        <f>('Q1.3 '!G42/'Q1.1'!F42-1)*100</f>
        <v>-142.4895499213435</v>
      </c>
      <c r="G41" s="186">
        <f>('Q1.3 '!H42/'Q1.1'!G42-1)*100</f>
        <v>-1953.082755662557</v>
      </c>
      <c r="H41" s="186">
        <f>('Q1.3 '!I42/'Q1.1'!H42-1)*100</f>
        <v>-64.729279871837633</v>
      </c>
      <c r="I41" s="186">
        <f>('Q1.3 '!J42/'Q1.1'!I42-1)*100</f>
        <v>-151.79501560702994</v>
      </c>
    </row>
    <row r="42" spans="1:9">
      <c r="A42" s="116" t="s">
        <v>195</v>
      </c>
      <c r="B42" s="185">
        <f>('Q1.3 '!C43/'Q1.3 '!B43-1)*100</f>
        <v>7.6567382036582643</v>
      </c>
      <c r="C42" s="185">
        <f>('Q1.3 '!D43/'Q1.1'!C43-1)*100</f>
        <v>2.3399050187526083</v>
      </c>
      <c r="D42" s="185">
        <f>('Q1.3 '!E43/'Q1.1'!D43-1)*100</f>
        <v>4.0320524652576184</v>
      </c>
      <c r="E42" s="185">
        <f>('Q1.3 '!F43/'Q1.1'!E43-1)*100</f>
        <v>-3.7047368839835504</v>
      </c>
      <c r="F42" s="185">
        <f>('Q1.3 '!G43/'Q1.1'!F43-1)*100</f>
        <v>8.2347006858585203E-2</v>
      </c>
      <c r="G42" s="185">
        <f>('Q1.3 '!H43/'Q1.1'!G43-1)*100</f>
        <v>2.4274832345567932</v>
      </c>
      <c r="H42" s="185">
        <f>('Q1.3 '!I43/'Q1.1'!H43-1)*100</f>
        <v>-10.287466113162825</v>
      </c>
      <c r="I42" s="185">
        <f>('Q1.3 '!J43/'Q1.1'!I43-1)*100</f>
        <v>0.94283290419101551</v>
      </c>
    </row>
    <row r="43" spans="1:9">
      <c r="A43" s="116" t="s">
        <v>192</v>
      </c>
      <c r="B43" s="185">
        <f>('Q1.3 '!C44/'Q1.3 '!B44-1)*100</f>
        <v>32.218102296206787</v>
      </c>
      <c r="C43" s="185">
        <f>('Q1.3 '!D44/'Q1.1'!C44-1)*100</f>
        <v>25.249797025672027</v>
      </c>
      <c r="D43" s="185">
        <f>('Q1.3 '!E44/'Q1.1'!D44-1)*100</f>
        <v>8.9298325051721417</v>
      </c>
      <c r="E43" s="185">
        <f>('Q1.3 '!F44/'Q1.1'!E44-1)*100</f>
        <v>-15.732451620363596</v>
      </c>
      <c r="F43" s="185">
        <f>('Q1.3 '!G44/'Q1.1'!F44-1)*100</f>
        <v>118.51826347002144</v>
      </c>
      <c r="G43" s="185">
        <f>('Q1.3 '!H44/'Q1.1'!G44-1)*100</f>
        <v>13.005783954472449</v>
      </c>
      <c r="H43" s="185">
        <f>('Q1.3 '!I44/'Q1.1'!H44-1)*100</f>
        <v>-30.486178966955645</v>
      </c>
      <c r="I43" s="185">
        <f>('Q1.3 '!J44/'Q1.1'!I44-1)*100</f>
        <v>-16.734373973164473</v>
      </c>
    </row>
    <row r="44" spans="1:9">
      <c r="A44" s="116" t="s">
        <v>6</v>
      </c>
      <c r="B44" s="186">
        <f>('Q1.3 '!C45/'Q1.3 '!B45-1)*100</f>
        <v>8.9164412078498003</v>
      </c>
      <c r="C44" s="186">
        <f>('Q1.3 '!D45/'Q1.1'!C45-1)*100</f>
        <v>9.7699467152062347</v>
      </c>
      <c r="D44" s="186">
        <f>('Q1.3 '!E45/'Q1.1'!D45-1)*100</f>
        <v>13.40109167731034</v>
      </c>
      <c r="E44" s="186">
        <f>('Q1.3 '!F45/'Q1.1'!E45-1)*100</f>
        <v>9.1907741889472039</v>
      </c>
      <c r="F44" s="186">
        <f>('Q1.3 '!G45/'Q1.1'!F45-1)*100</f>
        <v>-56.543256029943542</v>
      </c>
      <c r="G44" s="186">
        <f>('Q1.3 '!H45/'Q1.1'!G45-1)*100</f>
        <v>-2.8614406906977807</v>
      </c>
      <c r="H44" s="186">
        <f>('Q1.3 '!I45/'Q1.1'!H45-1)*100</f>
        <v>78.931474497928804</v>
      </c>
      <c r="I44" s="186">
        <f>('Q1.3 '!J45/'Q1.1'!I45-1)*100</f>
        <v>5.8837616603333753</v>
      </c>
    </row>
    <row r="45" spans="1:9">
      <c r="A45" s="121" t="s">
        <v>181</v>
      </c>
      <c r="B45" s="187">
        <f>('Q1.3 '!C46/'Q1.3 '!B46-1)*100</f>
        <v>-7.4412052822472541</v>
      </c>
      <c r="C45" s="187">
        <f>('Q1.3 '!D46/'Q1.1'!C46-1)*100</f>
        <v>5.6729684817242276</v>
      </c>
      <c r="D45" s="187">
        <f>('Q1.3 '!E46/'Q1.1'!D46-1)*100</f>
        <v>23.423826879835641</v>
      </c>
      <c r="E45" s="187">
        <f>('Q1.3 '!F46/'Q1.1'!E46-1)*100</f>
        <v>-11.454771148668986</v>
      </c>
      <c r="F45" s="187">
        <f>('Q1.3 '!G46/'Q1.1'!F46-1)*100</f>
        <v>-57.029882602813231</v>
      </c>
      <c r="G45" s="187">
        <f>('Q1.3 '!H46/'Q1.1'!G46-1)*100</f>
        <v>0.79435169724322297</v>
      </c>
      <c r="H45" s="187">
        <f>('Q1.3 '!I46/'Q1.1'!H46-1)*100</f>
        <v>36.565744171098345</v>
      </c>
      <c r="I45" s="187">
        <f>('Q1.3 '!J46/'Q1.1'!I46-1)*100</f>
        <v>-15.27804481707371</v>
      </c>
    </row>
    <row r="46" spans="1:9">
      <c r="A46" s="120" t="s">
        <v>120</v>
      </c>
      <c r="B46" s="187">
        <f>('Q1.3 '!C47/'Q1.3 '!B47-1)*100</f>
        <v>13.324099045140558</v>
      </c>
      <c r="C46" s="187">
        <f>('Q1.3 '!D47/'Q1.1'!C47-1)*100</f>
        <v>10.811917282157824</v>
      </c>
      <c r="D46" s="187">
        <f>('Q1.3 '!E47/'Q1.1'!D47-1)*100</f>
        <v>10.557835938341409</v>
      </c>
      <c r="E46" s="187">
        <f>('Q1.3 '!F47/'Q1.1'!E47-1)*100</f>
        <v>16.747169981003672</v>
      </c>
      <c r="F46" s="187">
        <f>('Q1.3 '!G47/'Q1.1'!F47-1)*100</f>
        <v>-56.382114969119492</v>
      </c>
      <c r="G46" s="187">
        <f>('Q1.3 '!H47/'Q1.1'!G47-1)*100</f>
        <v>-4.2151352906909967</v>
      </c>
      <c r="H46" s="187">
        <f>('Q1.3 '!I47/'Q1.1'!H47-1)*100</f>
        <v>102.33910408428653</v>
      </c>
      <c r="I46" s="187">
        <f>('Q1.3 '!J47/'Q1.1'!I47-1)*100</f>
        <v>14.192493780741655</v>
      </c>
    </row>
    <row r="47" spans="1:9">
      <c r="A47" s="116" t="s">
        <v>7</v>
      </c>
      <c r="B47" s="186">
        <f>('Q1.3 '!C48/'Q1.3 '!B48-1)*100</f>
        <v>14.089504455464708</v>
      </c>
      <c r="C47" s="186">
        <f>('Q1.3 '!D48/'Q1.1'!C48-1)*100</f>
        <v>13.340089918048271</v>
      </c>
      <c r="D47" s="186">
        <f>('Q1.3 '!E48/'Q1.1'!D48-1)*100</f>
        <v>12.173877351254481</v>
      </c>
      <c r="E47" s="186">
        <f>('Q1.3 '!F48/'Q1.1'!E48-1)*100</f>
        <v>3.3192042438322522</v>
      </c>
      <c r="F47" s="186">
        <f>('Q1.3 '!G48/'Q1.1'!F48-1)*100</f>
        <v>-25.182889429438347</v>
      </c>
      <c r="G47" s="186">
        <f>('Q1.3 '!H48/'Q1.1'!G48-1)*100</f>
        <v>5.4476867313296484</v>
      </c>
      <c r="H47" s="186">
        <f>('Q1.3 '!I48/'Q1.1'!H48-1)*100</f>
        <v>18.195404870451458</v>
      </c>
      <c r="I47" s="186">
        <f>('Q1.3 '!J48/'Q1.1'!I48-1)*100</f>
        <v>-1.728929454466388</v>
      </c>
    </row>
    <row r="48" spans="1:9">
      <c r="A48" s="120" t="s">
        <v>186</v>
      </c>
      <c r="B48" s="187">
        <f>('Q1.3 '!C49/'Q1.3 '!B49-1)*100</f>
        <v>13.006755774312829</v>
      </c>
      <c r="C48" s="187">
        <f>('Q1.3 '!D49/'Q1.1'!C49-1)*100</f>
        <v>19.216855853288585</v>
      </c>
      <c r="D48" s="187">
        <f>('Q1.3 '!E49/'Q1.1'!D49-1)*100</f>
        <v>12.161889201247721</v>
      </c>
      <c r="E48" s="187">
        <f>('Q1.3 '!F49/'Q1.1'!E49-1)*100</f>
        <v>4.1048908765239922</v>
      </c>
      <c r="F48" s="187">
        <f>('Q1.3 '!G49/'Q1.1'!F49-1)*100</f>
        <v>-19.984767653369829</v>
      </c>
      <c r="G48" s="187">
        <f>('Q1.3 '!H49/'Q1.1'!G49-1)*100</f>
        <v>8.7606326114006539</v>
      </c>
      <c r="H48" s="187">
        <f>('Q1.3 '!I49/'Q1.1'!H49-1)*100</f>
        <v>20.161699978264803</v>
      </c>
      <c r="I48" s="187">
        <f>('Q1.3 '!J49/'Q1.1'!I49-1)*100</f>
        <v>-4.492407470240356</v>
      </c>
    </row>
    <row r="49" spans="1:9">
      <c r="A49" s="121" t="s">
        <v>180</v>
      </c>
      <c r="B49" s="187">
        <f>('Q1.3 '!C50/'Q1.3 '!B50-1)*100</f>
        <v>17.40015538205175</v>
      </c>
      <c r="C49" s="187">
        <f>('Q1.3 '!D50/'Q1.1'!C50-1)*100</f>
        <v>-2.8221385042621394</v>
      </c>
      <c r="D49" s="187">
        <f>('Q1.3 '!E50/'Q1.1'!D50-1)*100</f>
        <v>12.212675891675474</v>
      </c>
      <c r="E49" s="187">
        <f>('Q1.3 '!F50/'Q1.1'!E50-1)*100</f>
        <v>0.89187488942594761</v>
      </c>
      <c r="F49" s="187">
        <f>('Q1.3 '!G50/'Q1.1'!F50-1)*100</f>
        <v>-41.418742061272596</v>
      </c>
      <c r="G49" s="187">
        <f>('Q1.3 '!H50/'Q1.1'!G50-1)*100</f>
        <v>-8.2806761039365799</v>
      </c>
      <c r="H49" s="187">
        <f>('Q1.3 '!I50/'Q1.1'!H50-1)*100</f>
        <v>8.3190913917346343</v>
      </c>
      <c r="I49" s="187">
        <f>('Q1.3 '!J50/'Q1.1'!I50-1)*100</f>
        <v>14.957340613966895</v>
      </c>
    </row>
    <row r="50" spans="1:9">
      <c r="A50" s="387" t="s">
        <v>8</v>
      </c>
      <c r="B50" s="186">
        <f>('Q1.3 '!C51/'Q1.3 '!B51-1)*100</f>
        <v>4.2807148266237105</v>
      </c>
      <c r="C50" s="186">
        <f>('Q1.3 '!D51/'Q1.1'!C51-1)*100</f>
        <v>4.5513148374279222</v>
      </c>
      <c r="D50" s="186">
        <f>('Q1.3 '!E51/'Q1.1'!D51-1)*100</f>
        <v>3.7069645796063977</v>
      </c>
      <c r="E50" s="186">
        <f>('Q1.3 '!F51/'Q1.1'!E51-1)*100</f>
        <v>6.9478263249209027</v>
      </c>
      <c r="F50" s="186">
        <f>('Q1.3 '!G51/'Q1.1'!F51-1)*100</f>
        <v>-20.80527591508956</v>
      </c>
      <c r="G50" s="186">
        <f>('Q1.3 '!H51/'Q1.1'!G51-1)*100</f>
        <v>7.0335301032589115</v>
      </c>
      <c r="H50" s="186">
        <f>('Q1.3 '!I51/'Q1.1'!H51-1)*100</f>
        <v>15.843675729870753</v>
      </c>
      <c r="I50" s="186">
        <f>('Q1.3 '!J51/'Q1.1'!I51-1)*100</f>
        <v>4.7947613620574092</v>
      </c>
    </row>
    <row r="51" spans="1:9">
      <c r="A51" s="182" t="s">
        <v>142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2"/>
  <sheetViews>
    <sheetView showGridLines="0" zoomScale="110" zoomScaleNormal="110" workbookViewId="0">
      <selection activeCell="J36" sqref="J36"/>
    </sheetView>
  </sheetViews>
  <sheetFormatPr defaultRowHeight="15"/>
  <cols>
    <col min="1" max="1" width="88.28515625" customWidth="1"/>
    <col min="2" max="2" width="9.85546875" customWidth="1"/>
    <col min="3" max="4" width="11.42578125" customWidth="1"/>
    <col min="7" max="10" width="9.140625" style="835"/>
  </cols>
  <sheetData>
    <row r="1" spans="1:10" ht="15.75">
      <c r="A1" s="3"/>
    </row>
    <row r="2" spans="1:10" ht="15.75">
      <c r="A2" s="4" t="s">
        <v>173</v>
      </c>
    </row>
    <row r="3" spans="1:10">
      <c r="A3" s="178" t="s">
        <v>0</v>
      </c>
    </row>
    <row r="5" spans="1:10" ht="26.25" customHeight="1">
      <c r="A5" s="126" t="s">
        <v>1</v>
      </c>
      <c r="B5" s="180">
        <v>2015</v>
      </c>
      <c r="C5" s="180">
        <v>2016</v>
      </c>
      <c r="D5" s="180">
        <v>2017</v>
      </c>
      <c r="E5" s="180">
        <v>2018</v>
      </c>
      <c r="F5" s="180">
        <v>2019</v>
      </c>
      <c r="G5" s="180">
        <v>2020</v>
      </c>
      <c r="H5" s="180">
        <v>2021</v>
      </c>
      <c r="I5" s="180">
        <v>2022</v>
      </c>
      <c r="J5" s="180">
        <v>2023</v>
      </c>
    </row>
    <row r="6" spans="1:10">
      <c r="A6" s="111" t="s">
        <v>229</v>
      </c>
      <c r="B6" s="112"/>
      <c r="C6" s="112"/>
      <c r="D6" s="179"/>
    </row>
    <row r="7" spans="1:10">
      <c r="A7" s="122" t="s">
        <v>211</v>
      </c>
      <c r="B7" s="123">
        <f>'Q1.1'!B7</f>
        <v>11144.703</v>
      </c>
      <c r="C7" s="123">
        <f>B7*'Q1.3 '!C7/'Q1.1'!B7</f>
        <v>11898.800000000001</v>
      </c>
      <c r="D7" s="123">
        <f>C7*'Q1.3 '!D7/'Q1.1'!C7</f>
        <v>10410.722694609223</v>
      </c>
      <c r="E7" s="123">
        <f>D7*'Q1.3 '!E7/'Q1.1'!D7</f>
        <v>9020.3292089857696</v>
      </c>
      <c r="F7" s="123">
        <f>E7*'Q1.3 '!F7/'Q1.1'!E7</f>
        <v>8985.7274719899106</v>
      </c>
      <c r="G7" s="123">
        <f>F7*'Q1.3 '!G7/'Q1.1'!F7</f>
        <v>10105.893607087362</v>
      </c>
      <c r="H7" s="123">
        <f>G7*'Q1.3 '!H7/'Q1.1'!G7</f>
        <v>9389.2824397825807</v>
      </c>
      <c r="I7" s="123">
        <f>H7*'Q1.3 '!I7/'Q1.1'!H7</f>
        <v>8791.4802774005529</v>
      </c>
      <c r="J7" s="123">
        <f>I7*'Q1.3 '!J7/'Q1.1'!I7</f>
        <v>8588.9279092418037</v>
      </c>
    </row>
    <row r="8" spans="1:10">
      <c r="A8" s="118" t="s">
        <v>197</v>
      </c>
      <c r="B8" s="113">
        <f>'Q1.1'!B8</f>
        <v>8609.8909999999996</v>
      </c>
      <c r="C8" s="113">
        <f>B8*'Q1.3 '!C8/'Q1.1'!B8</f>
        <v>9387.4760000000006</v>
      </c>
      <c r="D8" s="113">
        <f>C8*'Q1.3 '!D8/'Q1.1'!C8</f>
        <v>7934.207504144807</v>
      </c>
      <c r="E8" s="113">
        <f>D8*'Q1.3 '!E8/'Q1.1'!D8</f>
        <v>6539.2166230104895</v>
      </c>
      <c r="F8" s="113">
        <f>E8*'Q1.3 '!F8/'Q1.1'!E8</f>
        <v>6411.2439509569431</v>
      </c>
      <c r="G8" s="115">
        <f>F8*'Q1.3 '!G8/'Q1.1'!F8</f>
        <v>7717.6755199078716</v>
      </c>
      <c r="H8" s="115">
        <f>G8*'Q1.3 '!H8/'Q1.1'!G8</f>
        <v>7223.3661900977731</v>
      </c>
      <c r="I8" s="115">
        <f>H8*'Q1.3 '!I8/'Q1.1'!H8</f>
        <v>6669.6824988566923</v>
      </c>
      <c r="J8" s="115">
        <f>I8*'Q1.3 '!J8/'Q1.1'!I8</f>
        <v>6414.2307230929428</v>
      </c>
    </row>
    <row r="9" spans="1:10">
      <c r="A9" s="118" t="s">
        <v>188</v>
      </c>
      <c r="B9" s="113">
        <f>'Q1.1'!B9</f>
        <v>2534.8119999999999</v>
      </c>
      <c r="C9" s="113">
        <f>B9*'Q1.3 '!C9/'Q1.1'!B9</f>
        <v>2511.3240000000001</v>
      </c>
      <c r="D9" s="113">
        <f>C9*'Q1.3 '!D9/'Q1.1'!C9</f>
        <v>2476.2235678167804</v>
      </c>
      <c r="E9" s="113">
        <f>D9*'Q1.3 '!E9/'Q1.1'!D9</f>
        <v>2485.2037524381617</v>
      </c>
      <c r="F9" s="113">
        <f>E9*'Q1.3 '!F9/'Q1.1'!E9</f>
        <v>2571.1033009200396</v>
      </c>
      <c r="G9" s="115">
        <f>F9*'Q1.3 '!G9/'Q1.1'!F9</f>
        <v>2505.6078254475879</v>
      </c>
      <c r="H9" s="115">
        <f>G9*'Q1.3 '!H9/'Q1.1'!G9</f>
        <v>2287.9749760358686</v>
      </c>
      <c r="I9" s="115">
        <f>H9*'Q1.3 '!I9/'Q1.1'!H9</f>
        <v>2209.2537479216385</v>
      </c>
      <c r="J9" s="115">
        <f>I9*'Q1.3 '!J9/'Q1.1'!I9</f>
        <v>2220.9402925921872</v>
      </c>
    </row>
    <row r="10" spans="1:10">
      <c r="A10" s="122" t="s">
        <v>212</v>
      </c>
      <c r="B10" s="124">
        <f>'Q1.1'!B10</f>
        <v>25418.615000000002</v>
      </c>
      <c r="C10" s="124">
        <f>B10*'Q1.3 '!C10/'Q1.1'!B10</f>
        <v>22114.107</v>
      </c>
      <c r="D10" s="124">
        <f>C10*'Q1.3 '!D10/'Q1.1'!C10</f>
        <v>23186.78533160939</v>
      </c>
      <c r="E10" s="124">
        <f>D10*'Q1.3 '!E10/'Q1.1'!D10</f>
        <v>23933.361348863924</v>
      </c>
      <c r="F10" s="124">
        <f>E10*'Q1.3 '!F10/'Q1.1'!E10</f>
        <v>25417.003027585728</v>
      </c>
      <c r="G10" s="123">
        <f>F10*'Q1.3 '!G10/'Q1.1'!F10</f>
        <v>20917.317044631356</v>
      </c>
      <c r="H10" s="123">
        <f>G10*'Q1.3 '!H10/'Q1.1'!G10</f>
        <v>20539.744698074712</v>
      </c>
      <c r="I10" s="123">
        <f>H10*'Q1.3 '!I10/'Q1.1'!H10</f>
        <v>21444.632531780688</v>
      </c>
      <c r="J10" s="123">
        <f>I10*'Q1.3 '!J10/'Q1.1'!I10</f>
        <v>21944.717411221904</v>
      </c>
    </row>
    <row r="11" spans="1:10">
      <c r="A11" s="118" t="s">
        <v>193</v>
      </c>
      <c r="B11" s="113">
        <f>'Q1.1'!B11</f>
        <v>517.33100000000002</v>
      </c>
      <c r="C11" s="113">
        <f>B11*'Q1.3 '!C11/'Q1.1'!B11</f>
        <v>470.50700000000001</v>
      </c>
      <c r="D11" s="113">
        <f>C11*'Q1.3 '!D11/'Q1.1'!C11</f>
        <v>510.31725703656946</v>
      </c>
      <c r="E11" s="113">
        <f>D11*'Q1.3 '!E11/'Q1.1'!D11</f>
        <v>524.53848658480217</v>
      </c>
      <c r="F11" s="113">
        <f>E11*'Q1.3 '!F11/'Q1.1'!E11</f>
        <v>587.22523563260211</v>
      </c>
      <c r="G11" s="115">
        <f>F11*'Q1.3 '!G11/'Q1.1'!F11</f>
        <v>482.35059225600025</v>
      </c>
      <c r="H11" s="115">
        <f>G11*'Q1.3 '!H11/'Q1.1'!G11</f>
        <v>522.42649910174021</v>
      </c>
      <c r="I11" s="115">
        <f>H11*'Q1.3 '!I11/'Q1.1'!H11</f>
        <v>495.06948747564309</v>
      </c>
      <c r="J11" s="115">
        <f>I11*'Q1.3 '!J11/'Q1.1'!I11</f>
        <v>358.4083288031984</v>
      </c>
    </row>
    <row r="12" spans="1:10">
      <c r="A12" s="118" t="s">
        <v>194</v>
      </c>
      <c r="B12" s="113">
        <f>'Q1.1'!B12</f>
        <v>4909.0029999999997</v>
      </c>
      <c r="C12" s="114">
        <f>B12*'Q1.3 '!C12/'Q1.1'!B12</f>
        <v>5361.9760000000006</v>
      </c>
      <c r="D12" s="114">
        <f>C12*'Q1.3 '!D12/'Q1.1'!C12</f>
        <v>5921.0064381483962</v>
      </c>
      <c r="E12" s="114">
        <f>D12*'Q1.3 '!E12/'Q1.1'!D12</f>
        <v>6475.4987758577645</v>
      </c>
      <c r="F12" s="114">
        <f>E12*'Q1.3 '!F12/'Q1.1'!E12</f>
        <v>6443.064564280623</v>
      </c>
      <c r="G12" s="841">
        <f>F12*'Q1.3 '!G12/'Q1.1'!F12</f>
        <v>5053.7333363572488</v>
      </c>
      <c r="H12" s="841">
        <f>G12*'Q1.3 '!H12/'Q1.1'!G12</f>
        <v>5542.9817657035019</v>
      </c>
      <c r="I12" s="841">
        <f>H12*'Q1.3 '!I12/'Q1.1'!H12</f>
        <v>5962.4356688592025</v>
      </c>
      <c r="J12" s="841">
        <f>I12*'Q1.3 '!J12/'Q1.1'!I12</f>
        <v>6782.8785519642788</v>
      </c>
    </row>
    <row r="13" spans="1:10">
      <c r="A13" s="118" t="s">
        <v>196</v>
      </c>
      <c r="B13" s="113">
        <f>'Q1.1'!B13</f>
        <v>3685.5479999999998</v>
      </c>
      <c r="C13" s="113">
        <f>B13*'Q1.3 '!C13/'Q1.1'!B13</f>
        <v>3882.6819999999998</v>
      </c>
      <c r="D13" s="113">
        <f>C13*'Q1.3 '!D13/'Q1.1'!C13</f>
        <v>3435.6969938165166</v>
      </c>
      <c r="E13" s="113">
        <f>D13*'Q1.3 '!E13/'Q1.1'!D13</f>
        <v>3513.1259249786026</v>
      </c>
      <c r="F13" s="113">
        <f>E13*'Q1.3 '!F13/'Q1.1'!E13</f>
        <v>3787.7106373736551</v>
      </c>
      <c r="G13" s="115">
        <f>F13*'Q1.3 '!G13/'Q1.1'!F13</f>
        <v>3154.8439124555289</v>
      </c>
      <c r="H13" s="115">
        <f>G13*'Q1.3 '!H13/'Q1.1'!G13</f>
        <v>3862.7606632322854</v>
      </c>
      <c r="I13" s="115">
        <f>H13*'Q1.3 '!I13/'Q1.1'!H13</f>
        <v>3639.8299596075171</v>
      </c>
      <c r="J13" s="115">
        <f>I13*'Q1.3 '!J13/'Q1.1'!I13</f>
        <v>3795.3577954099842</v>
      </c>
    </row>
    <row r="14" spans="1:10">
      <c r="A14" s="118" t="s">
        <v>191</v>
      </c>
      <c r="B14" s="113">
        <f>'Q1.1'!B14</f>
        <v>4918.6940000000004</v>
      </c>
      <c r="C14" s="113">
        <f>B14*'Q1.3 '!C14/'Q1.1'!B14</f>
        <v>4268.3649999999998</v>
      </c>
      <c r="D14" s="113">
        <f>C14*'Q1.3 '!D14/'Q1.1'!C14</f>
        <v>4363.9002850485058</v>
      </c>
      <c r="E14" s="113">
        <f>D14*'Q1.3 '!E14/'Q1.1'!D14</f>
        <v>4538.3355061541315</v>
      </c>
      <c r="F14" s="113">
        <f>E14*'Q1.3 '!F14/'Q1.1'!E14</f>
        <v>3985.2046686029721</v>
      </c>
      <c r="G14" s="115">
        <f>F14*'Q1.3 '!G14/'Q1.1'!F14</f>
        <v>3414.0864231576547</v>
      </c>
      <c r="H14" s="115">
        <f>G14*'Q1.3 '!H14/'Q1.1'!G14</f>
        <v>3851.7008178932906</v>
      </c>
      <c r="I14" s="115">
        <f>H14*'Q1.3 '!I14/'Q1.1'!H14</f>
        <v>5551.4265078243197</v>
      </c>
      <c r="J14" s="115">
        <f>I14*'Q1.3 '!J14/'Q1.1'!I14</f>
        <v>5312.0640657688364</v>
      </c>
    </row>
    <row r="15" spans="1:10">
      <c r="A15" s="118" t="s">
        <v>163</v>
      </c>
      <c r="B15" s="113">
        <f>'Q1.1'!B15</f>
        <v>11388.039000000001</v>
      </c>
      <c r="C15" s="113">
        <f>B15*'Q1.3 '!C15/'Q1.1'!B15</f>
        <v>8130.5770000000011</v>
      </c>
      <c r="D15" s="113">
        <f>C15*'Q1.3 '!D15/'Q1.1'!C15</f>
        <v>8927.0715082234201</v>
      </c>
      <c r="E15" s="113">
        <f>D15*'Q1.3 '!E15/'Q1.1'!D15</f>
        <v>8918.9222264156851</v>
      </c>
      <c r="F15" s="113">
        <f>E15*'Q1.3 '!F15/'Q1.1'!E15</f>
        <v>10078.750106121308</v>
      </c>
      <c r="G15" s="115">
        <f>F15*'Q1.3 '!G15/'Q1.1'!F15</f>
        <v>8333.1739839643287</v>
      </c>
      <c r="H15" s="115">
        <f>G15*'Q1.3 '!H15/'Q1.1'!G15</f>
        <v>6751.9425479040692</v>
      </c>
      <c r="I15" s="115">
        <f>H15*'Q1.3 '!I15/'Q1.1'!H15</f>
        <v>6403.31358623491</v>
      </c>
      <c r="J15" s="115">
        <f>I15*'Q1.3 '!J15/'Q1.1'!I15</f>
        <v>6273.3148371348443</v>
      </c>
    </row>
    <row r="16" spans="1:10">
      <c r="A16" s="122" t="s">
        <v>213</v>
      </c>
      <c r="B16" s="124">
        <f>'Q1.1'!B16</f>
        <v>116785.447</v>
      </c>
      <c r="C16" s="124">
        <f>B16*'Q1.3 '!C16/'Q1.1'!B16</f>
        <v>124435.58899999999</v>
      </c>
      <c r="D16" s="124">
        <f>C16*'Q1.3 '!D16/'Q1.1'!C16</f>
        <v>129825.89307238728</v>
      </c>
      <c r="E16" s="124">
        <f>D16*'Q1.3 '!E16/'Q1.1'!D16</f>
        <v>134138.98249467864</v>
      </c>
      <c r="F16" s="124">
        <f>E16*'Q1.3 '!F16/'Q1.1'!E16</f>
        <v>145315.10652253177</v>
      </c>
      <c r="G16" s="123">
        <f>F16*'Q1.3 '!G16/'Q1.1'!F16</f>
        <v>110214.28578099667</v>
      </c>
      <c r="H16" s="123">
        <f>G16*'Q1.3 '!H16/'Q1.1'!G16</f>
        <v>121530.84168163378</v>
      </c>
      <c r="I16" s="123">
        <f>H16*'Q1.3 '!I16/'Q1.1'!H16</f>
        <v>140321.92257733911</v>
      </c>
      <c r="J16" s="123">
        <f>I16*'Q1.3 '!J16/'Q1.1'!I16</f>
        <v>147072.97683360052</v>
      </c>
    </row>
    <row r="17" spans="1:10">
      <c r="A17" s="118" t="s">
        <v>183</v>
      </c>
      <c r="B17" s="113">
        <f>'Q1.1'!B17</f>
        <v>15304.75</v>
      </c>
      <c r="C17" s="113">
        <f>B17*'Q1.3 '!C17/'Q1.1'!B17</f>
        <v>17726.642</v>
      </c>
      <c r="D17" s="113">
        <f>C17*'Q1.3 '!D17/'Q1.1'!C17</f>
        <v>19513.667543264019</v>
      </c>
      <c r="E17" s="113">
        <f>D17*'Q1.3 '!E17/'Q1.1'!D17</f>
        <v>21452.654192542232</v>
      </c>
      <c r="F17" s="113">
        <f>E17*'Q1.3 '!F17/'Q1.1'!E17</f>
        <v>23552.807304127702</v>
      </c>
      <c r="G17" s="115">
        <f>F17*'Q1.3 '!G17/'Q1.1'!F17</f>
        <v>17177.028651292501</v>
      </c>
      <c r="H17" s="115">
        <f>G17*'Q1.3 '!H17/'Q1.1'!G17</f>
        <v>18709.619093630845</v>
      </c>
      <c r="I17" s="115">
        <f>H17*'Q1.3 '!I17/'Q1.1'!H17</f>
        <v>24106.97594903722</v>
      </c>
      <c r="J17" s="115">
        <f>I17*'Q1.3 '!J17/'Q1.1'!I17</f>
        <v>23428.338317545571</v>
      </c>
    </row>
    <row r="18" spans="1:10">
      <c r="A18" s="118" t="s">
        <v>67</v>
      </c>
      <c r="B18" s="113">
        <f>'Q1.1'!B18</f>
        <v>14639.398000000001</v>
      </c>
      <c r="C18" s="113">
        <f>B18*'Q1.3 '!C18/'Q1.1'!B18</f>
        <v>20329.955999999998</v>
      </c>
      <c r="D18" s="113">
        <f>C18*'Q1.3 '!D18/'Q1.1'!C18</f>
        <v>23605.469515409295</v>
      </c>
      <c r="E18" s="113">
        <f>D18*'Q1.3 '!E18/'Q1.1'!D18</f>
        <v>24294.925012029085</v>
      </c>
      <c r="F18" s="113">
        <f>E18*'Q1.3 '!F18/'Q1.1'!E18</f>
        <v>24926.211024756158</v>
      </c>
      <c r="G18" s="115">
        <f>F18*'Q1.3 '!G18/'Q1.1'!F18</f>
        <v>15727.024501122083</v>
      </c>
      <c r="H18" s="115">
        <f>G18*'Q1.3 '!H18/'Q1.1'!G18</f>
        <v>23047.627857131261</v>
      </c>
      <c r="I18" s="115">
        <f>H18*'Q1.3 '!I18/'Q1.1'!H18</f>
        <v>25224.170157755034</v>
      </c>
      <c r="J18" s="115">
        <f>I18*'Q1.3 '!J18/'Q1.1'!I18</f>
        <v>25438.331144772575</v>
      </c>
    </row>
    <row r="19" spans="1:10">
      <c r="A19" s="118" t="s">
        <v>68</v>
      </c>
      <c r="B19" s="113">
        <f>'Q1.1'!B19</f>
        <v>12619.695</v>
      </c>
      <c r="C19" s="113">
        <f>B19*'Q1.3 '!C19/'Q1.1'!B19</f>
        <v>10294.279</v>
      </c>
      <c r="D19" s="113">
        <f>C19*'Q1.3 '!D19/'Q1.1'!C19</f>
        <v>10968.761753226425</v>
      </c>
      <c r="E19" s="113">
        <f>D19*'Q1.3 '!E19/'Q1.1'!D19</f>
        <v>10404.331866564255</v>
      </c>
      <c r="F19" s="113">
        <f>E19*'Q1.3 '!F19/'Q1.1'!E19</f>
        <v>11731.383784210484</v>
      </c>
      <c r="G19" s="115">
        <f>F19*'Q1.3 '!G19/'Q1.1'!F19</f>
        <v>3413.4124210993086</v>
      </c>
      <c r="H19" s="115">
        <f>G19*'Q1.3 '!H19/'Q1.1'!G19</f>
        <v>2559.1860053341443</v>
      </c>
      <c r="I19" s="115">
        <f>H19*'Q1.3 '!I19/'Q1.1'!H19</f>
        <v>8305.8101673556666</v>
      </c>
      <c r="J19" s="115">
        <f>I19*'Q1.3 '!J19/'Q1.1'!I19</f>
        <v>10651.580017845858</v>
      </c>
    </row>
    <row r="20" spans="1:10">
      <c r="A20" s="118" t="s">
        <v>143</v>
      </c>
      <c r="B20" s="113">
        <f>'Q1.1'!B20</f>
        <v>6503.027</v>
      </c>
      <c r="C20" s="113">
        <f>B20*'Q1.3 '!C20/'Q1.1'!B20</f>
        <v>4863.6990000000005</v>
      </c>
      <c r="D20" s="113">
        <f>C20*'Q1.3 '!D20/'Q1.1'!C20</f>
        <v>4729.8175710893947</v>
      </c>
      <c r="E20" s="113">
        <f>D20*'Q1.3 '!E20/'Q1.1'!D20</f>
        <v>4376.0677486485347</v>
      </c>
      <c r="F20" s="113">
        <f>E20*'Q1.3 '!F20/'Q1.1'!E20</f>
        <v>4296.9965111342317</v>
      </c>
      <c r="G20" s="115">
        <f>F20*'Q1.3 '!G20/'Q1.1'!F20</f>
        <v>4118.5438470519948</v>
      </c>
      <c r="H20" s="115">
        <f>G20*'Q1.3 '!H20/'Q1.1'!G20</f>
        <v>4440.352786191901</v>
      </c>
      <c r="I20" s="115">
        <f>H20*'Q1.3 '!I20/'Q1.1'!H20</f>
        <v>4782.4717099290374</v>
      </c>
      <c r="J20" s="115">
        <f>I20*'Q1.3 '!J20/'Q1.1'!I20</f>
        <v>4525.1398022384046</v>
      </c>
    </row>
    <row r="21" spans="1:10">
      <c r="A21" s="118" t="s">
        <v>144</v>
      </c>
      <c r="B21" s="113">
        <f>'Q1.1'!B21</f>
        <v>11517.223</v>
      </c>
      <c r="C21" s="113">
        <f>B21*'Q1.3 '!C21/'Q1.1'!B21</f>
        <v>13253.178</v>
      </c>
      <c r="D21" s="113">
        <f>C21*'Q1.3 '!D21/'Q1.1'!C21</f>
        <v>12990.695740811498</v>
      </c>
      <c r="E21" s="113">
        <f>D21*'Q1.3 '!E21/'Q1.1'!D21</f>
        <v>13953.069046403009</v>
      </c>
      <c r="F21" s="113">
        <f>E21*'Q1.3 '!F21/'Q1.1'!E21</f>
        <v>14930.917777404904</v>
      </c>
      <c r="G21" s="115">
        <f>F21*'Q1.3 '!G21/'Q1.1'!F21</f>
        <v>13700.943376755326</v>
      </c>
      <c r="H21" s="115">
        <f>G21*'Q1.3 '!H21/'Q1.1'!G21</f>
        <v>12488.233166452297</v>
      </c>
      <c r="I21" s="115">
        <f>H21*'Q1.3 '!I21/'Q1.1'!H21</f>
        <v>12278.02863180748</v>
      </c>
      <c r="J21" s="115">
        <f>I21*'Q1.3 '!J21/'Q1.1'!I21</f>
        <v>13104.150712902992</v>
      </c>
    </row>
    <row r="22" spans="1:10">
      <c r="A22" s="118" t="s">
        <v>145</v>
      </c>
      <c r="B22" s="113">
        <f>'Q1.1'!B22</f>
        <v>16334.933000000001</v>
      </c>
      <c r="C22" s="113">
        <f>B22*'Q1.3 '!C22/'Q1.1'!B22</f>
        <v>16877.671999999999</v>
      </c>
      <c r="D22" s="113">
        <f>C22*'Q1.3 '!D22/'Q1.1'!C22</f>
        <v>16951.713706672363</v>
      </c>
      <c r="E22" s="113">
        <f>D22*'Q1.3 '!E22/'Q1.1'!D22</f>
        <v>17335.035259165277</v>
      </c>
      <c r="F22" s="113">
        <f>E22*'Q1.3 '!F22/'Q1.1'!E22</f>
        <v>19060.674221924306</v>
      </c>
      <c r="G22" s="115">
        <f>F22*'Q1.3 '!G22/'Q1.1'!F22</f>
        <v>17035.433938424943</v>
      </c>
      <c r="H22" s="115">
        <f>G22*'Q1.3 '!H22/'Q1.1'!G22</f>
        <v>18061.530022141767</v>
      </c>
      <c r="I22" s="115">
        <f>H22*'Q1.3 '!I22/'Q1.1'!H22</f>
        <v>20005.45413815041</v>
      </c>
      <c r="J22" s="115">
        <f>I22*'Q1.3 '!J22/'Q1.1'!I22</f>
        <v>21091.539294696919</v>
      </c>
    </row>
    <row r="23" spans="1:10">
      <c r="A23" s="118" t="s">
        <v>146</v>
      </c>
      <c r="B23" s="113">
        <f>'Q1.1'!B23</f>
        <v>2091.4830000000002</v>
      </c>
      <c r="C23" s="113">
        <f>B23*'Q1.3 '!C23/'Q1.1'!B23</f>
        <v>1940.4299999999998</v>
      </c>
      <c r="D23" s="113">
        <f>C23*'Q1.3 '!D23/'Q1.1'!C23</f>
        <v>2068.0045582700645</v>
      </c>
      <c r="E23" s="113">
        <f>D23*'Q1.3 '!E23/'Q1.1'!D23</f>
        <v>2118.6878318033469</v>
      </c>
      <c r="F23" s="113">
        <f>E23*'Q1.3 '!F23/'Q1.1'!E23</f>
        <v>2164.372209757184</v>
      </c>
      <c r="G23" s="115">
        <f>F23*'Q1.3 '!G23/'Q1.1'!F23</f>
        <v>1561.1758094981349</v>
      </c>
      <c r="H23" s="115">
        <f>G23*'Q1.3 '!H23/'Q1.1'!G23</f>
        <v>2273.5739566161496</v>
      </c>
      <c r="I23" s="115">
        <f>H23*'Q1.3 '!I23/'Q1.1'!H23</f>
        <v>1847.4421726388875</v>
      </c>
      <c r="J23" s="115">
        <f>I23*'Q1.3 '!J23/'Q1.1'!I23</f>
        <v>2281.1649664430556</v>
      </c>
    </row>
    <row r="24" spans="1:10">
      <c r="A24" s="118" t="s">
        <v>147</v>
      </c>
      <c r="B24" s="113">
        <f>'Q1.1'!B24</f>
        <v>3629.9949999999999</v>
      </c>
      <c r="C24" s="113">
        <f>B24*'Q1.3 '!C24/'Q1.1'!B24</f>
        <v>3973.4829999999997</v>
      </c>
      <c r="D24" s="113">
        <f>C24*'Q1.3 '!D24/'Q1.1'!C24</f>
        <v>4423.2865052001507</v>
      </c>
      <c r="E24" s="113">
        <f>D24*'Q1.3 '!E24/'Q1.1'!D24</f>
        <v>4436.356662118008</v>
      </c>
      <c r="F24" s="113">
        <f>E24*'Q1.3 '!F24/'Q1.1'!E24</f>
        <v>4132.9478207626471</v>
      </c>
      <c r="G24" s="115">
        <f>F24*'Q1.3 '!G24/'Q1.1'!F24</f>
        <v>1744.1958534376593</v>
      </c>
      <c r="H24" s="115">
        <f>G24*'Q1.3 '!H24/'Q1.1'!G24</f>
        <v>2207.8872984652512</v>
      </c>
      <c r="I24" s="115">
        <f>H24*'Q1.3 '!I24/'Q1.1'!H24</f>
        <v>3498.0819275478752</v>
      </c>
      <c r="J24" s="115">
        <f>I24*'Q1.3 '!J24/'Q1.1'!I24</f>
        <v>3887.9013871965681</v>
      </c>
    </row>
    <row r="25" spans="1:10">
      <c r="A25" s="118" t="s">
        <v>184</v>
      </c>
      <c r="B25" s="113">
        <f>'Q1.1'!B25</f>
        <v>18244.603999999999</v>
      </c>
      <c r="C25" s="113">
        <f>B25*'Q1.3 '!C25/'Q1.1'!B25</f>
        <v>18827.973000000002</v>
      </c>
      <c r="D25" s="113">
        <f>C25*'Q1.3 '!D25/'Q1.1'!C25</f>
        <v>18629.835570782747</v>
      </c>
      <c r="E25" s="113">
        <f>D25*'Q1.3 '!E25/'Q1.1'!D25</f>
        <v>19774.827487367245</v>
      </c>
      <c r="F25" s="113">
        <f>E25*'Q1.3 '!F25/'Q1.1'!E25</f>
        <v>22876.436926954611</v>
      </c>
      <c r="G25" s="115">
        <f>F25*'Q1.3 '!G25/'Q1.1'!F25</f>
        <v>22140.013101602199</v>
      </c>
      <c r="H25" s="115">
        <f>G25*'Q1.3 '!H25/'Q1.1'!G25</f>
        <v>22214.349020095669</v>
      </c>
      <c r="I25" s="115">
        <f>H25*'Q1.3 '!I25/'Q1.1'!H25</f>
        <v>22499.075709948473</v>
      </c>
      <c r="J25" s="115">
        <f>I25*'Q1.3 '!J25/'Q1.1'!I25</f>
        <v>26819.291198802901</v>
      </c>
    </row>
    <row r="26" spans="1:10">
      <c r="A26" s="118" t="s">
        <v>69</v>
      </c>
      <c r="B26" s="113">
        <f>'Q1.1'!B26</f>
        <v>8717.3349999999991</v>
      </c>
      <c r="C26" s="113">
        <f>B26*'Q1.3 '!C26/'Q1.1'!B26</f>
        <v>9337.1180000000004</v>
      </c>
      <c r="D26" s="113">
        <f>C26*'Q1.3 '!D26/'Q1.1'!C26</f>
        <v>8719.9986684842879</v>
      </c>
      <c r="E26" s="113">
        <f>D26*'Q1.3 '!E26/'Q1.1'!D26</f>
        <v>8926.5673753349711</v>
      </c>
      <c r="F26" s="113">
        <f>E26*'Q1.3 '!F26/'Q1.1'!E26</f>
        <v>9054.2582578770907</v>
      </c>
      <c r="G26" s="115">
        <f>F26*'Q1.3 '!G26/'Q1.1'!F26</f>
        <v>8625.8112166369556</v>
      </c>
      <c r="H26" s="115">
        <f>G26*'Q1.3 '!H26/'Q1.1'!G26</f>
        <v>10148.753462221935</v>
      </c>
      <c r="I26" s="115">
        <f>H26*'Q1.3 '!I26/'Q1.1'!H26</f>
        <v>9805.7080269509934</v>
      </c>
      <c r="J26" s="115">
        <f>I26*'Q1.3 '!J26/'Q1.1'!I26</f>
        <v>8599.2213090137775</v>
      </c>
    </row>
    <row r="27" spans="1:10">
      <c r="A27" s="118" t="s">
        <v>148</v>
      </c>
      <c r="B27" s="113">
        <f>'Q1.1'!B27</f>
        <v>3201.4630000000002</v>
      </c>
      <c r="C27" s="113">
        <f>B27*'Q1.3 '!C27/'Q1.1'!B27</f>
        <v>3258.2240000000006</v>
      </c>
      <c r="D27" s="113">
        <f>C27*'Q1.3 '!D27/'Q1.1'!C27</f>
        <v>3608.1455367870144</v>
      </c>
      <c r="E27" s="113">
        <f>D27*'Q1.3 '!E27/'Q1.1'!D27</f>
        <v>3584.2489322021152</v>
      </c>
      <c r="F27" s="113">
        <f>E27*'Q1.3 '!F27/'Q1.1'!E27</f>
        <v>4031.4270687003668</v>
      </c>
      <c r="G27" s="115">
        <f>F27*'Q1.3 '!G27/'Q1.1'!F27</f>
        <v>4554.5037435840495</v>
      </c>
      <c r="H27" s="115">
        <f>G27*'Q1.3 '!H27/'Q1.1'!G27</f>
        <v>5729.9694305792573</v>
      </c>
      <c r="I27" s="115">
        <f>H27*'Q1.3 '!I27/'Q1.1'!H27</f>
        <v>5144.9305361913912</v>
      </c>
      <c r="J27" s="115">
        <f>I27*'Q1.3 '!J27/'Q1.1'!I27</f>
        <v>4345.8205282857853</v>
      </c>
    </row>
    <row r="28" spans="1:10">
      <c r="A28" s="118" t="s">
        <v>149</v>
      </c>
      <c r="B28" s="113">
        <f>'Q1.1'!B28</f>
        <v>1739.7059999999999</v>
      </c>
      <c r="C28" s="113">
        <f>B28*'Q1.3 '!C28/'Q1.1'!B28</f>
        <v>1639.0150000000001</v>
      </c>
      <c r="D28" s="113">
        <f>C28*'Q1.3 '!D28/'Q1.1'!C28</f>
        <v>1880.6889021374093</v>
      </c>
      <c r="E28" s="113">
        <f>D28*'Q1.3 '!E28/'Q1.1'!D28</f>
        <v>1735.7937599183927</v>
      </c>
      <c r="F28" s="113">
        <f>E28*'Q1.3 '!F28/'Q1.1'!E28</f>
        <v>2408.1586274139331</v>
      </c>
      <c r="G28" s="115">
        <f>F28*'Q1.3 '!G28/'Q1.1'!F28</f>
        <v>529.8392538062792</v>
      </c>
      <c r="H28" s="115">
        <f>G28*'Q1.3 '!H28/'Q1.1'!G28</f>
        <v>1080.0175119132264</v>
      </c>
      <c r="I28" s="115">
        <f>H28*'Q1.3 '!I28/'Q1.1'!H28</f>
        <v>2434.0385980894334</v>
      </c>
      <c r="J28" s="115">
        <f>I28*'Q1.3 '!J28/'Q1.1'!I28</f>
        <v>1976.4131532866984</v>
      </c>
    </row>
    <row r="29" spans="1:10">
      <c r="A29" s="118" t="s">
        <v>150</v>
      </c>
      <c r="B29" s="113">
        <f>'Q1.1'!B29</f>
        <v>1338.4059999999999</v>
      </c>
      <c r="C29" s="113">
        <f>B29*'Q1.3 '!C29/'Q1.1'!B29</f>
        <v>1277.1999999999998</v>
      </c>
      <c r="D29" s="113">
        <f>C29*'Q1.3 '!D29/'Q1.1'!C29</f>
        <v>1200.169862561643</v>
      </c>
      <c r="E29" s="113">
        <f>D29*'Q1.3 '!E29/'Q1.1'!D29</f>
        <v>1492.3236074309748</v>
      </c>
      <c r="F29" s="113">
        <f>E29*'Q1.3 '!F29/'Q1.1'!E29</f>
        <v>1716.3577721421352</v>
      </c>
      <c r="G29" s="115">
        <f>F29*'Q1.3 '!G29/'Q1.1'!F29</f>
        <v>879.16709396857357</v>
      </c>
      <c r="H29" s="115">
        <f>G29*'Q1.3 '!H29/'Q1.1'!G29</f>
        <v>1414.0478394343218</v>
      </c>
      <c r="I29" s="115">
        <f>H29*'Q1.3 '!I29/'Q1.1'!H29</f>
        <v>1545.4208280476739</v>
      </c>
      <c r="J29" s="115">
        <f>I29*'Q1.3 '!J29/'Q1.1'!I29</f>
        <v>1484.7105676233243</v>
      </c>
    </row>
    <row r="30" spans="1:10">
      <c r="A30" s="118" t="s">
        <v>214</v>
      </c>
      <c r="B30" s="113">
        <f>'Q1.1'!B30</f>
        <v>903.42899999999997</v>
      </c>
      <c r="C30" s="113">
        <f>B30*'Q1.3 '!C30/'Q1.1'!B30</f>
        <v>836.72</v>
      </c>
      <c r="D30" s="113">
        <f>C30*'Q1.3 '!D30/'Q1.1'!C30</f>
        <v>874.41594766517278</v>
      </c>
      <c r="E30" s="113">
        <f>D30*'Q1.3 '!E30/'Q1.1'!D30</f>
        <v>907.17486648819238</v>
      </c>
      <c r="F30" s="113">
        <f>E30*'Q1.3 '!F30/'Q1.1'!E30</f>
        <v>915.41005711289972</v>
      </c>
      <c r="G30" s="115">
        <f>F30*'Q1.3 '!G30/'Q1.1'!F30</f>
        <v>963.71777989819043</v>
      </c>
      <c r="H30" s="115">
        <f>G30*'Q1.3 '!H30/'Q1.1'!G30</f>
        <v>924.54336564724588</v>
      </c>
      <c r="I30" s="115">
        <f>H30*'Q1.3 '!I30/'Q1.1'!H30</f>
        <v>998.10220787425158</v>
      </c>
      <c r="J30" s="115">
        <f>I30*'Q1.3 '!J30/'Q1.1'!I30</f>
        <v>955.88755884630405</v>
      </c>
    </row>
    <row r="31" spans="1:10">
      <c r="A31" s="122" t="s">
        <v>2</v>
      </c>
      <c r="B31" s="124">
        <f>'Q1.1'!B31</f>
        <v>153348.76499999998</v>
      </c>
      <c r="C31" s="124">
        <f>B31*'Q1.3 '!C31/'Q1.1'!B31</f>
        <v>158448.49599999998</v>
      </c>
      <c r="D31" s="124">
        <f>C31*'Q1.3 '!D31/'Q1.1'!C31</f>
        <v>163521.79940882901</v>
      </c>
      <c r="E31" s="124">
        <f>D31*'Q1.3 '!E31/'Q1.1'!D31</f>
        <v>167255.05516803195</v>
      </c>
      <c r="F31" s="124">
        <f>E31*'Q1.3 '!F31/'Q1.1'!E31</f>
        <v>179826.1761398316</v>
      </c>
      <c r="G31" s="123">
        <f>F31*'Q1.3 '!G31/'Q1.1'!F31</f>
        <v>141487.51577050498</v>
      </c>
      <c r="H31" s="123">
        <f>G31*'Q1.3 '!H31/'Q1.1'!G31</f>
        <v>151376.33110666761</v>
      </c>
      <c r="I31" s="123">
        <f>H31*'Q1.3 '!I31/'Q1.1'!H31</f>
        <v>170107.30303995279</v>
      </c>
      <c r="J31" s="123">
        <f>I31*'Q1.3 '!J31/'Q1.1'!I31</f>
        <v>177036.85011934163</v>
      </c>
    </row>
    <row r="32" spans="1:10">
      <c r="A32" s="108" t="s">
        <v>230</v>
      </c>
      <c r="B32" s="113">
        <f>'Q1.1'!B32</f>
        <v>20562.048999999999</v>
      </c>
      <c r="C32" s="113">
        <f>B32*'Q1.3 '!C32/'Q1.1'!B32</f>
        <v>22906.944</v>
      </c>
      <c r="D32" s="113">
        <f>C32*'Q1.3 '!D32/'Q1.1'!C32</f>
        <v>26274.596148718825</v>
      </c>
      <c r="E32" s="113">
        <f>D32*'Q1.3 '!E32/'Q1.1'!D32</f>
        <v>29867.809878913497</v>
      </c>
      <c r="F32" s="113">
        <f>E32*'Q1.3 '!F32/'Q1.1'!E32</f>
        <v>30847.821049715389</v>
      </c>
      <c r="G32" s="115">
        <f>F32*'Q1.3 '!G32/'Q1.1'!F32</f>
        <v>25545.903720882488</v>
      </c>
      <c r="H32" s="115">
        <f>G32*'Q1.3 '!H32/'Q1.1'!G32</f>
        <v>27417.586605812972</v>
      </c>
      <c r="I32" s="115">
        <f>H32*'Q1.3 '!I32/'Q1.1'!H32</f>
        <v>38145.443349170077</v>
      </c>
      <c r="J32" s="115">
        <f>I32*'Q1.3 '!J32/'Q1.1'!I32</f>
        <v>41537.909068693116</v>
      </c>
    </row>
    <row r="33" spans="1:10">
      <c r="A33" s="122" t="s">
        <v>185</v>
      </c>
      <c r="B33" s="124">
        <f>'Q1.1'!B33</f>
        <v>173910.81399999998</v>
      </c>
      <c r="C33" s="124">
        <f>B33*'Q1.3 '!C33/'Q1.1'!B33</f>
        <v>181355.43999999997</v>
      </c>
      <c r="D33" s="124">
        <f>C33*'Q1.3 '!D33/'Q1.1'!C33</f>
        <v>189609.49704920271</v>
      </c>
      <c r="E33" s="124">
        <f>D33*'Q1.3 '!E33/'Q1.1'!D33</f>
        <v>196638.25394438652</v>
      </c>
      <c r="F33" s="124">
        <f>E33*'Q1.3 '!F33/'Q1.1'!E33</f>
        <v>210300.33831679946</v>
      </c>
      <c r="G33" s="123">
        <f>F33*'Q1.3 '!G33/'Q1.1'!F33</f>
        <v>166546.77267962252</v>
      </c>
      <c r="H33" s="123">
        <f>G33*'Q1.3 '!H33/'Q1.1'!G33</f>
        <v>178260.89007204998</v>
      </c>
      <c r="I33" s="123">
        <f>H33*'Q1.3 '!I33/'Q1.1'!H33</f>
        <v>206503.96744824699</v>
      </c>
      <c r="J33" s="123">
        <f>I33*'Q1.3 '!J33/'Q1.1'!I33</f>
        <v>216405.33989057114</v>
      </c>
    </row>
    <row r="34" spans="1:10">
      <c r="A34" s="111" t="s">
        <v>228</v>
      </c>
      <c r="B34" s="181"/>
      <c r="C34" s="181"/>
      <c r="D34" s="181"/>
      <c r="E34" s="181"/>
      <c r="F34" s="181"/>
      <c r="G34" s="842"/>
      <c r="H34" s="842"/>
      <c r="I34" s="842"/>
      <c r="J34" s="842"/>
    </row>
    <row r="35" spans="1:10">
      <c r="A35" s="116" t="s">
        <v>3</v>
      </c>
      <c r="B35" s="123">
        <f>'Q1.1'!B35</f>
        <v>143704.08700000003</v>
      </c>
      <c r="C35" s="124">
        <f>B35*'Q1.3 '!C35/'Q1.1'!B35</f>
        <v>153849.76999999999</v>
      </c>
      <c r="D35" s="124">
        <f>C35*'Q1.3 '!D35/'Q1.1'!C35</f>
        <v>166730.23969144782</v>
      </c>
      <c r="E35" s="124">
        <f>D35*'Q1.3 '!E35/'Q1.1'!D35</f>
        <v>174327.37287237338</v>
      </c>
      <c r="F35" s="124">
        <f>E35*'Q1.3 '!F35/'Q1.1'!E35</f>
        <v>185880.0385918988</v>
      </c>
      <c r="G35" s="123">
        <f>F35*'Q1.3 '!G35/'Q1.1'!F35</f>
        <v>167145.42939282401</v>
      </c>
      <c r="H35" s="123">
        <f>G35*'Q1.3 '!H35/'Q1.1'!G35</f>
        <v>183965.63604333947</v>
      </c>
      <c r="I35" s="123">
        <f>H35*'Q1.3 '!I35/'Q1.1'!H35</f>
        <v>201327.99211461318</v>
      </c>
      <c r="J35" s="123">
        <f>I35*'Q1.3 '!J35/'Q1.1'!I35</f>
        <v>204014.35543128054</v>
      </c>
    </row>
    <row r="36" spans="1:10">
      <c r="A36" s="120" t="s">
        <v>151</v>
      </c>
      <c r="B36" s="115">
        <f>'Q1.1'!B36</f>
        <v>108082.535</v>
      </c>
      <c r="C36" s="115">
        <f>B36*'Q1.3 '!C36/'Q1.1'!B36</f>
        <v>116889.41800000001</v>
      </c>
      <c r="D36" s="115">
        <f>C36*'Q1.3 '!D36/'Q1.1'!C36</f>
        <v>132611.5798854327</v>
      </c>
      <c r="E36" s="115">
        <f>D36*'Q1.3 '!E36/'Q1.1'!D36</f>
        <v>138101.95628256627</v>
      </c>
      <c r="F36" s="115">
        <f>E36*'Q1.3 '!F36/'Q1.1'!E36</f>
        <v>143752.02920802965</v>
      </c>
      <c r="G36" s="115">
        <f>F36*'Q1.3 '!G36/'Q1.1'!F36</f>
        <v>123884.61117120618</v>
      </c>
      <c r="H36" s="115">
        <f>G36*'Q1.3 '!H36/'Q1.1'!G36</f>
        <v>136317.07482687457</v>
      </c>
      <c r="I36" s="115">
        <f>H36*'Q1.3 '!I36/'Q1.1'!H36</f>
        <v>155172.92426776321</v>
      </c>
      <c r="J36" s="115">
        <f>I36*'Q1.3 '!J36/'Q1.1'!I36</f>
        <v>155574.21351724371</v>
      </c>
    </row>
    <row r="37" spans="1:10">
      <c r="A37" s="121" t="s">
        <v>182</v>
      </c>
      <c r="B37" s="115">
        <f>'Q1.1'!B37</f>
        <v>35233.398000000001</v>
      </c>
      <c r="C37" s="115">
        <f>B37*'Q1.3 '!C37/'Q1.1'!B37</f>
        <v>36581.095999999998</v>
      </c>
      <c r="D37" s="115">
        <f>C37*'Q1.3 '!D37/'Q1.1'!C37</f>
        <v>33562.651456590116</v>
      </c>
      <c r="E37" s="115">
        <f>D37*'Q1.3 '!E37/'Q1.1'!D37</f>
        <v>35427.715274638264</v>
      </c>
      <c r="F37" s="115">
        <f>E37*'Q1.3 '!F37/'Q1.1'!E37</f>
        <v>41217.366953861565</v>
      </c>
      <c r="G37" s="115">
        <f>F37*'Q1.3 '!G37/'Q1.1'!F37</f>
        <v>42215.855458615632</v>
      </c>
      <c r="H37" s="115">
        <f>G37*'Q1.3 '!H37/'Q1.1'!G37</f>
        <v>46450.895288684689</v>
      </c>
      <c r="I37" s="115">
        <f>H37*'Q1.3 '!I37/'Q1.1'!H37</f>
        <v>45169.296816909744</v>
      </c>
      <c r="J37" s="115">
        <f>I37*'Q1.3 '!J37/'Q1.1'!I37</f>
        <v>47525.155942917074</v>
      </c>
    </row>
    <row r="38" spans="1:10">
      <c r="A38" s="118" t="s">
        <v>99</v>
      </c>
      <c r="B38" s="113">
        <f>'Q1.1'!B38</f>
        <v>388.154</v>
      </c>
      <c r="C38" s="113">
        <f>B38*'Q1.3 '!C38/'Q1.1'!B38</f>
        <v>379.25599999999991</v>
      </c>
      <c r="D38" s="113">
        <f>C38*'Q1.3 '!D38/'Q1.1'!C38</f>
        <v>513.61614052467917</v>
      </c>
      <c r="E38" s="113">
        <f>D38*'Q1.3 '!E38/'Q1.1'!D38</f>
        <v>749.37241913398498</v>
      </c>
      <c r="F38" s="113">
        <f>E38*'Q1.3 '!F38/'Q1.1'!E38</f>
        <v>731.35845349224485</v>
      </c>
      <c r="G38" s="115">
        <f>F38*'Q1.3 '!G38/'Q1.1'!F38</f>
        <v>690.89712269524898</v>
      </c>
      <c r="H38" s="115">
        <f>G38*'Q1.3 '!H38/'Q1.1'!G38</f>
        <v>809.04308816395758</v>
      </c>
      <c r="I38" s="115">
        <f>H38*'Q1.3 '!I38/'Q1.1'!H38</f>
        <v>789.33989812198206</v>
      </c>
      <c r="J38" s="115">
        <f>I38*'Q1.3 '!J38/'Q1.1'!I38</f>
        <v>674.78504934527928</v>
      </c>
    </row>
    <row r="39" spans="1:10">
      <c r="A39" s="116" t="s">
        <v>4</v>
      </c>
      <c r="B39" s="123">
        <f>'Q1.1'!B39</f>
        <v>46028.161</v>
      </c>
      <c r="C39" s="124">
        <f>B39*'Q1.3 '!C39/'Q1.1'!B39</f>
        <v>49526.669000000002</v>
      </c>
      <c r="D39" s="124">
        <f>C39*'Q1.3 '!D39/'Q1.1'!C39</f>
        <v>56576.520579333621</v>
      </c>
      <c r="E39" s="124">
        <f>D39*'Q1.3 '!E39/'Q1.1'!D39</f>
        <v>58467.577136691056</v>
      </c>
      <c r="F39" s="124">
        <f>E39*'Q1.3 '!F39/'Q1.1'!E39</f>
        <v>58547.483487909121</v>
      </c>
      <c r="G39" s="123">
        <f>F39*'Q1.3 '!G39/'Q1.1'!F39</f>
        <v>53089.323346594145</v>
      </c>
      <c r="H39" s="123">
        <f>G39*'Q1.3 '!H39/'Q1.1'!G39</f>
        <v>51447.722543983909</v>
      </c>
      <c r="I39" s="123">
        <f>H39*'Q1.3 '!I39/'Q1.1'!H39</f>
        <v>47844.100281645595</v>
      </c>
      <c r="J39" s="123">
        <f>I39*'Q1.3 '!J39/'Q1.1'!I39</f>
        <v>51696.542220388947</v>
      </c>
    </row>
    <row r="40" spans="1:10">
      <c r="A40" s="121" t="s">
        <v>119</v>
      </c>
      <c r="B40" s="113">
        <f>'Q1.1'!B40</f>
        <v>31117.436000000002</v>
      </c>
      <c r="C40" s="113">
        <f>B40*'Q1.3 '!C40/'Q1.1'!B40</f>
        <v>35560.813242414319</v>
      </c>
      <c r="D40" s="113">
        <f>C40*'Q1.3 '!D40/'Q1.1'!C40</f>
        <v>42538.65080637714</v>
      </c>
      <c r="E40" s="113">
        <f>D40*'Q1.3 '!E40/'Q1.1'!D40</f>
        <v>43794.621181236194</v>
      </c>
      <c r="F40" s="113">
        <f>E40*'Q1.3 '!F40/'Q1.1'!E40</f>
        <v>47911.217773705386</v>
      </c>
      <c r="G40" s="115">
        <f>F40*'Q1.3 '!G40/'Q1.1'!F40</f>
        <v>45987.605357818698</v>
      </c>
      <c r="H40" s="115">
        <f>G40*'Q1.3 '!H40/'Q1.1'!G40</f>
        <v>39263.386435194509</v>
      </c>
      <c r="I40" s="115">
        <f>H40*'Q1.3 '!I40/'Q1.1'!H40</f>
        <v>39194.150354596641</v>
      </c>
      <c r="J40" s="115">
        <f>I40*'Q1.3 '!J40/'Q1.1'!I40</f>
        <v>42915.613088463222</v>
      </c>
    </row>
    <row r="41" spans="1:10">
      <c r="A41" s="120" t="s">
        <v>152</v>
      </c>
      <c r="B41" s="113">
        <f>'Q1.1'!B41</f>
        <v>14910.725</v>
      </c>
      <c r="C41" s="115">
        <f>B41*'Q1.3 '!C41/'Q1.1'!B41</f>
        <v>13965.855757585681</v>
      </c>
      <c r="D41" s="115">
        <f>C41*'Q1.3 '!D41/'Q1.1'!C41</f>
        <v>14037.867197275009</v>
      </c>
      <c r="E41" s="115">
        <f>D41*'Q1.3 '!E41/'Q1.1'!D41</f>
        <v>14691.374828923248</v>
      </c>
      <c r="F41" s="115">
        <f>E41*'Q1.3 '!F41/'Q1.1'!E41</f>
        <v>11391.6049512886</v>
      </c>
      <c r="G41" s="115">
        <f>F41*'Q1.3 '!G41/'Q1.1'!F41</f>
        <v>8248.562517891065</v>
      </c>
      <c r="H41" s="115">
        <f>G41*'Q1.3 '!H41/'Q1.1'!G41</f>
        <v>12332.587039722117</v>
      </c>
      <c r="I41" s="115">
        <f>H41*'Q1.3 '!I41/'Q1.1'!H41</f>
        <v>9274.8019751615575</v>
      </c>
      <c r="J41" s="115">
        <f>I41*'Q1.3 '!J41/'Q1.1'!I41</f>
        <v>9558.8199441843099</v>
      </c>
    </row>
    <row r="42" spans="1:10">
      <c r="A42" s="116" t="s">
        <v>5</v>
      </c>
      <c r="B42" s="123">
        <f>'Q1.1'!B42</f>
        <v>4592.3630000000003</v>
      </c>
      <c r="C42" s="124">
        <f>B42*'Q1.3 '!C42/'Q1.1'!B42</f>
        <v>4969.7359999999999</v>
      </c>
      <c r="D42" s="124">
        <f>C42*'Q1.3 '!D42/'Q1.1'!C42</f>
        <v>-681.01298001806117</v>
      </c>
      <c r="E42" s="124">
        <f>D42*'Q1.3 '!E42/'Q1.1'!D42</f>
        <v>-413.1200002723408</v>
      </c>
      <c r="F42" s="124">
        <f>E42*'Q1.3 '!F42/'Q1.1'!E42</f>
        <v>-1584.4781953270024</v>
      </c>
      <c r="G42" s="123">
        <f>F42*'Q1.3 '!G42/'Q1.1'!F42</f>
        <v>673.23765379626911</v>
      </c>
      <c r="H42" s="123">
        <f>G42*'Q1.3 '!H42/'Q1.1'!G42</f>
        <v>-12475.650867125851</v>
      </c>
      <c r="I42" s="123">
        <f>H42*'Q1.3 '!I42/'Q1.1'!H42</f>
        <v>-4400.25190151062</v>
      </c>
      <c r="J42" s="123">
        <f>I42*'Q1.3 '!J42/'Q1.1'!I42</f>
        <v>2279.1111591360577</v>
      </c>
    </row>
    <row r="43" spans="1:10">
      <c r="A43" s="116" t="s">
        <v>195</v>
      </c>
      <c r="B43" s="124">
        <f>'Q1.1'!B43</f>
        <v>50620.523999999998</v>
      </c>
      <c r="C43" s="124">
        <f>B43*'Q1.3 '!C43/'Q1.1'!B43</f>
        <v>54496.404999999999</v>
      </c>
      <c r="D43" s="124">
        <f>C43*'Q1.3 '!D43/'Q1.1'!C43</f>
        <v>55771.569115634746</v>
      </c>
      <c r="E43" s="124">
        <f>D43*'Q1.3 '!E43/'Q1.1'!D43</f>
        <v>58020.308043074554</v>
      </c>
      <c r="F43" s="124">
        <f>E43*'Q1.3 '!F43/'Q1.1'!E43</f>
        <v>55870.808290801899</v>
      </c>
      <c r="G43" s="123">
        <f>F43*'Q1.3 '!G43/'Q1.1'!F43</f>
        <v>55916.816229137075</v>
      </c>
      <c r="H43" s="123">
        <f>G43*'Q1.3 '!H43/'Q1.1'!G43</f>
        <v>57274.187568397312</v>
      </c>
      <c r="I43" s="123">
        <f>H43*'Q1.3 '!I43/'Q1.1'!H43</f>
        <v>51382.12493070912</v>
      </c>
      <c r="J43" s="123">
        <f>I43*'Q1.3 '!J43/'Q1.1'!I43</f>
        <v>51866.572511428378</v>
      </c>
    </row>
    <row r="44" spans="1:10">
      <c r="A44" s="116" t="s">
        <v>192</v>
      </c>
      <c r="B44" s="124">
        <f>'Q1.1'!B44</f>
        <v>-20413.797000000006</v>
      </c>
      <c r="C44" s="124">
        <f>B44*'Q1.3 '!C44/'Q1.1'!B44</f>
        <v>-26990.735000000001</v>
      </c>
      <c r="D44" s="124">
        <f>C44*'Q1.3 '!D44/'Q1.1'!C44</f>
        <v>-33805.840803237021</v>
      </c>
      <c r="E44" s="124">
        <f>D44*'Q1.3 '!E44/'Q1.1'!D44</f>
        <v>-36824.645763931228</v>
      </c>
      <c r="F44" s="124">
        <f>E44*'Q1.3 '!F44/'Q1.1'!E44</f>
        <v>-31031.226184750474</v>
      </c>
      <c r="G44" s="123">
        <f>F44*'Q1.3 '!G44/'Q1.1'!F44</f>
        <v>-67808.896592371326</v>
      </c>
      <c r="H44" s="123">
        <f>G44*'Q1.3 '!H44/'Q1.1'!G44</f>
        <v>-76627.975185086761</v>
      </c>
      <c r="I44" s="123">
        <f>H44*'Q1.3 '!I44/'Q1.1'!H44</f>
        <v>-53267.033531406851</v>
      </c>
      <c r="J44" s="123">
        <f>I44*'Q1.3 '!J44/'Q1.1'!I44</f>
        <v>-44353.128935850305</v>
      </c>
    </row>
    <row r="45" spans="1:10">
      <c r="A45" s="116" t="s">
        <v>6</v>
      </c>
      <c r="B45" s="123">
        <f>'Q1.1'!B45</f>
        <v>71538.563999999998</v>
      </c>
      <c r="C45" s="124">
        <f>B45*'Q1.3 '!C45/'Q1.1'!B45</f>
        <v>77917.258000000002</v>
      </c>
      <c r="D45" s="124">
        <f>C45*'Q1.3 '!D45/'Q1.1'!C45</f>
        <v>85529.73258854977</v>
      </c>
      <c r="E45" s="124">
        <f>D45*'Q1.3 '!E45/'Q1.1'!D45</f>
        <v>96991.650464099701</v>
      </c>
      <c r="F45" s="124">
        <f>E45*'Q1.3 '!F45/'Q1.1'!E45</f>
        <v>105905.93404038808</v>
      </c>
      <c r="G45" s="123">
        <f>F45*'Q1.3 '!G45/'Q1.1'!F45</f>
        <v>46023.270605028323</v>
      </c>
      <c r="H45" s="123">
        <f>G45*'Q1.3 '!H45/'Q1.1'!G45</f>
        <v>44706.342012746099</v>
      </c>
      <c r="I45" s="123">
        <f>H45*'Q1.3 '!I45/'Q1.1'!H45</f>
        <v>79993.716957493627</v>
      </c>
      <c r="J45" s="123">
        <f>I45*'Q1.3 '!J45/'Q1.1'!I45</f>
        <v>84700.356606514237</v>
      </c>
    </row>
    <row r="46" spans="1:10">
      <c r="A46" s="121" t="s">
        <v>181</v>
      </c>
      <c r="B46" s="115">
        <f>'Q1.1'!B46</f>
        <v>15184.825000000001</v>
      </c>
      <c r="C46" s="115">
        <f>B46*'Q1.3 '!C46/'Q1.1'!B46</f>
        <v>14054.891</v>
      </c>
      <c r="D46" s="115">
        <f>C46*'Q1.3 '!D46/'Q1.1'!C46</f>
        <v>14852.220536570694</v>
      </c>
      <c r="E46" s="115">
        <f>D46*'Q1.3 '!E46/'Q1.1'!D46</f>
        <v>18331.178962868409</v>
      </c>
      <c r="F46" s="115">
        <f>E46*'Q1.3 '!F46/'Q1.1'!E46</f>
        <v>16231.384363818879</v>
      </c>
      <c r="G46" s="115">
        <f>F46*'Q1.3 '!G46/'Q1.1'!F46</f>
        <v>6974.6449163215893</v>
      </c>
      <c r="H46" s="115">
        <f>G46*'Q1.3 '!H46/'Q1.1'!G46</f>
        <v>7030.0481265910776</v>
      </c>
      <c r="I46" s="115">
        <f>H46*'Q1.3 '!I46/'Q1.1'!H46</f>
        <v>9600.6375396654639</v>
      </c>
      <c r="J46" s="115">
        <f>I46*'Q1.3 '!J46/'Q1.1'!I46</f>
        <v>8133.8478336305716</v>
      </c>
    </row>
    <row r="47" spans="1:10">
      <c r="A47" s="120" t="s">
        <v>120</v>
      </c>
      <c r="B47" s="115">
        <f>'Q1.1'!B47</f>
        <v>56353.739000000001</v>
      </c>
      <c r="C47" s="115">
        <f>B47*'Q1.3 '!C47/'Q1.1'!B47</f>
        <v>63862.366999999998</v>
      </c>
      <c r="D47" s="115">
        <f>C47*'Q1.3 '!D47/'Q1.1'!C47</f>
        <v>70767.113294468058</v>
      </c>
      <c r="E47" s="115">
        <f>D47*'Q1.3 '!E47/'Q1.1'!D47</f>
        <v>78238.589014398181</v>
      </c>
      <c r="F47" s="115">
        <f>E47*'Q1.3 '!F47/'Q1.1'!E47</f>
        <v>91341.338507378328</v>
      </c>
      <c r="G47" s="115">
        <f>F47*'Q1.3 '!G47/'Q1.1'!F47</f>
        <v>39841.160015815665</v>
      </c>
      <c r="H47" s="115">
        <f>G47*'Q1.3 '!H47/'Q1.1'!G47</f>
        <v>38161.801219768349</v>
      </c>
      <c r="I47" s="115">
        <f>H47*'Q1.3 '!I47/'Q1.1'!H47</f>
        <v>77216.246690505606</v>
      </c>
      <c r="J47" s="115">
        <f>I47*'Q1.3 '!J47/'Q1.1'!I47</f>
        <v>88175.157699777745</v>
      </c>
    </row>
    <row r="48" spans="1:10">
      <c r="A48" s="116" t="s">
        <v>7</v>
      </c>
      <c r="B48" s="123">
        <f>'Q1.1'!B48</f>
        <v>91952.361000000004</v>
      </c>
      <c r="C48" s="124">
        <f>B48*'Q1.3 '!C48/'Q1.1'!B48</f>
        <v>104907.993</v>
      </c>
      <c r="D48" s="124">
        <f>C48*'Q1.3 '!D48/'Q1.1'!C48</f>
        <v>118902.81359741978</v>
      </c>
      <c r="E48" s="124">
        <f>D48*'Q1.3 '!E48/'Q1.1'!D48</f>
        <v>133377.89629196038</v>
      </c>
      <c r="F48" s="124">
        <f>E48*'Q1.3 '!F48/'Q1.1'!E48</f>
        <v>137804.9810860173</v>
      </c>
      <c r="G48" s="123">
        <f>F48*'Q1.3 '!G48/'Q1.1'!F48</f>
        <v>103101.70507086713</v>
      </c>
      <c r="H48" s="123">
        <f>G48*'Q1.3 '!H48/'Q1.1'!G48</f>
        <v>108718.36297778739</v>
      </c>
      <c r="I48" s="123">
        <f>H48*'Q1.3 '!I48/'Q1.1'!H48</f>
        <v>128500.1092901228</v>
      </c>
      <c r="J48" s="123">
        <f>I48*'Q1.3 '!J48/'Q1.1'!I48</f>
        <v>126278.43305158438</v>
      </c>
    </row>
    <row r="49" spans="1:10">
      <c r="A49" s="120" t="s">
        <v>186</v>
      </c>
      <c r="B49" s="115">
        <f>'Q1.1'!B49</f>
        <v>69290.798999999999</v>
      </c>
      <c r="C49" s="115">
        <f>B49*'Q1.3 '!C49/'Q1.1'!B49</f>
        <v>78303.284</v>
      </c>
      <c r="D49" s="115">
        <f>C49*'Q1.3 '!D49/'Q1.1'!C49</f>
        <v>93350.713214671196</v>
      </c>
      <c r="E49" s="115">
        <f>D49*'Q1.3 '!E49/'Q1.1'!D49</f>
        <v>104703.92352441401</v>
      </c>
      <c r="F49" s="115">
        <f>E49*'Q1.3 '!F49/'Q1.1'!E49</f>
        <v>109001.90532853035</v>
      </c>
      <c r="G49" s="115">
        <f>F49*'Q1.3 '!G49/'Q1.1'!F49</f>
        <v>87218.127810877413</v>
      </c>
      <c r="H49" s="115">
        <f>G49*'Q1.3 '!H49/'Q1.1'!G49</f>
        <v>94858.987558930254</v>
      </c>
      <c r="I49" s="115">
        <f>H49*'Q1.3 '!I49/'Q1.1'!H49</f>
        <v>113984.17203298133</v>
      </c>
      <c r="J49" s="115">
        <f>I49*'Q1.3 '!J49/'Q1.1'!I49</f>
        <v>108863.53857368005</v>
      </c>
    </row>
    <row r="50" spans="1:10">
      <c r="A50" s="121" t="s">
        <v>180</v>
      </c>
      <c r="B50" s="115">
        <f>'Q1.1'!B50</f>
        <v>22661.562000000002</v>
      </c>
      <c r="C50" s="115">
        <f>B50*'Q1.3 '!C50/'Q1.1'!B50</f>
        <v>26604.708999999999</v>
      </c>
      <c r="D50" s="115">
        <f>C50*'Q1.3 '!D50/'Q1.1'!C50</f>
        <v>25853.887263364104</v>
      </c>
      <c r="E50" s="115">
        <f>D50*'Q1.3 '!E50/'Q1.1'!D50</f>
        <v>29011.338720237927</v>
      </c>
      <c r="F50" s="115">
        <f>E50*'Q1.3 '!F50/'Q1.1'!E50</f>
        <v>29270.083565370038</v>
      </c>
      <c r="G50" s="115">
        <f>F50*'Q1.3 '!G50/'Q1.1'!F50</f>
        <v>17146.78315231048</v>
      </c>
      <c r="H50" s="115">
        <f>G50*'Q1.3 '!H50/'Q1.1'!G50</f>
        <v>15726.913577223284</v>
      </c>
      <c r="I50" s="115">
        <f>H50*'Q1.3 '!I50/'Q1.1'!H50</f>
        <v>17035.24989081161</v>
      </c>
      <c r="J50" s="115">
        <f>I50*'Q1.3 '!J50/'Q1.1'!I50</f>
        <v>19583.270241420727</v>
      </c>
    </row>
    <row r="51" spans="1:10">
      <c r="A51" s="116" t="s">
        <v>8</v>
      </c>
      <c r="B51" s="123">
        <f>'Q1.1'!B51</f>
        <v>173910.81400000001</v>
      </c>
      <c r="C51" s="123">
        <f>B51*'Q1.3 '!C51/'Q1.1'!B51</f>
        <v>181355.44</v>
      </c>
      <c r="D51" s="123">
        <f>C51*'Q1.3 '!D51/'Q1.1'!C51</f>
        <v>189609.49704920268</v>
      </c>
      <c r="E51" s="123">
        <f>D51*'Q1.3 '!E51/'Q1.1'!D51</f>
        <v>196638.25394438647</v>
      </c>
      <c r="F51" s="123">
        <f>E51*'Q1.3 '!F51/'Q1.1'!E51</f>
        <v>210300.33831679937</v>
      </c>
      <c r="G51" s="123">
        <f>F51*'Q1.3 '!G51/'Q1.1'!F51</f>
        <v>166546.77267962246</v>
      </c>
      <c r="H51" s="123">
        <f>G51*'Q1.3 '!H51/'Q1.1'!G51</f>
        <v>178260.89007204989</v>
      </c>
      <c r="I51" s="123">
        <f>H51*'Q1.3 '!I51/'Q1.1'!H51</f>
        <v>206503.96744824684</v>
      </c>
      <c r="J51" s="123">
        <f>I51*'Q1.3 '!J51/'Q1.1'!I51</f>
        <v>216405.33989057096</v>
      </c>
    </row>
    <row r="52" spans="1:10">
      <c r="A52" s="182" t="s">
        <v>142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31"/>
  <sheetViews>
    <sheetView showGridLines="0" zoomScaleNormal="100" workbookViewId="0">
      <selection activeCell="J145" sqref="J145"/>
    </sheetView>
  </sheetViews>
  <sheetFormatPr defaultColWidth="11.42578125" defaultRowHeight="12.75"/>
  <cols>
    <col min="1" max="1" width="9.140625" style="2" customWidth="1"/>
    <col min="2" max="2" width="49" style="2" customWidth="1"/>
    <col min="3" max="3" width="10.85546875" style="2" customWidth="1"/>
    <col min="4" max="4" width="10.7109375" style="2" bestFit="1" customWidth="1"/>
    <col min="5" max="5" width="10.85546875" style="2" customWidth="1"/>
    <col min="6" max="6" width="10.28515625" style="2" customWidth="1"/>
    <col min="7" max="8" width="9.7109375" style="2" customWidth="1"/>
    <col min="9" max="9" width="11.85546875" style="2" customWidth="1"/>
    <col min="10" max="10" width="11.42578125" style="2" customWidth="1"/>
    <col min="11" max="11" width="13.7109375" style="2" customWidth="1"/>
    <col min="12" max="18" width="12.7109375" style="2" customWidth="1"/>
    <col min="19" max="19" width="14.7109375" style="2" customWidth="1"/>
    <col min="20" max="66" width="12.7109375" style="2" customWidth="1"/>
    <col min="67" max="67" width="11.28515625" style="2" customWidth="1"/>
    <col min="68" max="68" width="12.85546875" style="2" customWidth="1"/>
    <col min="69" max="69" width="12.140625" style="2" customWidth="1"/>
    <col min="70" max="70" width="12" style="2" customWidth="1"/>
    <col min="71" max="71" width="11.7109375" style="2" customWidth="1"/>
    <col min="72" max="72" width="11.14062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11.140625" style="5" bestFit="1" customWidth="1"/>
    <col min="79" max="16384" width="11.42578125" style="2"/>
  </cols>
  <sheetData>
    <row r="1" spans="1:78" ht="15.75">
      <c r="F1" s="3" t="s">
        <v>117</v>
      </c>
      <c r="G1" s="104" t="s">
        <v>265</v>
      </c>
      <c r="H1" s="104"/>
      <c r="I1" s="105"/>
      <c r="J1" s="105"/>
      <c r="K1" s="105"/>
      <c r="N1" s="1" t="s">
        <v>78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87.7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171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5.75" thickTop="1">
      <c r="A8" s="18" t="s">
        <v>11</v>
      </c>
      <c r="B8" s="393" t="s">
        <v>201</v>
      </c>
      <c r="C8" s="133">
        <f>D8+E8+F8+G8+H8+I8+J8+K8</f>
        <v>18482.891</v>
      </c>
      <c r="D8" s="132">
        <v>2782.4520000000002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193.45099999999999</v>
      </c>
      <c r="K8" s="132">
        <f>BM8+BN8+BO8</f>
        <v>15506.987999999999</v>
      </c>
      <c r="L8" s="134">
        <v>11966.407999999999</v>
      </c>
      <c r="M8" s="133">
        <v>0</v>
      </c>
      <c r="N8" s="133">
        <v>0</v>
      </c>
      <c r="O8" s="133">
        <v>469.25200000000001</v>
      </c>
      <c r="P8" s="133">
        <v>0</v>
      </c>
      <c r="Q8" s="133">
        <v>0</v>
      </c>
      <c r="R8" s="133">
        <v>0</v>
      </c>
      <c r="S8" s="133">
        <v>36.390999999999998</v>
      </c>
      <c r="T8" s="133">
        <v>0</v>
      </c>
      <c r="U8" s="133">
        <v>0</v>
      </c>
      <c r="V8" s="133">
        <v>0</v>
      </c>
      <c r="W8" s="133">
        <v>0</v>
      </c>
      <c r="X8" s="133">
        <v>0</v>
      </c>
      <c r="Y8" s="133">
        <v>0</v>
      </c>
      <c r="Z8" s="133">
        <v>0</v>
      </c>
      <c r="AA8" s="133">
        <v>1.552</v>
      </c>
      <c r="AB8" s="133">
        <v>0</v>
      </c>
      <c r="AC8" s="133">
        <v>0</v>
      </c>
      <c r="AD8" s="133">
        <v>0</v>
      </c>
      <c r="AE8" s="133">
        <v>0</v>
      </c>
      <c r="AF8" s="133">
        <v>0</v>
      </c>
      <c r="AG8" s="133">
        <v>0</v>
      </c>
      <c r="AH8" s="133">
        <v>0</v>
      </c>
      <c r="AI8" s="133">
        <v>0</v>
      </c>
      <c r="AJ8" s="133">
        <v>0</v>
      </c>
      <c r="AK8" s="133">
        <v>0</v>
      </c>
      <c r="AL8" s="133">
        <v>0</v>
      </c>
      <c r="AM8" s="133">
        <v>0</v>
      </c>
      <c r="AN8" s="133">
        <v>0</v>
      </c>
      <c r="AO8" s="133">
        <v>0</v>
      </c>
      <c r="AP8" s="133">
        <v>0</v>
      </c>
      <c r="AQ8" s="133">
        <v>0</v>
      </c>
      <c r="AR8" s="133">
        <v>0</v>
      </c>
      <c r="AS8" s="133">
        <v>0</v>
      </c>
      <c r="AT8" s="133">
        <v>0</v>
      </c>
      <c r="AU8" s="133">
        <v>0</v>
      </c>
      <c r="AV8" s="133">
        <v>0</v>
      </c>
      <c r="AW8" s="133">
        <v>0</v>
      </c>
      <c r="AX8" s="133">
        <v>0</v>
      </c>
      <c r="AY8" s="133">
        <v>0</v>
      </c>
      <c r="AZ8" s="133">
        <v>0</v>
      </c>
      <c r="BA8" s="133">
        <v>0</v>
      </c>
      <c r="BB8" s="133">
        <v>0</v>
      </c>
      <c r="BC8" s="133">
        <v>6.383</v>
      </c>
      <c r="BD8" s="133">
        <v>0</v>
      </c>
      <c r="BE8" s="133">
        <v>0</v>
      </c>
      <c r="BF8" s="133">
        <v>0</v>
      </c>
      <c r="BG8" s="133">
        <v>0</v>
      </c>
      <c r="BH8" s="133">
        <v>0</v>
      </c>
      <c r="BI8" s="133">
        <v>0</v>
      </c>
      <c r="BJ8" s="133">
        <v>0</v>
      </c>
      <c r="BK8" s="133">
        <v>0</v>
      </c>
      <c r="BL8" s="133">
        <v>0</v>
      </c>
      <c r="BM8" s="135">
        <f>SUM(L8:BL8)</f>
        <v>12479.985999999999</v>
      </c>
      <c r="BN8" s="136"/>
      <c r="BO8" s="174">
        <v>3027.002</v>
      </c>
      <c r="BP8"/>
      <c r="BQ8"/>
      <c r="BR8"/>
      <c r="BS8"/>
      <c r="BT8"/>
      <c r="BU8"/>
      <c r="BV8"/>
      <c r="BW8"/>
      <c r="BX8"/>
      <c r="BY8"/>
      <c r="BZ8"/>
    </row>
    <row r="9" spans="1:78" ht="15">
      <c r="A9" s="18" t="s">
        <v>12</v>
      </c>
      <c r="B9" s="393" t="s">
        <v>188</v>
      </c>
      <c r="C9" s="133">
        <f t="shared" ref="C9:C60" si="0">D9+E9+F9+G9+H9+I9+J9+K9</f>
        <v>7412.0099999999993</v>
      </c>
      <c r="D9" s="132">
        <v>1734.2650000000001</v>
      </c>
      <c r="E9" s="132">
        <v>0</v>
      </c>
      <c r="F9" s="132">
        <v>0</v>
      </c>
      <c r="G9" s="132">
        <v>0</v>
      </c>
      <c r="H9" s="132">
        <v>0</v>
      </c>
      <c r="I9" s="132">
        <v>0</v>
      </c>
      <c r="J9" s="132">
        <v>2.0880000000000001</v>
      </c>
      <c r="K9" s="132">
        <f t="shared" ref="K9:K60" si="1">BM9+BN9+BO9</f>
        <v>5675.6569999999992</v>
      </c>
      <c r="L9" s="134">
        <v>0</v>
      </c>
      <c r="M9" s="133">
        <v>5565.8729999999996</v>
      </c>
      <c r="N9" s="133">
        <v>0</v>
      </c>
      <c r="O9" s="133">
        <v>53.478999999999999</v>
      </c>
      <c r="P9" s="133">
        <v>0</v>
      </c>
      <c r="Q9" s="133">
        <v>0</v>
      </c>
      <c r="R9" s="133">
        <v>0</v>
      </c>
      <c r="S9" s="133">
        <v>47.182000000000002</v>
      </c>
      <c r="T9" s="133">
        <v>0</v>
      </c>
      <c r="U9" s="133">
        <v>0</v>
      </c>
      <c r="V9" s="133">
        <v>0</v>
      </c>
      <c r="W9" s="133">
        <v>0</v>
      </c>
      <c r="X9" s="133">
        <v>0</v>
      </c>
      <c r="Y9" s="133">
        <v>0</v>
      </c>
      <c r="Z9" s="133">
        <v>0</v>
      </c>
      <c r="AA9" s="133">
        <v>0</v>
      </c>
      <c r="AB9" s="133">
        <v>0</v>
      </c>
      <c r="AC9" s="133">
        <v>0</v>
      </c>
      <c r="AD9" s="133">
        <v>0</v>
      </c>
      <c r="AE9" s="133">
        <v>0</v>
      </c>
      <c r="AF9" s="133">
        <v>0</v>
      </c>
      <c r="AG9" s="133">
        <v>0</v>
      </c>
      <c r="AH9" s="133">
        <v>0</v>
      </c>
      <c r="AI9" s="133">
        <v>0</v>
      </c>
      <c r="AJ9" s="133">
        <v>0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0</v>
      </c>
      <c r="AU9" s="133">
        <v>0</v>
      </c>
      <c r="AV9" s="133">
        <v>0</v>
      </c>
      <c r="AW9" s="133">
        <v>0</v>
      </c>
      <c r="AX9" s="133">
        <v>0</v>
      </c>
      <c r="AY9" s="133">
        <v>0</v>
      </c>
      <c r="AZ9" s="133">
        <v>0</v>
      </c>
      <c r="BA9" s="133">
        <v>0</v>
      </c>
      <c r="BB9" s="133">
        <v>0</v>
      </c>
      <c r="BC9" s="133">
        <v>0</v>
      </c>
      <c r="BD9" s="133">
        <v>0</v>
      </c>
      <c r="BE9" s="133">
        <v>0</v>
      </c>
      <c r="BF9" s="133">
        <v>0</v>
      </c>
      <c r="BG9" s="133">
        <v>0</v>
      </c>
      <c r="BH9" s="133">
        <v>0</v>
      </c>
      <c r="BI9" s="133">
        <v>0</v>
      </c>
      <c r="BJ9" s="133">
        <v>0</v>
      </c>
      <c r="BK9" s="133">
        <v>0</v>
      </c>
      <c r="BL9" s="133">
        <v>0</v>
      </c>
      <c r="BM9" s="135">
        <f t="shared" ref="BM9:BM60" si="2">SUM(L9:BL9)</f>
        <v>5666.5339999999997</v>
      </c>
      <c r="BN9" s="137"/>
      <c r="BO9" s="175">
        <v>9.1229999999999993</v>
      </c>
      <c r="BP9"/>
      <c r="BQ9"/>
      <c r="BR9"/>
      <c r="BS9"/>
      <c r="BT9"/>
      <c r="BU9"/>
      <c r="BV9"/>
      <c r="BW9"/>
      <c r="BX9"/>
      <c r="BY9"/>
      <c r="BZ9"/>
    </row>
    <row r="10" spans="1:78" ht="15">
      <c r="A10" s="18" t="s">
        <v>13</v>
      </c>
      <c r="B10" s="393" t="s">
        <v>193</v>
      </c>
      <c r="C10" s="133">
        <f t="shared" si="0"/>
        <v>1558.6119999999999</v>
      </c>
      <c r="D10" s="132">
        <v>670.53499999999997</v>
      </c>
      <c r="E10" s="132">
        <v>0</v>
      </c>
      <c r="F10" s="132">
        <v>10.669</v>
      </c>
      <c r="G10" s="132">
        <v>0</v>
      </c>
      <c r="H10" s="132">
        <v>0</v>
      </c>
      <c r="I10" s="132">
        <v>0</v>
      </c>
      <c r="J10" s="132">
        <v>3.6120000000000001</v>
      </c>
      <c r="K10" s="132">
        <f t="shared" si="1"/>
        <v>873.79599999999994</v>
      </c>
      <c r="L10" s="134">
        <v>0</v>
      </c>
      <c r="M10" s="133">
        <v>0</v>
      </c>
      <c r="N10" s="133">
        <v>735.88099999999997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  <c r="U10" s="133">
        <v>0</v>
      </c>
      <c r="V10" s="133">
        <v>0</v>
      </c>
      <c r="W10" s="133">
        <v>0</v>
      </c>
      <c r="X10" s="133">
        <v>0</v>
      </c>
      <c r="Y10" s="133">
        <v>0</v>
      </c>
      <c r="Z10" s="133">
        <v>0</v>
      </c>
      <c r="AA10" s="133">
        <v>0</v>
      </c>
      <c r="AB10" s="133">
        <v>0</v>
      </c>
      <c r="AC10" s="133">
        <v>0</v>
      </c>
      <c r="AD10" s="133">
        <v>0</v>
      </c>
      <c r="AE10" s="133">
        <v>5.2489999999999997</v>
      </c>
      <c r="AF10" s="133">
        <v>0</v>
      </c>
      <c r="AG10" s="133">
        <v>0</v>
      </c>
      <c r="AH10" s="133">
        <v>0</v>
      </c>
      <c r="AI10" s="133">
        <v>0</v>
      </c>
      <c r="AJ10" s="133">
        <v>0</v>
      </c>
      <c r="AK10" s="133">
        <v>0</v>
      </c>
      <c r="AL10" s="133">
        <v>0</v>
      </c>
      <c r="AM10" s="133">
        <v>0</v>
      </c>
      <c r="AN10" s="133">
        <v>0</v>
      </c>
      <c r="AO10" s="133">
        <v>0</v>
      </c>
      <c r="AP10" s="133">
        <v>0</v>
      </c>
      <c r="AQ10" s="133">
        <v>0</v>
      </c>
      <c r="AR10" s="133">
        <v>0</v>
      </c>
      <c r="AS10" s="133">
        <v>0</v>
      </c>
      <c r="AT10" s="133">
        <v>0</v>
      </c>
      <c r="AU10" s="133">
        <v>0</v>
      </c>
      <c r="AV10" s="133">
        <v>0</v>
      </c>
      <c r="AW10" s="133">
        <v>0</v>
      </c>
      <c r="AX10" s="133">
        <v>0</v>
      </c>
      <c r="AY10" s="133">
        <v>0</v>
      </c>
      <c r="AZ10" s="133">
        <v>0</v>
      </c>
      <c r="BA10" s="133">
        <v>0</v>
      </c>
      <c r="BB10" s="133">
        <v>0</v>
      </c>
      <c r="BC10" s="133">
        <v>18.122</v>
      </c>
      <c r="BD10" s="133">
        <v>0</v>
      </c>
      <c r="BE10" s="133">
        <v>0</v>
      </c>
      <c r="BF10" s="133">
        <v>0</v>
      </c>
      <c r="BG10" s="133">
        <v>0</v>
      </c>
      <c r="BH10" s="133">
        <v>0</v>
      </c>
      <c r="BI10" s="133">
        <v>0</v>
      </c>
      <c r="BJ10" s="133">
        <v>0</v>
      </c>
      <c r="BK10" s="133">
        <v>0</v>
      </c>
      <c r="BL10" s="133">
        <v>0</v>
      </c>
      <c r="BM10" s="135">
        <f t="shared" si="2"/>
        <v>759.25199999999995</v>
      </c>
      <c r="BN10" s="137"/>
      <c r="BO10" s="175">
        <v>114.544</v>
      </c>
      <c r="BP10"/>
      <c r="BQ10"/>
      <c r="BR10"/>
      <c r="BS10"/>
      <c r="BT10"/>
      <c r="BU10"/>
      <c r="BV10"/>
      <c r="BW10"/>
      <c r="BX10"/>
      <c r="BY10"/>
      <c r="BZ10"/>
    </row>
    <row r="11" spans="1:78" ht="15">
      <c r="A11" s="18" t="s">
        <v>14</v>
      </c>
      <c r="B11" s="393" t="s">
        <v>132</v>
      </c>
      <c r="C11" s="133">
        <f t="shared" si="0"/>
        <v>34492.007000000005</v>
      </c>
      <c r="D11" s="132">
        <v>4529.3130000000001</v>
      </c>
      <c r="E11" s="132">
        <v>0</v>
      </c>
      <c r="F11" s="132">
        <v>2284.442</v>
      </c>
      <c r="G11" s="132">
        <v>0</v>
      </c>
      <c r="H11" s="132">
        <v>0</v>
      </c>
      <c r="I11" s="132">
        <v>0</v>
      </c>
      <c r="J11" s="132">
        <v>2080.8440000000001</v>
      </c>
      <c r="K11" s="132">
        <f t="shared" si="1"/>
        <v>25597.408000000003</v>
      </c>
      <c r="L11" s="134">
        <v>565.97400000000005</v>
      </c>
      <c r="M11" s="133">
        <v>12.725</v>
      </c>
      <c r="N11" s="133">
        <v>0</v>
      </c>
      <c r="O11" s="133">
        <v>11012.78</v>
      </c>
      <c r="P11" s="133">
        <v>0.214</v>
      </c>
      <c r="Q11" s="133">
        <v>0</v>
      </c>
      <c r="R11" s="133">
        <v>0</v>
      </c>
      <c r="S11" s="133">
        <v>46.575000000000003</v>
      </c>
      <c r="T11" s="133">
        <v>0</v>
      </c>
      <c r="U11" s="133">
        <v>0</v>
      </c>
      <c r="V11" s="133">
        <v>0</v>
      </c>
      <c r="W11" s="133">
        <v>0</v>
      </c>
      <c r="X11" s="133">
        <v>0</v>
      </c>
      <c r="Y11" s="133">
        <v>0</v>
      </c>
      <c r="Z11" s="133">
        <v>0</v>
      </c>
      <c r="AA11" s="133">
        <v>0.46600000000000003</v>
      </c>
      <c r="AB11" s="133">
        <v>0</v>
      </c>
      <c r="AC11" s="133">
        <v>0</v>
      </c>
      <c r="AD11" s="133">
        <v>0</v>
      </c>
      <c r="AE11" s="133">
        <v>0</v>
      </c>
      <c r="AF11" s="133">
        <v>0</v>
      </c>
      <c r="AG11" s="133">
        <v>0</v>
      </c>
      <c r="AH11" s="133">
        <v>0</v>
      </c>
      <c r="AI11" s="133">
        <v>9.35</v>
      </c>
      <c r="AJ11" s="133">
        <v>0</v>
      </c>
      <c r="AK11" s="133">
        <v>0</v>
      </c>
      <c r="AL11" s="133">
        <v>0</v>
      </c>
      <c r="AM11" s="133">
        <v>0</v>
      </c>
      <c r="AN11" s="133">
        <v>0</v>
      </c>
      <c r="AO11" s="133">
        <v>0</v>
      </c>
      <c r="AP11" s="133">
        <v>0</v>
      </c>
      <c r="AQ11" s="133">
        <v>0</v>
      </c>
      <c r="AR11" s="133">
        <v>0</v>
      </c>
      <c r="AS11" s="133">
        <v>0</v>
      </c>
      <c r="AT11" s="133">
        <v>0</v>
      </c>
      <c r="AU11" s="133">
        <v>0</v>
      </c>
      <c r="AV11" s="133">
        <v>0</v>
      </c>
      <c r="AW11" s="133">
        <v>0</v>
      </c>
      <c r="AX11" s="133">
        <v>0</v>
      </c>
      <c r="AY11" s="133">
        <v>0</v>
      </c>
      <c r="AZ11" s="133">
        <v>0</v>
      </c>
      <c r="BA11" s="133">
        <v>0</v>
      </c>
      <c r="BB11" s="133">
        <v>0</v>
      </c>
      <c r="BC11" s="133">
        <v>0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0</v>
      </c>
      <c r="BJ11" s="133">
        <v>0</v>
      </c>
      <c r="BK11" s="133">
        <v>0</v>
      </c>
      <c r="BL11" s="133">
        <v>0</v>
      </c>
      <c r="BM11" s="135">
        <f t="shared" si="2"/>
        <v>11648.084000000003</v>
      </c>
      <c r="BN11" s="137"/>
      <c r="BO11" s="175">
        <v>13949.324000000001</v>
      </c>
      <c r="BP11"/>
      <c r="BQ11"/>
      <c r="BR11"/>
      <c r="BS11"/>
      <c r="BT11"/>
      <c r="BU11"/>
      <c r="BV11"/>
      <c r="BW11"/>
      <c r="BX11"/>
      <c r="BY11"/>
      <c r="BZ11"/>
    </row>
    <row r="12" spans="1:78" ht="15">
      <c r="A12" s="18" t="s">
        <v>15</v>
      </c>
      <c r="B12" s="393" t="s">
        <v>202</v>
      </c>
      <c r="C12" s="133">
        <f t="shared" si="0"/>
        <v>10417.645</v>
      </c>
      <c r="D12" s="132">
        <v>977.76300000000003</v>
      </c>
      <c r="E12" s="132">
        <v>0</v>
      </c>
      <c r="F12" s="132">
        <v>610.57299999999998</v>
      </c>
      <c r="G12" s="132">
        <v>0</v>
      </c>
      <c r="H12" s="132">
        <v>0</v>
      </c>
      <c r="I12" s="132">
        <v>0</v>
      </c>
      <c r="J12" s="132">
        <v>1946.299</v>
      </c>
      <c r="K12" s="132">
        <f t="shared" si="1"/>
        <v>6883.01</v>
      </c>
      <c r="L12" s="134">
        <v>1560.874</v>
      </c>
      <c r="M12" s="133">
        <v>0</v>
      </c>
      <c r="N12" s="133">
        <v>0</v>
      </c>
      <c r="O12" s="133">
        <v>343.35700000000003</v>
      </c>
      <c r="P12" s="133">
        <v>2557.5340000000001</v>
      </c>
      <c r="Q12" s="133">
        <v>0</v>
      </c>
      <c r="R12" s="133">
        <v>4.09</v>
      </c>
      <c r="S12" s="133">
        <v>7.5469999999999997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4.2640000000000002</v>
      </c>
      <c r="AB12" s="133">
        <v>0</v>
      </c>
      <c r="AC12" s="133">
        <v>0</v>
      </c>
      <c r="AD12" s="133">
        <v>0</v>
      </c>
      <c r="AE12" s="133">
        <v>0</v>
      </c>
      <c r="AF12" s="133">
        <v>0</v>
      </c>
      <c r="AG12" s="133">
        <v>0</v>
      </c>
      <c r="AH12" s="133">
        <v>0</v>
      </c>
      <c r="AI12" s="133">
        <v>0</v>
      </c>
      <c r="AJ12" s="133">
        <v>0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v>0</v>
      </c>
      <c r="AV12" s="133">
        <v>0</v>
      </c>
      <c r="AW12" s="133">
        <v>0</v>
      </c>
      <c r="AX12" s="133">
        <v>0</v>
      </c>
      <c r="AY12" s="133">
        <v>0</v>
      </c>
      <c r="AZ12" s="133">
        <v>0</v>
      </c>
      <c r="BA12" s="133">
        <v>0</v>
      </c>
      <c r="BB12" s="133">
        <v>0</v>
      </c>
      <c r="BC12" s="133">
        <v>0</v>
      </c>
      <c r="BD12" s="133">
        <v>0</v>
      </c>
      <c r="BE12" s="133">
        <v>0</v>
      </c>
      <c r="BF12" s="133">
        <v>0</v>
      </c>
      <c r="BG12" s="133">
        <v>0</v>
      </c>
      <c r="BH12" s="133">
        <v>0</v>
      </c>
      <c r="BI12" s="133">
        <v>0</v>
      </c>
      <c r="BJ12" s="133">
        <v>0</v>
      </c>
      <c r="BK12" s="133">
        <v>0</v>
      </c>
      <c r="BL12" s="133">
        <v>0</v>
      </c>
      <c r="BM12" s="135">
        <f t="shared" si="2"/>
        <v>4477.6660000000002</v>
      </c>
      <c r="BN12" s="137"/>
      <c r="BO12" s="175">
        <v>2405.3440000000001</v>
      </c>
      <c r="BP12"/>
      <c r="BQ12"/>
      <c r="BR12"/>
      <c r="BS12"/>
      <c r="BT12"/>
      <c r="BU12"/>
      <c r="BV12"/>
      <c r="BW12"/>
      <c r="BX12"/>
      <c r="BY12"/>
      <c r="BZ12"/>
    </row>
    <row r="13" spans="1:78" ht="15">
      <c r="A13" s="18" t="s">
        <v>16</v>
      </c>
      <c r="B13" s="393" t="s">
        <v>203</v>
      </c>
      <c r="C13" s="133">
        <f t="shared" si="0"/>
        <v>1391.9470000000001</v>
      </c>
      <c r="D13" s="132">
        <v>439.02300000000002</v>
      </c>
      <c r="E13" s="132">
        <v>0</v>
      </c>
      <c r="F13" s="132">
        <v>160.53899999999999</v>
      </c>
      <c r="G13" s="132">
        <v>0</v>
      </c>
      <c r="H13" s="132">
        <v>28.428000000000001</v>
      </c>
      <c r="I13" s="132">
        <v>0</v>
      </c>
      <c r="J13" s="132">
        <v>82.347999999999999</v>
      </c>
      <c r="K13" s="132">
        <f t="shared" si="1"/>
        <v>681.60900000000004</v>
      </c>
      <c r="L13" s="134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497.75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0</v>
      </c>
      <c r="AQ13" s="133">
        <v>0</v>
      </c>
      <c r="AR13" s="133">
        <v>0</v>
      </c>
      <c r="AS13" s="133">
        <v>0</v>
      </c>
      <c r="AT13" s="133">
        <v>0</v>
      </c>
      <c r="AU13" s="133">
        <v>0</v>
      </c>
      <c r="AV13" s="133">
        <v>0</v>
      </c>
      <c r="AW13" s="133">
        <v>0</v>
      </c>
      <c r="AX13" s="133">
        <v>0</v>
      </c>
      <c r="AY13" s="133">
        <v>0</v>
      </c>
      <c r="AZ13" s="133">
        <v>0</v>
      </c>
      <c r="BA13" s="133">
        <v>0</v>
      </c>
      <c r="BB13" s="133">
        <v>0</v>
      </c>
      <c r="BC13" s="133">
        <v>0</v>
      </c>
      <c r="BD13" s="133">
        <v>0</v>
      </c>
      <c r="BE13" s="133">
        <v>0</v>
      </c>
      <c r="BF13" s="133">
        <v>0</v>
      </c>
      <c r="BG13" s="133">
        <v>0</v>
      </c>
      <c r="BH13" s="133">
        <v>0</v>
      </c>
      <c r="BI13" s="133">
        <v>0</v>
      </c>
      <c r="BJ13" s="133">
        <v>0</v>
      </c>
      <c r="BK13" s="133">
        <v>0</v>
      </c>
      <c r="BL13" s="133">
        <v>0</v>
      </c>
      <c r="BM13" s="135">
        <f t="shared" si="2"/>
        <v>497.75</v>
      </c>
      <c r="BN13" s="137"/>
      <c r="BO13" s="175">
        <v>183.85900000000001</v>
      </c>
      <c r="BP13"/>
      <c r="BQ13"/>
      <c r="BR13"/>
      <c r="BS13"/>
      <c r="BT13"/>
      <c r="BU13"/>
      <c r="BV13"/>
      <c r="BW13"/>
      <c r="BX13"/>
      <c r="BY13"/>
      <c r="BZ13"/>
    </row>
    <row r="14" spans="1:78" ht="15">
      <c r="A14" s="18" t="s">
        <v>17</v>
      </c>
      <c r="B14" s="393" t="s">
        <v>165</v>
      </c>
      <c r="C14" s="133">
        <f t="shared" si="0"/>
        <v>4030.0459999999998</v>
      </c>
      <c r="D14" s="132">
        <v>722.83199999999999</v>
      </c>
      <c r="E14" s="132">
        <v>0</v>
      </c>
      <c r="F14" s="132">
        <v>300.45299999999997</v>
      </c>
      <c r="G14" s="132">
        <v>0</v>
      </c>
      <c r="H14" s="132">
        <v>0</v>
      </c>
      <c r="I14" s="132">
        <v>0</v>
      </c>
      <c r="J14" s="132">
        <v>371.32600000000002</v>
      </c>
      <c r="K14" s="132">
        <f t="shared" si="1"/>
        <v>2635.4349999999999</v>
      </c>
      <c r="L14" s="134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974.09699999999998</v>
      </c>
      <c r="S14" s="133">
        <v>87.539000000000001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1.5680000000000001</v>
      </c>
      <c r="AA14" s="133">
        <v>11.395</v>
      </c>
      <c r="AB14" s="133">
        <v>0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0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</v>
      </c>
      <c r="BL14" s="133">
        <v>0</v>
      </c>
      <c r="BM14" s="135">
        <f t="shared" si="2"/>
        <v>1074.5989999999999</v>
      </c>
      <c r="BN14" s="137"/>
      <c r="BO14" s="175">
        <v>1560.836</v>
      </c>
      <c r="BP14"/>
      <c r="BQ14"/>
      <c r="BR14"/>
      <c r="BS14"/>
      <c r="BT14"/>
      <c r="BU14"/>
      <c r="BV14"/>
      <c r="BW14"/>
      <c r="BX14"/>
      <c r="BY14"/>
      <c r="BZ14"/>
    </row>
    <row r="15" spans="1:78" ht="15">
      <c r="A15" s="18" t="s">
        <v>18</v>
      </c>
      <c r="B15" s="393" t="s">
        <v>231</v>
      </c>
      <c r="C15" s="133">
        <f t="shared" si="0"/>
        <v>2491.8969999999999</v>
      </c>
      <c r="D15" s="132">
        <v>337.85899999999998</v>
      </c>
      <c r="E15" s="132">
        <v>0</v>
      </c>
      <c r="F15" s="132">
        <v>87.995999999999995</v>
      </c>
      <c r="G15" s="132">
        <v>0</v>
      </c>
      <c r="H15" s="132">
        <v>0</v>
      </c>
      <c r="I15" s="132">
        <v>0</v>
      </c>
      <c r="J15" s="132">
        <v>78.570999999999998</v>
      </c>
      <c r="K15" s="132">
        <f t="shared" si="1"/>
        <v>1987.471</v>
      </c>
      <c r="L15" s="134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466.90600000000001</v>
      </c>
      <c r="T15" s="133">
        <v>0</v>
      </c>
      <c r="U15" s="133">
        <v>0</v>
      </c>
      <c r="V15" s="133">
        <v>0</v>
      </c>
      <c r="W15" s="133">
        <v>0</v>
      </c>
      <c r="X15" s="133">
        <v>0</v>
      </c>
      <c r="Y15" s="133">
        <v>0</v>
      </c>
      <c r="Z15" s="133">
        <v>256.66800000000001</v>
      </c>
      <c r="AA15" s="133">
        <v>27.52</v>
      </c>
      <c r="AB15" s="133">
        <v>0</v>
      </c>
      <c r="AC15" s="133">
        <v>0</v>
      </c>
      <c r="AD15" s="133">
        <v>0</v>
      </c>
      <c r="AE15" s="133">
        <v>2.3029999999999999</v>
      </c>
      <c r="AF15" s="133">
        <v>0</v>
      </c>
      <c r="AG15" s="133">
        <v>0</v>
      </c>
      <c r="AH15" s="133">
        <v>0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0</v>
      </c>
      <c r="AO15" s="133">
        <v>0</v>
      </c>
      <c r="AP15" s="133">
        <v>0</v>
      </c>
      <c r="AQ15" s="133">
        <v>0</v>
      </c>
      <c r="AR15" s="133">
        <v>0</v>
      </c>
      <c r="AS15" s="133">
        <v>0</v>
      </c>
      <c r="AT15" s="133">
        <v>0</v>
      </c>
      <c r="AU15" s="133">
        <v>0</v>
      </c>
      <c r="AV15" s="133">
        <v>0</v>
      </c>
      <c r="AW15" s="133">
        <v>0</v>
      </c>
      <c r="AX15" s="133">
        <v>0</v>
      </c>
      <c r="AY15" s="133">
        <v>0</v>
      </c>
      <c r="AZ15" s="133">
        <v>0</v>
      </c>
      <c r="BA15" s="133">
        <v>0</v>
      </c>
      <c r="BB15" s="133">
        <v>0</v>
      </c>
      <c r="BC15" s="133">
        <v>0</v>
      </c>
      <c r="BD15" s="133">
        <v>0</v>
      </c>
      <c r="BE15" s="133">
        <v>0</v>
      </c>
      <c r="BF15" s="133">
        <v>0</v>
      </c>
      <c r="BG15" s="133">
        <v>0</v>
      </c>
      <c r="BH15" s="133">
        <v>0</v>
      </c>
      <c r="BI15" s="133">
        <v>0</v>
      </c>
      <c r="BJ15" s="133">
        <v>0</v>
      </c>
      <c r="BK15" s="133">
        <v>0</v>
      </c>
      <c r="BL15" s="133">
        <v>0</v>
      </c>
      <c r="BM15" s="135">
        <f t="shared" si="2"/>
        <v>753.39700000000005</v>
      </c>
      <c r="BN15" s="137"/>
      <c r="BO15" s="175">
        <v>1234.0740000000001</v>
      </c>
      <c r="BP15"/>
      <c r="BQ15"/>
      <c r="BR15"/>
      <c r="BS15"/>
      <c r="BT15"/>
      <c r="BU15"/>
      <c r="BV15"/>
      <c r="BW15"/>
      <c r="BX15"/>
      <c r="BY15"/>
      <c r="BZ15"/>
    </row>
    <row r="16" spans="1:78" ht="15">
      <c r="A16" s="18" t="s">
        <v>19</v>
      </c>
      <c r="B16" s="393" t="s">
        <v>204</v>
      </c>
      <c r="C16" s="133">
        <f t="shared" si="0"/>
        <v>21426.064000000002</v>
      </c>
      <c r="D16" s="132">
        <v>3440.3180000000002</v>
      </c>
      <c r="E16" s="132">
        <v>0</v>
      </c>
      <c r="F16" s="132">
        <v>715.54600000000005</v>
      </c>
      <c r="G16" s="132">
        <v>0</v>
      </c>
      <c r="H16" s="132">
        <v>511.30099999999999</v>
      </c>
      <c r="I16" s="132">
        <v>0</v>
      </c>
      <c r="J16" s="132">
        <v>838.55899999999997</v>
      </c>
      <c r="K16" s="132">
        <f t="shared" si="1"/>
        <v>15920.34</v>
      </c>
      <c r="L16" s="134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0</v>
      </c>
      <c r="AA16" s="133">
        <v>0.46600000000000003</v>
      </c>
      <c r="AB16" s="133">
        <v>0</v>
      </c>
      <c r="AC16" s="133">
        <v>0</v>
      </c>
      <c r="AD16" s="133">
        <v>0</v>
      </c>
      <c r="AE16" s="133">
        <v>0</v>
      </c>
      <c r="AF16" s="133">
        <v>0</v>
      </c>
      <c r="AG16" s="133">
        <v>0</v>
      </c>
      <c r="AH16" s="133">
        <v>0</v>
      </c>
      <c r="AI16" s="133">
        <v>0</v>
      </c>
      <c r="AJ16" s="133">
        <v>0</v>
      </c>
      <c r="AK16" s="133">
        <v>0</v>
      </c>
      <c r="AL16" s="133">
        <v>0</v>
      </c>
      <c r="AM16" s="133">
        <v>0</v>
      </c>
      <c r="AN16" s="133">
        <v>0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0</v>
      </c>
      <c r="AU16" s="133">
        <v>0</v>
      </c>
      <c r="AV16" s="133">
        <v>0</v>
      </c>
      <c r="AW16" s="133">
        <v>0</v>
      </c>
      <c r="AX16" s="133">
        <v>0</v>
      </c>
      <c r="AY16" s="133">
        <v>0</v>
      </c>
      <c r="AZ16" s="133">
        <v>0</v>
      </c>
      <c r="BA16" s="133">
        <v>0</v>
      </c>
      <c r="BB16" s="133">
        <v>0</v>
      </c>
      <c r="BC16" s="133">
        <v>0</v>
      </c>
      <c r="BD16" s="133">
        <v>0</v>
      </c>
      <c r="BE16" s="133">
        <v>0</v>
      </c>
      <c r="BF16" s="133">
        <v>0</v>
      </c>
      <c r="BG16" s="133">
        <v>0</v>
      </c>
      <c r="BH16" s="133">
        <v>0</v>
      </c>
      <c r="BI16" s="133">
        <v>0</v>
      </c>
      <c r="BJ16" s="133">
        <v>0</v>
      </c>
      <c r="BK16" s="133">
        <v>0</v>
      </c>
      <c r="BL16" s="133">
        <v>0</v>
      </c>
      <c r="BM16" s="135">
        <f t="shared" si="2"/>
        <v>0.46600000000000003</v>
      </c>
      <c r="BN16" s="137"/>
      <c r="BO16" s="175">
        <v>15919.874</v>
      </c>
      <c r="BP16"/>
      <c r="BQ16"/>
      <c r="BR16"/>
      <c r="BS16"/>
      <c r="BT16"/>
      <c r="BU16"/>
      <c r="BV16"/>
      <c r="BW16"/>
      <c r="BX16"/>
      <c r="BY16"/>
      <c r="BZ16"/>
    </row>
    <row r="17" spans="1:78" ht="15">
      <c r="A17" s="18" t="s">
        <v>20</v>
      </c>
      <c r="B17" s="393" t="s">
        <v>133</v>
      </c>
      <c r="C17" s="133">
        <f t="shared" si="0"/>
        <v>5244.21</v>
      </c>
      <c r="D17" s="132">
        <v>833.83900000000006</v>
      </c>
      <c r="E17" s="132">
        <v>0</v>
      </c>
      <c r="F17" s="132">
        <v>274.80500000000001</v>
      </c>
      <c r="G17" s="132">
        <v>0</v>
      </c>
      <c r="H17" s="132">
        <v>0</v>
      </c>
      <c r="I17" s="132">
        <v>0</v>
      </c>
      <c r="J17" s="132">
        <v>339.80200000000002</v>
      </c>
      <c r="K17" s="132">
        <f t="shared" si="1"/>
        <v>3795.7640000000001</v>
      </c>
      <c r="L17" s="134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8.5719999999999992</v>
      </c>
      <c r="S17" s="133">
        <v>0</v>
      </c>
      <c r="T17" s="133">
        <v>0</v>
      </c>
      <c r="U17" s="133">
        <v>931.94600000000003</v>
      </c>
      <c r="V17" s="133">
        <v>0</v>
      </c>
      <c r="W17" s="133">
        <v>0</v>
      </c>
      <c r="X17" s="133">
        <v>0</v>
      </c>
      <c r="Y17" s="133">
        <v>0</v>
      </c>
      <c r="Z17" s="133">
        <v>0</v>
      </c>
      <c r="AA17" s="133">
        <v>130.565</v>
      </c>
      <c r="AB17" s="133">
        <v>0</v>
      </c>
      <c r="AC17" s="133">
        <v>0</v>
      </c>
      <c r="AD17" s="133">
        <v>0</v>
      </c>
      <c r="AE17" s="133">
        <v>24.405999999999999</v>
      </c>
      <c r="AF17" s="133">
        <v>0</v>
      </c>
      <c r="AG17" s="133">
        <v>0</v>
      </c>
      <c r="AH17" s="133">
        <v>0</v>
      </c>
      <c r="AI17" s="133">
        <v>0</v>
      </c>
      <c r="AJ17" s="133">
        <v>0</v>
      </c>
      <c r="AK17" s="133">
        <v>0</v>
      </c>
      <c r="AL17" s="133">
        <v>0</v>
      </c>
      <c r="AM17" s="133">
        <v>0</v>
      </c>
      <c r="AN17" s="133">
        <v>0</v>
      </c>
      <c r="AO17" s="133">
        <v>0</v>
      </c>
      <c r="AP17" s="133">
        <v>0</v>
      </c>
      <c r="AQ17" s="133">
        <v>0</v>
      </c>
      <c r="AR17" s="133">
        <v>0</v>
      </c>
      <c r="AS17" s="133">
        <v>0</v>
      </c>
      <c r="AT17" s="133">
        <v>0</v>
      </c>
      <c r="AU17" s="133">
        <v>0</v>
      </c>
      <c r="AV17" s="133">
        <v>0</v>
      </c>
      <c r="AW17" s="133">
        <v>0</v>
      </c>
      <c r="AX17" s="133">
        <v>0</v>
      </c>
      <c r="AY17" s="133">
        <v>0</v>
      </c>
      <c r="AZ17" s="133">
        <v>0</v>
      </c>
      <c r="BA17" s="133">
        <v>0</v>
      </c>
      <c r="BB17" s="133">
        <v>0</v>
      </c>
      <c r="BC17" s="133">
        <v>0</v>
      </c>
      <c r="BD17" s="133">
        <v>0</v>
      </c>
      <c r="BE17" s="133">
        <v>0</v>
      </c>
      <c r="BF17" s="133">
        <v>0</v>
      </c>
      <c r="BG17" s="133">
        <v>0</v>
      </c>
      <c r="BH17" s="133">
        <v>0</v>
      </c>
      <c r="BI17" s="133">
        <v>0</v>
      </c>
      <c r="BJ17" s="133">
        <v>0</v>
      </c>
      <c r="BK17" s="133">
        <v>0</v>
      </c>
      <c r="BL17" s="133">
        <v>0</v>
      </c>
      <c r="BM17" s="135">
        <f t="shared" si="2"/>
        <v>1095.489</v>
      </c>
      <c r="BN17" s="137"/>
      <c r="BO17" s="175">
        <v>2700.2750000000001</v>
      </c>
      <c r="BP17"/>
      <c r="BQ17"/>
      <c r="BR17"/>
      <c r="BS17"/>
      <c r="BT17"/>
      <c r="BU17"/>
      <c r="BV17"/>
      <c r="BW17"/>
      <c r="BX17"/>
      <c r="BY17"/>
      <c r="BZ17"/>
    </row>
    <row r="18" spans="1:78" ht="15">
      <c r="A18" s="18" t="s">
        <v>21</v>
      </c>
      <c r="B18" s="393" t="s">
        <v>121</v>
      </c>
      <c r="C18" s="133">
        <f t="shared" si="0"/>
        <v>1706.7259999999999</v>
      </c>
      <c r="D18" s="132">
        <v>678.69500000000005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4.218</v>
      </c>
      <c r="K18" s="132">
        <f t="shared" si="1"/>
        <v>1023.8129999999999</v>
      </c>
      <c r="L18" s="134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227.02699999999999</v>
      </c>
      <c r="W18" s="133">
        <v>0</v>
      </c>
      <c r="X18" s="133">
        <v>0</v>
      </c>
      <c r="Y18" s="133">
        <v>0</v>
      </c>
      <c r="Z18" s="133">
        <v>0</v>
      </c>
      <c r="AA18" s="133">
        <v>0</v>
      </c>
      <c r="AB18" s="133">
        <v>0</v>
      </c>
      <c r="AC18" s="133">
        <v>0</v>
      </c>
      <c r="AD18" s="133">
        <v>0</v>
      </c>
      <c r="AE18" s="133">
        <v>0</v>
      </c>
      <c r="AF18" s="133">
        <v>0</v>
      </c>
      <c r="AG18" s="133">
        <v>0</v>
      </c>
      <c r="AH18" s="133">
        <v>0</v>
      </c>
      <c r="AI18" s="133">
        <v>0</v>
      </c>
      <c r="AJ18" s="133">
        <v>0</v>
      </c>
      <c r="AK18" s="133">
        <v>0</v>
      </c>
      <c r="AL18" s="133">
        <v>0</v>
      </c>
      <c r="AM18" s="133">
        <v>0</v>
      </c>
      <c r="AN18" s="133">
        <v>0</v>
      </c>
      <c r="AO18" s="133">
        <v>0</v>
      </c>
      <c r="AP18" s="133">
        <v>0</v>
      </c>
      <c r="AQ18" s="133">
        <v>0</v>
      </c>
      <c r="AR18" s="133">
        <v>0</v>
      </c>
      <c r="AS18" s="133">
        <v>0</v>
      </c>
      <c r="AT18" s="133">
        <v>0</v>
      </c>
      <c r="AU18" s="133">
        <v>0</v>
      </c>
      <c r="AV18" s="133">
        <v>0</v>
      </c>
      <c r="AW18" s="133">
        <v>0</v>
      </c>
      <c r="AX18" s="133">
        <v>0</v>
      </c>
      <c r="AY18" s="133">
        <v>0</v>
      </c>
      <c r="AZ18" s="133">
        <v>0</v>
      </c>
      <c r="BA18" s="133">
        <v>0</v>
      </c>
      <c r="BB18" s="133">
        <v>0</v>
      </c>
      <c r="BC18" s="133">
        <v>0</v>
      </c>
      <c r="BD18" s="133">
        <v>0</v>
      </c>
      <c r="BE18" s="133">
        <v>0</v>
      </c>
      <c r="BF18" s="133">
        <v>0</v>
      </c>
      <c r="BG18" s="133">
        <v>0</v>
      </c>
      <c r="BH18" s="133">
        <v>0</v>
      </c>
      <c r="BI18" s="133">
        <v>0</v>
      </c>
      <c r="BJ18" s="133">
        <v>0</v>
      </c>
      <c r="BK18" s="133">
        <v>0</v>
      </c>
      <c r="BL18" s="133">
        <v>0</v>
      </c>
      <c r="BM18" s="135">
        <f t="shared" si="2"/>
        <v>227.02699999999999</v>
      </c>
      <c r="BN18" s="137"/>
      <c r="BO18" s="175">
        <v>796.78599999999994</v>
      </c>
      <c r="BP18"/>
      <c r="BQ18"/>
      <c r="BR18"/>
      <c r="BS18"/>
      <c r="BT18"/>
      <c r="BU18"/>
      <c r="BV18"/>
      <c r="BW18"/>
      <c r="BX18"/>
      <c r="BY18"/>
      <c r="BZ18"/>
    </row>
    <row r="19" spans="1:78" ht="15">
      <c r="A19" s="18" t="s">
        <v>22</v>
      </c>
      <c r="B19" s="393" t="s">
        <v>122</v>
      </c>
      <c r="C19" s="133">
        <f t="shared" si="0"/>
        <v>2921.3700000000003</v>
      </c>
      <c r="D19" s="132">
        <v>286.44400000000002</v>
      </c>
      <c r="E19" s="132">
        <v>0</v>
      </c>
      <c r="F19" s="132">
        <v>30.66</v>
      </c>
      <c r="G19" s="132">
        <v>0</v>
      </c>
      <c r="H19" s="132">
        <v>0</v>
      </c>
      <c r="I19" s="132">
        <v>0</v>
      </c>
      <c r="J19" s="132">
        <v>268.39</v>
      </c>
      <c r="K19" s="132">
        <f t="shared" si="1"/>
        <v>2335.8760000000002</v>
      </c>
      <c r="L19" s="134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0</v>
      </c>
      <c r="W19" s="133">
        <v>178.863</v>
      </c>
      <c r="X19" s="133">
        <v>0</v>
      </c>
      <c r="Y19" s="133">
        <v>0</v>
      </c>
      <c r="Z19" s="133">
        <v>4.5119999999999996</v>
      </c>
      <c r="AA19" s="133">
        <v>0</v>
      </c>
      <c r="AB19" s="133">
        <v>0</v>
      </c>
      <c r="AC19" s="133">
        <v>0</v>
      </c>
      <c r="AD19" s="133">
        <v>0</v>
      </c>
      <c r="AE19" s="133">
        <v>0</v>
      </c>
      <c r="AF19" s="133">
        <v>0</v>
      </c>
      <c r="AG19" s="133">
        <v>0</v>
      </c>
      <c r="AH19" s="133">
        <v>0</v>
      </c>
      <c r="AI19" s="133">
        <v>0</v>
      </c>
      <c r="AJ19" s="133">
        <v>0</v>
      </c>
      <c r="AK19" s="133">
        <v>0</v>
      </c>
      <c r="AL19" s="133">
        <v>0</v>
      </c>
      <c r="AM19" s="133">
        <v>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0</v>
      </c>
      <c r="AV19" s="133">
        <v>0</v>
      </c>
      <c r="AW19" s="133">
        <v>0</v>
      </c>
      <c r="AX19" s="133">
        <v>0</v>
      </c>
      <c r="AY19" s="133">
        <v>0</v>
      </c>
      <c r="AZ19" s="133">
        <v>0</v>
      </c>
      <c r="BA19" s="133">
        <v>0</v>
      </c>
      <c r="BB19" s="133">
        <v>0</v>
      </c>
      <c r="BC19" s="133">
        <v>0</v>
      </c>
      <c r="BD19" s="133">
        <v>0</v>
      </c>
      <c r="BE19" s="133">
        <v>0</v>
      </c>
      <c r="BF19" s="133">
        <v>0</v>
      </c>
      <c r="BG19" s="133">
        <v>0</v>
      </c>
      <c r="BH19" s="133">
        <v>0</v>
      </c>
      <c r="BI19" s="133">
        <v>0</v>
      </c>
      <c r="BJ19" s="133">
        <v>0</v>
      </c>
      <c r="BK19" s="133">
        <v>0</v>
      </c>
      <c r="BL19" s="133">
        <v>0</v>
      </c>
      <c r="BM19" s="135">
        <f t="shared" si="2"/>
        <v>183.375</v>
      </c>
      <c r="BN19" s="137"/>
      <c r="BO19" s="175">
        <v>2152.5010000000002</v>
      </c>
      <c r="BP19"/>
      <c r="BQ19"/>
      <c r="BR19"/>
      <c r="BS19"/>
      <c r="BT19"/>
      <c r="BU19"/>
      <c r="BV19"/>
      <c r="BW19"/>
      <c r="BX19"/>
      <c r="BY19"/>
      <c r="BZ19"/>
    </row>
    <row r="20" spans="1:78" ht="15">
      <c r="A20" s="18" t="s">
        <v>23</v>
      </c>
      <c r="B20" s="393" t="s">
        <v>205</v>
      </c>
      <c r="C20" s="133">
        <f t="shared" si="0"/>
        <v>5982.45</v>
      </c>
      <c r="D20" s="132">
        <v>1086.239</v>
      </c>
      <c r="E20" s="132">
        <v>0</v>
      </c>
      <c r="F20" s="132">
        <v>41.744</v>
      </c>
      <c r="G20" s="132">
        <v>0</v>
      </c>
      <c r="H20" s="132">
        <v>0</v>
      </c>
      <c r="I20" s="132">
        <v>0</v>
      </c>
      <c r="J20" s="132">
        <v>316.16300000000001</v>
      </c>
      <c r="K20" s="132">
        <f t="shared" si="1"/>
        <v>4538.3040000000001</v>
      </c>
      <c r="L20" s="134">
        <v>0</v>
      </c>
      <c r="M20" s="133">
        <v>0</v>
      </c>
      <c r="N20" s="133">
        <v>18.914999999999999</v>
      </c>
      <c r="O20" s="133">
        <v>0</v>
      </c>
      <c r="P20" s="133">
        <v>0</v>
      </c>
      <c r="Q20" s="133">
        <v>0</v>
      </c>
      <c r="R20" s="133">
        <v>0</v>
      </c>
      <c r="S20" s="133">
        <v>0</v>
      </c>
      <c r="T20" s="133">
        <v>0</v>
      </c>
      <c r="U20" s="133">
        <v>0</v>
      </c>
      <c r="V20" s="133">
        <v>0</v>
      </c>
      <c r="W20" s="133">
        <v>0</v>
      </c>
      <c r="X20" s="133">
        <v>836.40700000000004</v>
      </c>
      <c r="Y20" s="133">
        <v>0</v>
      </c>
      <c r="Z20" s="133">
        <v>0</v>
      </c>
      <c r="AA20" s="133">
        <v>5.351</v>
      </c>
      <c r="AB20" s="133">
        <v>0</v>
      </c>
      <c r="AC20" s="133">
        <v>0</v>
      </c>
      <c r="AD20" s="133">
        <v>0</v>
      </c>
      <c r="AE20" s="133">
        <v>33.369999999999997</v>
      </c>
      <c r="AF20" s="133">
        <v>0</v>
      </c>
      <c r="AG20" s="133">
        <v>0</v>
      </c>
      <c r="AH20" s="133">
        <v>0</v>
      </c>
      <c r="AI20" s="133">
        <v>0</v>
      </c>
      <c r="AJ20" s="133">
        <v>0</v>
      </c>
      <c r="AK20" s="133">
        <v>0</v>
      </c>
      <c r="AL20" s="133">
        <v>0</v>
      </c>
      <c r="AM20" s="133">
        <v>0</v>
      </c>
      <c r="AN20" s="133">
        <v>0</v>
      </c>
      <c r="AO20" s="133">
        <v>0</v>
      </c>
      <c r="AP20" s="133">
        <v>0</v>
      </c>
      <c r="AQ20" s="133">
        <v>0</v>
      </c>
      <c r="AR20" s="133">
        <v>0</v>
      </c>
      <c r="AS20" s="133">
        <v>0</v>
      </c>
      <c r="AT20" s="133">
        <v>0</v>
      </c>
      <c r="AU20" s="133">
        <v>0</v>
      </c>
      <c r="AV20" s="133">
        <v>0</v>
      </c>
      <c r="AW20" s="133">
        <v>0</v>
      </c>
      <c r="AX20" s="133">
        <v>0</v>
      </c>
      <c r="AY20" s="133">
        <v>0</v>
      </c>
      <c r="AZ20" s="133">
        <v>0</v>
      </c>
      <c r="BA20" s="133">
        <v>0</v>
      </c>
      <c r="BB20" s="133">
        <v>0</v>
      </c>
      <c r="BC20" s="133">
        <v>0</v>
      </c>
      <c r="BD20" s="133">
        <v>0</v>
      </c>
      <c r="BE20" s="133">
        <v>0</v>
      </c>
      <c r="BF20" s="133">
        <v>0</v>
      </c>
      <c r="BG20" s="133">
        <v>0</v>
      </c>
      <c r="BH20" s="133">
        <v>0</v>
      </c>
      <c r="BI20" s="133">
        <v>0</v>
      </c>
      <c r="BJ20" s="133">
        <v>0</v>
      </c>
      <c r="BK20" s="133">
        <v>0</v>
      </c>
      <c r="BL20" s="133">
        <v>0</v>
      </c>
      <c r="BM20" s="135">
        <f t="shared" si="2"/>
        <v>894.04300000000001</v>
      </c>
      <c r="BN20" s="137"/>
      <c r="BO20" s="175">
        <v>3644.261</v>
      </c>
      <c r="BP20"/>
      <c r="BQ20"/>
      <c r="BR20"/>
      <c r="BS20"/>
      <c r="BT20"/>
      <c r="BU20"/>
      <c r="BV20"/>
      <c r="BW20"/>
      <c r="BX20"/>
      <c r="BY20"/>
      <c r="BZ20"/>
    </row>
    <row r="21" spans="1:78" ht="15">
      <c r="A21" s="18" t="s">
        <v>24</v>
      </c>
      <c r="B21" s="393" t="s">
        <v>123</v>
      </c>
      <c r="C21" s="133">
        <f t="shared" si="0"/>
        <v>7415.4049999999997</v>
      </c>
      <c r="D21" s="132">
        <v>1988.5930000000001</v>
      </c>
      <c r="E21" s="132">
        <v>0</v>
      </c>
      <c r="F21" s="132">
        <v>57.692</v>
      </c>
      <c r="G21" s="132">
        <v>0</v>
      </c>
      <c r="H21" s="132">
        <v>0</v>
      </c>
      <c r="I21" s="132">
        <v>0</v>
      </c>
      <c r="J21" s="132">
        <v>149.56</v>
      </c>
      <c r="K21" s="132">
        <f t="shared" si="1"/>
        <v>5219.5599999999995</v>
      </c>
      <c r="L21" s="134">
        <v>0</v>
      </c>
      <c r="M21" s="133">
        <v>0</v>
      </c>
      <c r="N21" s="133">
        <v>15.509</v>
      </c>
      <c r="O21" s="133">
        <v>0</v>
      </c>
      <c r="P21" s="133">
        <v>0</v>
      </c>
      <c r="Q21" s="133">
        <v>0</v>
      </c>
      <c r="R21" s="133">
        <v>0</v>
      </c>
      <c r="S21" s="133">
        <v>0</v>
      </c>
      <c r="T21" s="133">
        <v>0</v>
      </c>
      <c r="U21" s="133">
        <v>0</v>
      </c>
      <c r="V21" s="133">
        <v>0</v>
      </c>
      <c r="W21" s="133">
        <v>0</v>
      </c>
      <c r="X21" s="133">
        <v>0</v>
      </c>
      <c r="Y21" s="133">
        <v>959.08299999999997</v>
      </c>
      <c r="Z21" s="133">
        <v>46.152000000000001</v>
      </c>
      <c r="AA21" s="133">
        <v>55.503999999999998</v>
      </c>
      <c r="AB21" s="133">
        <v>0</v>
      </c>
      <c r="AC21" s="133">
        <v>0</v>
      </c>
      <c r="AD21" s="133">
        <v>0</v>
      </c>
      <c r="AE21" s="133">
        <v>0</v>
      </c>
      <c r="AF21" s="133">
        <v>110.845</v>
      </c>
      <c r="AG21" s="133">
        <v>0</v>
      </c>
      <c r="AH21" s="133">
        <v>0</v>
      </c>
      <c r="AI21" s="133">
        <v>0</v>
      </c>
      <c r="AJ21" s="133">
        <v>0</v>
      </c>
      <c r="AK21" s="133">
        <v>0</v>
      </c>
      <c r="AL21" s="133">
        <v>0</v>
      </c>
      <c r="AM21" s="133">
        <v>0</v>
      </c>
      <c r="AN21" s="133">
        <v>0</v>
      </c>
      <c r="AO21" s="133">
        <v>0</v>
      </c>
      <c r="AP21" s="133">
        <v>0</v>
      </c>
      <c r="AQ21" s="133">
        <v>0</v>
      </c>
      <c r="AR21" s="133">
        <v>0</v>
      </c>
      <c r="AS21" s="133">
        <v>0</v>
      </c>
      <c r="AT21" s="133">
        <v>0</v>
      </c>
      <c r="AU21" s="133">
        <v>0</v>
      </c>
      <c r="AV21" s="133">
        <v>0</v>
      </c>
      <c r="AW21" s="133">
        <v>0</v>
      </c>
      <c r="AX21" s="133">
        <v>0</v>
      </c>
      <c r="AY21" s="133">
        <v>0</v>
      </c>
      <c r="AZ21" s="133">
        <v>0</v>
      </c>
      <c r="BA21" s="133">
        <v>0</v>
      </c>
      <c r="BB21" s="133">
        <v>111.919</v>
      </c>
      <c r="BC21" s="133">
        <v>0</v>
      </c>
      <c r="BD21" s="133">
        <v>0</v>
      </c>
      <c r="BE21" s="133">
        <v>0</v>
      </c>
      <c r="BF21" s="133">
        <v>0</v>
      </c>
      <c r="BG21" s="133">
        <v>0</v>
      </c>
      <c r="BH21" s="133">
        <v>0</v>
      </c>
      <c r="BI21" s="133">
        <v>0</v>
      </c>
      <c r="BJ21" s="133">
        <v>0</v>
      </c>
      <c r="BK21" s="133">
        <v>0</v>
      </c>
      <c r="BL21" s="133">
        <v>0</v>
      </c>
      <c r="BM21" s="135">
        <f t="shared" si="2"/>
        <v>1299.0120000000002</v>
      </c>
      <c r="BN21" s="137"/>
      <c r="BO21" s="175">
        <v>3920.5479999999998</v>
      </c>
      <c r="BP21"/>
      <c r="BQ21"/>
      <c r="BR21"/>
      <c r="BS21"/>
      <c r="BT21"/>
      <c r="BU21"/>
      <c r="BV21"/>
      <c r="BW21"/>
      <c r="BX21"/>
      <c r="BY21"/>
      <c r="BZ21"/>
    </row>
    <row r="22" spans="1:78" ht="15">
      <c r="A22" s="18" t="s">
        <v>25</v>
      </c>
      <c r="B22" s="393" t="s">
        <v>166</v>
      </c>
      <c r="C22" s="133">
        <f t="shared" si="0"/>
        <v>2155.0810000000001</v>
      </c>
      <c r="D22" s="132">
        <v>391.61700000000002</v>
      </c>
      <c r="E22" s="132">
        <v>0</v>
      </c>
      <c r="F22" s="132">
        <v>198.75200000000001</v>
      </c>
      <c r="G22" s="132">
        <v>0</v>
      </c>
      <c r="H22" s="132">
        <v>0</v>
      </c>
      <c r="I22" s="132">
        <v>0</v>
      </c>
      <c r="J22" s="132">
        <v>237.43</v>
      </c>
      <c r="K22" s="132">
        <f t="shared" si="1"/>
        <v>1327.2820000000002</v>
      </c>
      <c r="L22" s="134">
        <v>0</v>
      </c>
      <c r="M22" s="133">
        <v>0</v>
      </c>
      <c r="N22" s="133">
        <v>0</v>
      </c>
      <c r="O22" s="133">
        <v>0</v>
      </c>
      <c r="P22" s="133">
        <v>0</v>
      </c>
      <c r="Q22" s="133">
        <v>0</v>
      </c>
      <c r="R22" s="133">
        <v>4.09</v>
      </c>
      <c r="S22" s="133">
        <v>0</v>
      </c>
      <c r="T22" s="133">
        <v>0</v>
      </c>
      <c r="U22" s="133">
        <v>0</v>
      </c>
      <c r="V22" s="133">
        <v>0</v>
      </c>
      <c r="W22" s="133">
        <v>0</v>
      </c>
      <c r="X22" s="133">
        <v>0</v>
      </c>
      <c r="Y22" s="133">
        <v>0</v>
      </c>
      <c r="Z22" s="133">
        <v>557.52499999999998</v>
      </c>
      <c r="AA22" s="133">
        <v>0</v>
      </c>
      <c r="AB22" s="133">
        <v>0</v>
      </c>
      <c r="AC22" s="133">
        <v>0</v>
      </c>
      <c r="AD22" s="133">
        <v>0</v>
      </c>
      <c r="AE22" s="133">
        <v>0</v>
      </c>
      <c r="AF22" s="133">
        <v>0</v>
      </c>
      <c r="AG22" s="133">
        <v>0</v>
      </c>
      <c r="AH22" s="133">
        <v>0</v>
      </c>
      <c r="AI22" s="133">
        <v>2.4929999999999999</v>
      </c>
      <c r="AJ22" s="133">
        <v>0</v>
      </c>
      <c r="AK22" s="133">
        <v>0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0</v>
      </c>
      <c r="AU22" s="133">
        <v>0</v>
      </c>
      <c r="AV22" s="133">
        <v>0</v>
      </c>
      <c r="AW22" s="133">
        <v>0</v>
      </c>
      <c r="AX22" s="133">
        <v>0</v>
      </c>
      <c r="AY22" s="133">
        <v>0</v>
      </c>
      <c r="AZ22" s="133">
        <v>0</v>
      </c>
      <c r="BA22" s="133">
        <v>0</v>
      </c>
      <c r="BB22" s="133">
        <v>0</v>
      </c>
      <c r="BC22" s="133">
        <v>0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0</v>
      </c>
      <c r="BJ22" s="133">
        <v>0</v>
      </c>
      <c r="BK22" s="133">
        <v>0</v>
      </c>
      <c r="BL22" s="133">
        <v>0</v>
      </c>
      <c r="BM22" s="135">
        <f t="shared" si="2"/>
        <v>564.10800000000006</v>
      </c>
      <c r="BN22" s="137"/>
      <c r="BO22" s="175">
        <v>763.17399999999998</v>
      </c>
      <c r="BP22"/>
      <c r="BQ22"/>
      <c r="BR22"/>
      <c r="BS22"/>
      <c r="BT22"/>
      <c r="BU22"/>
      <c r="BV22"/>
      <c r="BW22"/>
      <c r="BX22"/>
      <c r="BY22"/>
      <c r="BZ22"/>
    </row>
    <row r="23" spans="1:78" ht="15">
      <c r="A23" s="18" t="s">
        <v>26</v>
      </c>
      <c r="B23" s="393" t="s">
        <v>206</v>
      </c>
      <c r="C23" s="133">
        <f t="shared" si="0"/>
        <v>24360.182999999997</v>
      </c>
      <c r="D23" s="132">
        <v>5027.9859999999999</v>
      </c>
      <c r="E23" s="132">
        <v>0</v>
      </c>
      <c r="F23" s="132">
        <v>914.44899999999996</v>
      </c>
      <c r="G23" s="132">
        <v>0</v>
      </c>
      <c r="H23" s="132">
        <v>0</v>
      </c>
      <c r="I23" s="132">
        <v>0</v>
      </c>
      <c r="J23" s="132">
        <v>1228.105</v>
      </c>
      <c r="K23" s="132">
        <f t="shared" si="1"/>
        <v>17189.643</v>
      </c>
      <c r="L23" s="134">
        <v>0</v>
      </c>
      <c r="M23" s="133">
        <v>0</v>
      </c>
      <c r="N23" s="133">
        <v>0</v>
      </c>
      <c r="O23" s="133">
        <v>4.702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0</v>
      </c>
      <c r="W23" s="133">
        <v>0</v>
      </c>
      <c r="X23" s="133">
        <v>0</v>
      </c>
      <c r="Y23" s="133">
        <v>0</v>
      </c>
      <c r="Z23" s="133">
        <v>22.084</v>
      </c>
      <c r="AA23" s="133">
        <v>1706.2570000000001</v>
      </c>
      <c r="AB23" s="133">
        <v>0</v>
      </c>
      <c r="AC23" s="133">
        <v>0</v>
      </c>
      <c r="AD23" s="133">
        <v>3.056</v>
      </c>
      <c r="AE23" s="133">
        <v>0</v>
      </c>
      <c r="AF23" s="133">
        <v>24.724</v>
      </c>
      <c r="AG23" s="133">
        <v>0</v>
      </c>
      <c r="AH23" s="133">
        <v>0</v>
      </c>
      <c r="AI23" s="133">
        <v>0</v>
      </c>
      <c r="AJ23" s="133">
        <v>0</v>
      </c>
      <c r="AK23" s="133">
        <v>0</v>
      </c>
      <c r="AL23" s="133">
        <v>0</v>
      </c>
      <c r="AM23" s="133">
        <v>0</v>
      </c>
      <c r="AN23" s="133">
        <v>0</v>
      </c>
      <c r="AO23" s="133">
        <v>0</v>
      </c>
      <c r="AP23" s="133">
        <v>0</v>
      </c>
      <c r="AQ23" s="133">
        <v>0</v>
      </c>
      <c r="AR23" s="133">
        <v>0</v>
      </c>
      <c r="AS23" s="133">
        <v>0</v>
      </c>
      <c r="AT23" s="133">
        <v>0</v>
      </c>
      <c r="AU23" s="133">
        <v>0</v>
      </c>
      <c r="AV23" s="133">
        <v>0</v>
      </c>
      <c r="AW23" s="133">
        <v>0</v>
      </c>
      <c r="AX23" s="133">
        <v>0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5">
        <f t="shared" si="2"/>
        <v>1760.8230000000001</v>
      </c>
      <c r="BN23" s="137"/>
      <c r="BO23" s="175">
        <v>15428.82</v>
      </c>
      <c r="BP23"/>
      <c r="BQ23"/>
      <c r="BR23"/>
      <c r="BS23"/>
      <c r="BT23"/>
      <c r="BU23"/>
      <c r="BV23"/>
      <c r="BW23"/>
      <c r="BX23"/>
      <c r="BY23"/>
      <c r="BZ23"/>
    </row>
    <row r="24" spans="1:78" ht="15">
      <c r="A24" s="18" t="s">
        <v>27</v>
      </c>
      <c r="B24" s="393" t="s">
        <v>124</v>
      </c>
      <c r="C24" s="133">
        <f t="shared" si="0"/>
        <v>855.23699999999997</v>
      </c>
      <c r="D24" s="132">
        <v>0</v>
      </c>
      <c r="E24" s="132">
        <v>0</v>
      </c>
      <c r="F24" s="132">
        <v>2.3410000000000002</v>
      </c>
      <c r="G24" s="132">
        <v>0</v>
      </c>
      <c r="H24" s="132">
        <v>0</v>
      </c>
      <c r="I24" s="132">
        <v>0</v>
      </c>
      <c r="J24" s="132">
        <v>0</v>
      </c>
      <c r="K24" s="132">
        <f t="shared" si="1"/>
        <v>852.89599999999996</v>
      </c>
      <c r="L24" s="134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0</v>
      </c>
      <c r="W24" s="133">
        <v>0</v>
      </c>
      <c r="X24" s="133">
        <v>0</v>
      </c>
      <c r="Y24" s="133">
        <v>0</v>
      </c>
      <c r="Z24" s="133">
        <v>0</v>
      </c>
      <c r="AA24" s="133">
        <v>0</v>
      </c>
      <c r="AB24" s="133">
        <v>526.11099999999999</v>
      </c>
      <c r="AC24" s="133">
        <v>0</v>
      </c>
      <c r="AD24" s="133">
        <v>7.8449999999999998</v>
      </c>
      <c r="AE24" s="133">
        <v>0</v>
      </c>
      <c r="AF24" s="133">
        <v>49.247</v>
      </c>
      <c r="AG24" s="133">
        <v>0</v>
      </c>
      <c r="AH24" s="133">
        <v>0</v>
      </c>
      <c r="AI24" s="133">
        <v>5.476</v>
      </c>
      <c r="AJ24" s="133">
        <v>0</v>
      </c>
      <c r="AK24" s="133">
        <v>0</v>
      </c>
      <c r="AL24" s="133">
        <v>0</v>
      </c>
      <c r="AM24" s="133">
        <v>0</v>
      </c>
      <c r="AN24" s="133">
        <v>0</v>
      </c>
      <c r="AO24" s="133">
        <v>0</v>
      </c>
      <c r="AP24" s="133">
        <v>0</v>
      </c>
      <c r="AQ24" s="133">
        <v>0</v>
      </c>
      <c r="AR24" s="133">
        <v>0</v>
      </c>
      <c r="AS24" s="133">
        <v>0</v>
      </c>
      <c r="AT24" s="133">
        <v>0</v>
      </c>
      <c r="AU24" s="133">
        <v>0</v>
      </c>
      <c r="AV24" s="133">
        <v>0</v>
      </c>
      <c r="AW24" s="133">
        <v>0</v>
      </c>
      <c r="AX24" s="133">
        <v>0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1.7689999999999999</v>
      </c>
      <c r="BJ24" s="133">
        <v>0</v>
      </c>
      <c r="BK24" s="133">
        <v>0</v>
      </c>
      <c r="BL24" s="133">
        <v>0</v>
      </c>
      <c r="BM24" s="135">
        <f t="shared" si="2"/>
        <v>590.44799999999998</v>
      </c>
      <c r="BN24" s="137"/>
      <c r="BO24" s="175">
        <v>262.44799999999998</v>
      </c>
      <c r="BP24"/>
      <c r="BQ24"/>
      <c r="BR24"/>
      <c r="BS24"/>
      <c r="BT24"/>
      <c r="BU24"/>
      <c r="BV24"/>
      <c r="BW24"/>
      <c r="BX24"/>
      <c r="BY24"/>
      <c r="BZ24"/>
    </row>
    <row r="25" spans="1:78" ht="15">
      <c r="A25" s="18" t="s">
        <v>28</v>
      </c>
      <c r="B25" s="393" t="s">
        <v>167</v>
      </c>
      <c r="C25" s="133">
        <f t="shared" si="0"/>
        <v>10376.585000000001</v>
      </c>
      <c r="D25" s="132">
        <v>0</v>
      </c>
      <c r="E25" s="132">
        <v>0</v>
      </c>
      <c r="F25" s="132">
        <v>689.05700000000002</v>
      </c>
      <c r="G25" s="132">
        <v>0</v>
      </c>
      <c r="H25" s="132">
        <v>0</v>
      </c>
      <c r="I25" s="132">
        <v>0</v>
      </c>
      <c r="J25" s="132">
        <v>3.7999999999999999E-2</v>
      </c>
      <c r="K25" s="132">
        <f t="shared" si="1"/>
        <v>9687.4900000000016</v>
      </c>
      <c r="L25" s="134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0</v>
      </c>
      <c r="W25" s="133">
        <v>0</v>
      </c>
      <c r="X25" s="133">
        <v>0</v>
      </c>
      <c r="Y25" s="133">
        <v>0</v>
      </c>
      <c r="Z25" s="133">
        <v>0</v>
      </c>
      <c r="AA25" s="133">
        <v>0</v>
      </c>
      <c r="AB25" s="133">
        <v>0</v>
      </c>
      <c r="AC25" s="133">
        <v>8850.9390000000003</v>
      </c>
      <c r="AD25" s="133">
        <v>814.28</v>
      </c>
      <c r="AE25" s="133">
        <v>0</v>
      </c>
      <c r="AF25" s="133">
        <v>0</v>
      </c>
      <c r="AG25" s="133">
        <v>0</v>
      </c>
      <c r="AH25" s="133">
        <v>0</v>
      </c>
      <c r="AI25" s="133">
        <v>0</v>
      </c>
      <c r="AJ25" s="133">
        <v>0</v>
      </c>
      <c r="AK25" s="133">
        <v>0</v>
      </c>
      <c r="AL25" s="133">
        <v>0</v>
      </c>
      <c r="AM25" s="133">
        <v>0</v>
      </c>
      <c r="AN25" s="133">
        <v>0</v>
      </c>
      <c r="AO25" s="133">
        <v>0</v>
      </c>
      <c r="AP25" s="133">
        <v>0</v>
      </c>
      <c r="AQ25" s="133">
        <v>0</v>
      </c>
      <c r="AR25" s="133">
        <v>0</v>
      </c>
      <c r="AS25" s="133">
        <v>0</v>
      </c>
      <c r="AT25" s="133">
        <v>0</v>
      </c>
      <c r="AU25" s="133">
        <v>0</v>
      </c>
      <c r="AV25" s="133">
        <v>0</v>
      </c>
      <c r="AW25" s="133">
        <v>0</v>
      </c>
      <c r="AX25" s="133">
        <v>0</v>
      </c>
      <c r="AY25" s="133">
        <v>0</v>
      </c>
      <c r="AZ25" s="133">
        <v>0</v>
      </c>
      <c r="BA25" s="133">
        <v>0</v>
      </c>
      <c r="BB25" s="133">
        <v>0</v>
      </c>
      <c r="BC25" s="133">
        <v>5.6000000000000001E-2</v>
      </c>
      <c r="BD25" s="133">
        <v>0</v>
      </c>
      <c r="BE25" s="133">
        <v>0</v>
      </c>
      <c r="BF25" s="133">
        <v>0</v>
      </c>
      <c r="BG25" s="133">
        <v>0</v>
      </c>
      <c r="BH25" s="133">
        <v>0</v>
      </c>
      <c r="BI25" s="133">
        <v>6.2E-2</v>
      </c>
      <c r="BJ25" s="133">
        <v>0</v>
      </c>
      <c r="BK25" s="133">
        <v>0</v>
      </c>
      <c r="BL25" s="133">
        <v>0</v>
      </c>
      <c r="BM25" s="135">
        <f t="shared" si="2"/>
        <v>9665.3370000000014</v>
      </c>
      <c r="BN25" s="137"/>
      <c r="BO25" s="175">
        <v>22.152999999999999</v>
      </c>
      <c r="BP25"/>
      <c r="BQ25"/>
      <c r="BR25"/>
      <c r="BS25"/>
      <c r="BT25"/>
      <c r="BU25"/>
      <c r="BV25"/>
      <c r="BW25"/>
      <c r="BX25"/>
      <c r="BY25"/>
      <c r="BZ25"/>
    </row>
    <row r="26" spans="1:78" ht="15">
      <c r="A26" s="18" t="s">
        <v>29</v>
      </c>
      <c r="B26" s="393" t="s">
        <v>125</v>
      </c>
      <c r="C26" s="133">
        <f t="shared" si="0"/>
        <v>3447.0389999999998</v>
      </c>
      <c r="D26" s="132">
        <v>0</v>
      </c>
      <c r="E26" s="132">
        <v>0</v>
      </c>
      <c r="F26" s="132">
        <v>233.80199999999999</v>
      </c>
      <c r="G26" s="132">
        <v>0</v>
      </c>
      <c r="H26" s="132">
        <v>0</v>
      </c>
      <c r="I26" s="132">
        <v>0</v>
      </c>
      <c r="J26" s="132">
        <v>0</v>
      </c>
      <c r="K26" s="132">
        <f t="shared" si="1"/>
        <v>3213.2369999999996</v>
      </c>
      <c r="L26" s="134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0</v>
      </c>
      <c r="W26" s="133">
        <v>0</v>
      </c>
      <c r="X26" s="133">
        <v>0</v>
      </c>
      <c r="Y26" s="133">
        <v>0</v>
      </c>
      <c r="Z26" s="133">
        <v>0</v>
      </c>
      <c r="AA26" s="133">
        <v>0</v>
      </c>
      <c r="AB26" s="133">
        <v>0</v>
      </c>
      <c r="AC26" s="133">
        <v>1459.6120000000001</v>
      </c>
      <c r="AD26" s="133">
        <v>1571.4449999999999</v>
      </c>
      <c r="AE26" s="133">
        <v>0</v>
      </c>
      <c r="AF26" s="133">
        <v>0</v>
      </c>
      <c r="AG26" s="133">
        <v>0</v>
      </c>
      <c r="AH26" s="133">
        <v>0</v>
      </c>
      <c r="AI26" s="133">
        <v>0</v>
      </c>
      <c r="AJ26" s="133">
        <v>0</v>
      </c>
      <c r="AK26" s="133">
        <v>0</v>
      </c>
      <c r="AL26" s="133">
        <v>0</v>
      </c>
      <c r="AM26" s="133">
        <v>0</v>
      </c>
      <c r="AN26" s="133">
        <v>0</v>
      </c>
      <c r="AO26" s="133">
        <v>0</v>
      </c>
      <c r="AP26" s="133">
        <v>0</v>
      </c>
      <c r="AQ26" s="133">
        <v>0</v>
      </c>
      <c r="AR26" s="133">
        <v>0</v>
      </c>
      <c r="AS26" s="133">
        <v>0</v>
      </c>
      <c r="AT26" s="133">
        <v>0</v>
      </c>
      <c r="AU26" s="133">
        <v>0</v>
      </c>
      <c r="AV26" s="133">
        <v>0</v>
      </c>
      <c r="AW26" s="133">
        <v>0</v>
      </c>
      <c r="AX26" s="133">
        <v>0</v>
      </c>
      <c r="AY26" s="133">
        <v>0</v>
      </c>
      <c r="AZ26" s="133">
        <v>0</v>
      </c>
      <c r="BA26" s="133">
        <v>0</v>
      </c>
      <c r="BB26" s="133">
        <v>0</v>
      </c>
      <c r="BC26" s="133">
        <v>174.78100000000001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1.29</v>
      </c>
      <c r="BJ26" s="133">
        <v>0</v>
      </c>
      <c r="BK26" s="133">
        <v>0</v>
      </c>
      <c r="BL26" s="133">
        <v>0</v>
      </c>
      <c r="BM26" s="135">
        <f t="shared" si="2"/>
        <v>3207.1279999999997</v>
      </c>
      <c r="BN26" s="137"/>
      <c r="BO26" s="175">
        <v>6.109</v>
      </c>
      <c r="BP26"/>
      <c r="BQ26"/>
      <c r="BR26"/>
      <c r="BS26"/>
      <c r="BT26"/>
      <c r="BU26"/>
      <c r="BV26"/>
      <c r="BW26"/>
      <c r="BX26"/>
      <c r="BY26"/>
      <c r="BZ26"/>
    </row>
    <row r="27" spans="1:78" ht="15">
      <c r="A27" s="18" t="s">
        <v>30</v>
      </c>
      <c r="B27" s="393" t="s">
        <v>163</v>
      </c>
      <c r="C27" s="133">
        <f t="shared" si="0"/>
        <v>37418.191999999995</v>
      </c>
      <c r="D27" s="132">
        <v>0</v>
      </c>
      <c r="E27" s="132">
        <v>0</v>
      </c>
      <c r="F27" s="132">
        <v>65.834999999999994</v>
      </c>
      <c r="G27" s="132">
        <v>0</v>
      </c>
      <c r="H27" s="132">
        <v>0</v>
      </c>
      <c r="I27" s="132">
        <v>0</v>
      </c>
      <c r="J27" s="132">
        <v>4.5709999999999997</v>
      </c>
      <c r="K27" s="132">
        <f t="shared" si="1"/>
        <v>37347.785999999993</v>
      </c>
      <c r="L27" s="134">
        <v>0</v>
      </c>
      <c r="M27" s="133">
        <v>0</v>
      </c>
      <c r="N27" s="133">
        <v>1.042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30.140999999999998</v>
      </c>
      <c r="Y27" s="133">
        <v>0</v>
      </c>
      <c r="Z27" s="133">
        <v>0</v>
      </c>
      <c r="AA27" s="133">
        <v>27.817</v>
      </c>
      <c r="AB27" s="133">
        <v>0</v>
      </c>
      <c r="AC27" s="133">
        <v>0</v>
      </c>
      <c r="AD27" s="133">
        <v>15.167999999999999</v>
      </c>
      <c r="AE27" s="133">
        <v>32237.48</v>
      </c>
      <c r="AF27" s="133">
        <v>0</v>
      </c>
      <c r="AG27" s="133">
        <v>20.481999999999999</v>
      </c>
      <c r="AH27" s="133">
        <v>85.549000000000007</v>
      </c>
      <c r="AI27" s="133">
        <v>0</v>
      </c>
      <c r="AJ27" s="133">
        <v>0</v>
      </c>
      <c r="AK27" s="133">
        <v>0</v>
      </c>
      <c r="AL27" s="133">
        <v>0</v>
      </c>
      <c r="AM27" s="133">
        <v>0</v>
      </c>
      <c r="AN27" s="133">
        <v>0</v>
      </c>
      <c r="AO27" s="133">
        <v>4618.5010000000002</v>
      </c>
      <c r="AP27" s="133">
        <v>0</v>
      </c>
      <c r="AQ27" s="133">
        <v>0</v>
      </c>
      <c r="AR27" s="133">
        <v>32.531999999999996</v>
      </c>
      <c r="AS27" s="133">
        <v>0</v>
      </c>
      <c r="AT27" s="133">
        <v>0</v>
      </c>
      <c r="AU27" s="133">
        <v>0</v>
      </c>
      <c r="AV27" s="133">
        <v>0</v>
      </c>
      <c r="AW27" s="133">
        <v>7.5789999999999997</v>
      </c>
      <c r="AX27" s="133">
        <v>6.0579999999999998</v>
      </c>
      <c r="AY27" s="133">
        <v>0</v>
      </c>
      <c r="AZ27" s="133">
        <v>0</v>
      </c>
      <c r="BA27" s="133">
        <v>0</v>
      </c>
      <c r="BB27" s="133">
        <v>6.5609999999999999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5">
        <f t="shared" si="2"/>
        <v>37088.909999999996</v>
      </c>
      <c r="BN27" s="137"/>
      <c r="BO27" s="175">
        <v>258.87599999999998</v>
      </c>
      <c r="BP27"/>
      <c r="BQ27"/>
      <c r="BR27"/>
      <c r="BS27"/>
      <c r="BT27"/>
      <c r="BU27"/>
      <c r="BV27"/>
      <c r="BW27"/>
      <c r="BX27"/>
      <c r="BY27"/>
      <c r="BZ27"/>
    </row>
    <row r="28" spans="1:78" ht="15">
      <c r="A28" s="18" t="s">
        <v>31</v>
      </c>
      <c r="B28" s="393" t="s">
        <v>216</v>
      </c>
      <c r="C28" s="133">
        <f t="shared" si="0"/>
        <v>787.20399999999984</v>
      </c>
      <c r="D28" s="132">
        <v>-717.41700000000003</v>
      </c>
      <c r="E28" s="132">
        <v>0</v>
      </c>
      <c r="F28" s="132">
        <v>36.479999999999997</v>
      </c>
      <c r="G28" s="132">
        <v>0</v>
      </c>
      <c r="H28" s="132">
        <v>0</v>
      </c>
      <c r="I28" s="132">
        <v>0</v>
      </c>
      <c r="J28" s="132">
        <v>0</v>
      </c>
      <c r="K28" s="132">
        <f t="shared" si="1"/>
        <v>1468.1409999999998</v>
      </c>
      <c r="L28" s="134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B28" s="133">
        <v>0</v>
      </c>
      <c r="AC28" s="133">
        <v>0</v>
      </c>
      <c r="AD28" s="133">
        <v>0</v>
      </c>
      <c r="AE28" s="133">
        <v>0</v>
      </c>
      <c r="AF28" s="133">
        <v>1451.4469999999999</v>
      </c>
      <c r="AG28" s="133">
        <v>0</v>
      </c>
      <c r="AH28" s="133">
        <v>11.215</v>
      </c>
      <c r="AI28" s="133">
        <v>0</v>
      </c>
      <c r="AJ28" s="133">
        <v>0</v>
      </c>
      <c r="AK28" s="133">
        <v>0</v>
      </c>
      <c r="AL28" s="133">
        <v>0</v>
      </c>
      <c r="AM28" s="133">
        <v>0</v>
      </c>
      <c r="AN28" s="133">
        <v>0</v>
      </c>
      <c r="AO28" s="133">
        <v>0</v>
      </c>
      <c r="AP28" s="133">
        <v>0</v>
      </c>
      <c r="AQ28" s="133">
        <v>0</v>
      </c>
      <c r="AR28" s="133">
        <v>0</v>
      </c>
      <c r="AS28" s="133">
        <v>0</v>
      </c>
      <c r="AT28" s="133">
        <v>0</v>
      </c>
      <c r="AU28" s="133">
        <v>0</v>
      </c>
      <c r="AV28" s="133">
        <v>0</v>
      </c>
      <c r="AW28" s="133">
        <v>0</v>
      </c>
      <c r="AX28" s="133">
        <v>0</v>
      </c>
      <c r="AY28" s="133">
        <v>0</v>
      </c>
      <c r="AZ28" s="133">
        <v>5.4790000000000001</v>
      </c>
      <c r="BA28" s="133">
        <v>0</v>
      </c>
      <c r="BB28" s="133">
        <v>0</v>
      </c>
      <c r="BC28" s="133">
        <v>0</v>
      </c>
      <c r="BD28" s="133">
        <v>0</v>
      </c>
      <c r="BE28" s="133">
        <v>0</v>
      </c>
      <c r="BF28" s="133">
        <v>0</v>
      </c>
      <c r="BG28" s="133">
        <v>0</v>
      </c>
      <c r="BH28" s="133">
        <v>0</v>
      </c>
      <c r="BI28" s="133">
        <v>0</v>
      </c>
      <c r="BJ28" s="133">
        <v>0</v>
      </c>
      <c r="BK28" s="133">
        <v>0</v>
      </c>
      <c r="BL28" s="133">
        <v>0</v>
      </c>
      <c r="BM28" s="135">
        <f t="shared" si="2"/>
        <v>1468.1409999999998</v>
      </c>
      <c r="BN28" s="137"/>
      <c r="BO28" s="175">
        <v>0</v>
      </c>
      <c r="BP28"/>
      <c r="BQ28"/>
      <c r="BR28"/>
      <c r="BS28"/>
      <c r="BT28"/>
      <c r="BU28"/>
      <c r="BV28"/>
      <c r="BW28"/>
      <c r="BX28"/>
      <c r="BY28"/>
      <c r="BZ28"/>
    </row>
    <row r="29" spans="1:78" ht="15">
      <c r="A29" s="18" t="s">
        <v>32</v>
      </c>
      <c r="B29" s="393" t="s">
        <v>232</v>
      </c>
      <c r="C29" s="133">
        <f t="shared" si="0"/>
        <v>0</v>
      </c>
      <c r="D29" s="132">
        <v>-1802.809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f t="shared" si="1"/>
        <v>1802.809</v>
      </c>
      <c r="L29" s="134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73.771000000000001</v>
      </c>
      <c r="V29" s="133">
        <v>0</v>
      </c>
      <c r="W29" s="133">
        <v>0</v>
      </c>
      <c r="X29" s="133">
        <v>0</v>
      </c>
      <c r="Y29" s="133">
        <v>0</v>
      </c>
      <c r="Z29" s="133">
        <v>0</v>
      </c>
      <c r="AA29" s="133">
        <v>0</v>
      </c>
      <c r="AB29" s="133">
        <v>0</v>
      </c>
      <c r="AC29" s="133">
        <v>0</v>
      </c>
      <c r="AD29" s="133">
        <v>0</v>
      </c>
      <c r="AE29" s="133">
        <v>0</v>
      </c>
      <c r="AF29" s="133">
        <v>0</v>
      </c>
      <c r="AG29" s="133">
        <v>1582.5619999999999</v>
      </c>
      <c r="AH29" s="133">
        <v>0</v>
      </c>
      <c r="AI29" s="133">
        <v>1.496</v>
      </c>
      <c r="AJ29" s="133">
        <v>0</v>
      </c>
      <c r="AK29" s="133">
        <v>0</v>
      </c>
      <c r="AL29" s="133">
        <v>0</v>
      </c>
      <c r="AM29" s="133">
        <v>0</v>
      </c>
      <c r="AN29" s="133">
        <v>0</v>
      </c>
      <c r="AO29" s="133">
        <v>0</v>
      </c>
      <c r="AP29" s="133">
        <v>0</v>
      </c>
      <c r="AQ29" s="133">
        <v>0</v>
      </c>
      <c r="AR29" s="133">
        <v>119.733</v>
      </c>
      <c r="AS29" s="133">
        <v>25.247</v>
      </c>
      <c r="AT29" s="133">
        <v>0</v>
      </c>
      <c r="AU29" s="133">
        <v>0</v>
      </c>
      <c r="AV29" s="133">
        <v>0</v>
      </c>
      <c r="AW29" s="133">
        <v>0</v>
      </c>
      <c r="AX29" s="133">
        <v>0</v>
      </c>
      <c r="AY29" s="133">
        <v>0</v>
      </c>
      <c r="AZ29" s="133">
        <v>0</v>
      </c>
      <c r="BA29" s="133">
        <v>0</v>
      </c>
      <c r="BB29" s="133">
        <v>0</v>
      </c>
      <c r="BC29" s="133">
        <v>0</v>
      </c>
      <c r="BD29" s="133">
        <v>0</v>
      </c>
      <c r="BE29" s="133">
        <v>0</v>
      </c>
      <c r="BF29" s="133">
        <v>0</v>
      </c>
      <c r="BG29" s="133">
        <v>0</v>
      </c>
      <c r="BH29" s="133">
        <v>0</v>
      </c>
      <c r="BI29" s="133">
        <v>0</v>
      </c>
      <c r="BJ29" s="133">
        <v>0</v>
      </c>
      <c r="BK29" s="133">
        <v>0</v>
      </c>
      <c r="BL29" s="133">
        <v>0</v>
      </c>
      <c r="BM29" s="135">
        <f t="shared" si="2"/>
        <v>1802.809</v>
      </c>
      <c r="BN29" s="137"/>
      <c r="BO29" s="175">
        <v>0</v>
      </c>
      <c r="BP29"/>
      <c r="BQ29"/>
      <c r="BR29"/>
      <c r="BS29"/>
      <c r="BT29"/>
      <c r="BU29"/>
      <c r="BV29"/>
      <c r="BW29"/>
      <c r="BX29"/>
      <c r="BY29"/>
      <c r="BZ29"/>
    </row>
    <row r="30" spans="1:78" ht="15">
      <c r="A30" s="18" t="s">
        <v>33</v>
      </c>
      <c r="B30" s="393" t="s">
        <v>217</v>
      </c>
      <c r="C30" s="133">
        <f t="shared" si="0"/>
        <v>0</v>
      </c>
      <c r="D30" s="132">
        <v>-5317.4369999999999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f t="shared" si="1"/>
        <v>5317.4369999999999</v>
      </c>
      <c r="L30" s="134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5.0060000000000002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15.887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5280.4560000000001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16.088000000000001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5">
        <f t="shared" si="2"/>
        <v>5317.4369999999999</v>
      </c>
      <c r="BN30" s="137"/>
      <c r="BO30" s="175">
        <v>0</v>
      </c>
      <c r="BP30"/>
      <c r="BQ30"/>
      <c r="BR30"/>
      <c r="BS30"/>
      <c r="BT30"/>
      <c r="BU30"/>
      <c r="BV30"/>
      <c r="BW30"/>
      <c r="BX30"/>
      <c r="BY30"/>
      <c r="BZ30"/>
    </row>
    <row r="31" spans="1:78" ht="15">
      <c r="A31" s="18" t="s">
        <v>34</v>
      </c>
      <c r="B31" s="393" t="s">
        <v>134</v>
      </c>
      <c r="C31" s="133">
        <f t="shared" si="0"/>
        <v>0</v>
      </c>
      <c r="D31" s="132">
        <v>-18090.11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f t="shared" si="1"/>
        <v>18090.11</v>
      </c>
      <c r="L31" s="134">
        <v>0</v>
      </c>
      <c r="M31" s="133">
        <v>0</v>
      </c>
      <c r="N31" s="133">
        <v>0</v>
      </c>
      <c r="O31" s="133">
        <v>388.66300000000001</v>
      </c>
      <c r="P31" s="133">
        <v>744.05399999999997</v>
      </c>
      <c r="Q31" s="133">
        <v>79.542000000000002</v>
      </c>
      <c r="R31" s="133">
        <v>9.6470000000000002</v>
      </c>
      <c r="S31" s="133">
        <v>0</v>
      </c>
      <c r="T31" s="133">
        <v>0</v>
      </c>
      <c r="U31" s="133">
        <v>0</v>
      </c>
      <c r="V31" s="133">
        <v>94.716999999999999</v>
      </c>
      <c r="W31" s="133">
        <v>0</v>
      </c>
      <c r="X31" s="133">
        <v>0</v>
      </c>
      <c r="Y31" s="133">
        <v>0</v>
      </c>
      <c r="Z31" s="133">
        <v>2.6560000000000001</v>
      </c>
      <c r="AA31" s="133">
        <v>9.9019999999999992</v>
      </c>
      <c r="AB31" s="133">
        <v>4.1840000000000002</v>
      </c>
      <c r="AC31" s="133">
        <v>0</v>
      </c>
      <c r="AD31" s="133">
        <v>0</v>
      </c>
      <c r="AE31" s="133">
        <v>3.3740000000000001</v>
      </c>
      <c r="AF31" s="133">
        <v>0</v>
      </c>
      <c r="AG31" s="133">
        <v>0.98199999999999998</v>
      </c>
      <c r="AH31" s="133">
        <v>0</v>
      </c>
      <c r="AI31" s="133">
        <v>15745.468999999999</v>
      </c>
      <c r="AJ31" s="133">
        <v>0</v>
      </c>
      <c r="AK31" s="133">
        <v>0</v>
      </c>
      <c r="AL31" s="133">
        <v>0</v>
      </c>
      <c r="AM31" s="133">
        <v>0</v>
      </c>
      <c r="AN31" s="133">
        <v>2.3420000000000001</v>
      </c>
      <c r="AO31" s="133">
        <v>28.055</v>
      </c>
      <c r="AP31" s="133">
        <v>949.83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0.81499999999999995</v>
      </c>
      <c r="AZ31" s="133">
        <v>0</v>
      </c>
      <c r="BA31" s="133">
        <v>1.5029999999999999</v>
      </c>
      <c r="BB31" s="133">
        <v>0</v>
      </c>
      <c r="BC31" s="133">
        <v>0</v>
      </c>
      <c r="BD31" s="133">
        <v>0</v>
      </c>
      <c r="BE31" s="133">
        <v>2.0409999999999999</v>
      </c>
      <c r="BF31" s="133">
        <v>0</v>
      </c>
      <c r="BG31" s="133">
        <v>20.600999999999999</v>
      </c>
      <c r="BH31" s="133">
        <v>0</v>
      </c>
      <c r="BI31" s="133">
        <v>1.7330000000000001</v>
      </c>
      <c r="BJ31" s="133">
        <v>0</v>
      </c>
      <c r="BK31" s="133">
        <v>0</v>
      </c>
      <c r="BL31" s="133">
        <v>0</v>
      </c>
      <c r="BM31" s="135">
        <f t="shared" si="2"/>
        <v>18090.11</v>
      </c>
      <c r="BN31" s="137"/>
      <c r="BO31" s="175">
        <v>0</v>
      </c>
      <c r="BP31"/>
      <c r="BQ31"/>
      <c r="BR31"/>
      <c r="BS31"/>
      <c r="BT31"/>
      <c r="BU31"/>
      <c r="BV31"/>
      <c r="BW31"/>
      <c r="BX31"/>
      <c r="BY31"/>
      <c r="BZ31"/>
    </row>
    <row r="32" spans="1:78" ht="15">
      <c r="A32" s="18" t="s">
        <v>35</v>
      </c>
      <c r="B32" s="393" t="s">
        <v>135</v>
      </c>
      <c r="C32" s="133">
        <f t="shared" si="0"/>
        <v>14147.133</v>
      </c>
      <c r="D32" s="132">
        <v>0</v>
      </c>
      <c r="E32" s="132">
        <v>0</v>
      </c>
      <c r="F32" s="132">
        <v>185.03100000000001</v>
      </c>
      <c r="G32" s="132">
        <v>0</v>
      </c>
      <c r="H32" s="132">
        <v>0</v>
      </c>
      <c r="I32" s="132">
        <v>0</v>
      </c>
      <c r="J32" s="132">
        <v>0</v>
      </c>
      <c r="K32" s="132">
        <f t="shared" si="1"/>
        <v>13962.101999999999</v>
      </c>
      <c r="L32" s="134">
        <v>0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0</v>
      </c>
      <c r="AB32" s="133">
        <v>0</v>
      </c>
      <c r="AC32" s="133">
        <v>0</v>
      </c>
      <c r="AD32" s="133">
        <v>0</v>
      </c>
      <c r="AE32" s="133">
        <v>0</v>
      </c>
      <c r="AF32" s="133">
        <v>1.157</v>
      </c>
      <c r="AG32" s="133">
        <v>3.3109999999999999</v>
      </c>
      <c r="AH32" s="133">
        <v>24.21</v>
      </c>
      <c r="AI32" s="133">
        <v>8.4350000000000005</v>
      </c>
      <c r="AJ32" s="133">
        <v>13922.268</v>
      </c>
      <c r="AK32" s="133">
        <v>0</v>
      </c>
      <c r="AL32" s="133">
        <v>0</v>
      </c>
      <c r="AM32" s="133">
        <v>0</v>
      </c>
      <c r="AN32" s="133">
        <v>0</v>
      </c>
      <c r="AO32" s="133">
        <v>0</v>
      </c>
      <c r="AP32" s="133">
        <v>0</v>
      </c>
      <c r="AQ32" s="133">
        <v>0</v>
      </c>
      <c r="AR32" s="133">
        <v>0</v>
      </c>
      <c r="AS32" s="133">
        <v>0</v>
      </c>
      <c r="AT32" s="133">
        <v>0</v>
      </c>
      <c r="AU32" s="133">
        <v>0</v>
      </c>
      <c r="AV32" s="133">
        <v>0</v>
      </c>
      <c r="AW32" s="133">
        <v>0</v>
      </c>
      <c r="AX32" s="133">
        <v>0</v>
      </c>
      <c r="AY32" s="133">
        <v>0</v>
      </c>
      <c r="AZ32" s="133">
        <v>0</v>
      </c>
      <c r="BA32" s="133">
        <v>0</v>
      </c>
      <c r="BB32" s="133">
        <v>0</v>
      </c>
      <c r="BC32" s="133">
        <v>2.7210000000000001</v>
      </c>
      <c r="BD32" s="133">
        <v>0</v>
      </c>
      <c r="BE32" s="133">
        <v>0</v>
      </c>
      <c r="BF32" s="133">
        <v>0</v>
      </c>
      <c r="BG32" s="133">
        <v>0</v>
      </c>
      <c r="BH32" s="133">
        <v>0</v>
      </c>
      <c r="BI32" s="133">
        <v>0</v>
      </c>
      <c r="BJ32" s="133">
        <v>0</v>
      </c>
      <c r="BK32" s="133">
        <v>0</v>
      </c>
      <c r="BL32" s="133">
        <v>0</v>
      </c>
      <c r="BM32" s="135">
        <f t="shared" si="2"/>
        <v>13962.101999999999</v>
      </c>
      <c r="BN32" s="137"/>
      <c r="BO32" s="175">
        <v>0</v>
      </c>
      <c r="BP32"/>
      <c r="BQ32"/>
      <c r="BR32"/>
      <c r="BS32"/>
      <c r="BT32"/>
      <c r="BU32"/>
      <c r="BV32"/>
      <c r="BW32"/>
      <c r="BX32"/>
      <c r="BY32"/>
      <c r="BZ32"/>
    </row>
    <row r="33" spans="1:78" ht="15">
      <c r="A33" s="18" t="s">
        <v>36</v>
      </c>
      <c r="B33" s="393" t="s">
        <v>37</v>
      </c>
      <c r="C33" s="133">
        <f t="shared" si="0"/>
        <v>1975.8370000000002</v>
      </c>
      <c r="D33" s="132">
        <v>0</v>
      </c>
      <c r="E33" s="132">
        <v>0</v>
      </c>
      <c r="F33" s="132">
        <v>90.034000000000006</v>
      </c>
      <c r="G33" s="132">
        <v>0</v>
      </c>
      <c r="H33" s="132">
        <v>0</v>
      </c>
      <c r="I33" s="132">
        <v>0</v>
      </c>
      <c r="J33" s="132">
        <v>0</v>
      </c>
      <c r="K33" s="132">
        <f t="shared" si="1"/>
        <v>1885.8030000000001</v>
      </c>
      <c r="L33" s="134">
        <v>0</v>
      </c>
      <c r="M33" s="133">
        <v>0</v>
      </c>
      <c r="N33" s="133">
        <v>0</v>
      </c>
      <c r="O33" s="133">
        <v>0</v>
      </c>
      <c r="P33" s="133">
        <v>0</v>
      </c>
      <c r="Q33" s="133">
        <v>0</v>
      </c>
      <c r="R33" s="133">
        <v>0</v>
      </c>
      <c r="S33" s="133">
        <v>0</v>
      </c>
      <c r="T33" s="133">
        <v>0</v>
      </c>
      <c r="U33" s="133">
        <v>0</v>
      </c>
      <c r="V33" s="133">
        <v>0</v>
      </c>
      <c r="W33" s="133">
        <v>0</v>
      </c>
      <c r="X33" s="133">
        <v>0</v>
      </c>
      <c r="Y33" s="133">
        <v>0</v>
      </c>
      <c r="Z33" s="133">
        <v>0</v>
      </c>
      <c r="AA33" s="133">
        <v>0</v>
      </c>
      <c r="AB33" s="133">
        <v>0</v>
      </c>
      <c r="AC33" s="133">
        <v>0</v>
      </c>
      <c r="AD33" s="133">
        <v>0</v>
      </c>
      <c r="AE33" s="133">
        <v>0</v>
      </c>
      <c r="AF33" s="133">
        <v>0</v>
      </c>
      <c r="AG33" s="133">
        <v>0</v>
      </c>
      <c r="AH33" s="133">
        <v>260.32499999999999</v>
      </c>
      <c r="AI33" s="133">
        <v>0</v>
      </c>
      <c r="AJ33" s="133">
        <v>0</v>
      </c>
      <c r="AK33" s="133">
        <v>1625.4780000000001</v>
      </c>
      <c r="AL33" s="133">
        <v>0</v>
      </c>
      <c r="AM33" s="133">
        <v>0</v>
      </c>
      <c r="AN33" s="133">
        <v>0</v>
      </c>
      <c r="AO33" s="133">
        <v>0</v>
      </c>
      <c r="AP33" s="133">
        <v>0</v>
      </c>
      <c r="AQ33" s="133">
        <v>0</v>
      </c>
      <c r="AR33" s="133">
        <v>0</v>
      </c>
      <c r="AS33" s="133">
        <v>0</v>
      </c>
      <c r="AT33" s="133">
        <v>0</v>
      </c>
      <c r="AU33" s="133">
        <v>0</v>
      </c>
      <c r="AV33" s="133">
        <v>0</v>
      </c>
      <c r="AW33" s="133">
        <v>0</v>
      </c>
      <c r="AX33" s="133">
        <v>0</v>
      </c>
      <c r="AY33" s="133">
        <v>0</v>
      </c>
      <c r="AZ33" s="133">
        <v>0</v>
      </c>
      <c r="BA33" s="133">
        <v>0</v>
      </c>
      <c r="BB33" s="133">
        <v>0</v>
      </c>
      <c r="BC33" s="133">
        <v>0</v>
      </c>
      <c r="BD33" s="133">
        <v>0</v>
      </c>
      <c r="BE33" s="133">
        <v>0</v>
      </c>
      <c r="BF33" s="133">
        <v>0</v>
      </c>
      <c r="BG33" s="133">
        <v>0</v>
      </c>
      <c r="BH33" s="133">
        <v>0</v>
      </c>
      <c r="BI33" s="133">
        <v>0</v>
      </c>
      <c r="BJ33" s="133">
        <v>0</v>
      </c>
      <c r="BK33" s="133">
        <v>0</v>
      </c>
      <c r="BL33" s="133">
        <v>0</v>
      </c>
      <c r="BM33" s="135">
        <f t="shared" si="2"/>
        <v>1885.8030000000001</v>
      </c>
      <c r="BN33" s="137"/>
      <c r="BO33" s="175">
        <v>0</v>
      </c>
      <c r="BP33"/>
      <c r="BQ33"/>
      <c r="BR33"/>
      <c r="BS33"/>
      <c r="BT33"/>
      <c r="BU33"/>
      <c r="BV33"/>
      <c r="BW33"/>
      <c r="BX33"/>
      <c r="BY33"/>
      <c r="BZ33"/>
    </row>
    <row r="34" spans="1:78" ht="15">
      <c r="A34" s="18" t="s">
        <v>38</v>
      </c>
      <c r="B34" s="393" t="s">
        <v>39</v>
      </c>
      <c r="C34" s="133">
        <f t="shared" si="0"/>
        <v>8439.2639999999992</v>
      </c>
      <c r="D34" s="132">
        <v>0</v>
      </c>
      <c r="E34" s="132">
        <v>0</v>
      </c>
      <c r="F34" s="132">
        <v>418.36900000000003</v>
      </c>
      <c r="G34" s="132">
        <v>0</v>
      </c>
      <c r="H34" s="132">
        <v>14.491</v>
      </c>
      <c r="I34" s="132">
        <v>0</v>
      </c>
      <c r="J34" s="132">
        <v>0</v>
      </c>
      <c r="K34" s="132">
        <f t="shared" si="1"/>
        <v>8006.4039999999995</v>
      </c>
      <c r="L34" s="134">
        <v>0</v>
      </c>
      <c r="M34" s="133">
        <v>0</v>
      </c>
      <c r="N34" s="133">
        <v>0</v>
      </c>
      <c r="O34" s="133">
        <v>0</v>
      </c>
      <c r="P34" s="133">
        <v>0</v>
      </c>
      <c r="Q34" s="133">
        <v>0</v>
      </c>
      <c r="R34" s="133">
        <v>0</v>
      </c>
      <c r="S34" s="133">
        <v>0</v>
      </c>
      <c r="T34" s="133">
        <v>0</v>
      </c>
      <c r="U34" s="133">
        <v>0</v>
      </c>
      <c r="V34" s="133">
        <v>0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>
        <v>0</v>
      </c>
      <c r="AD34" s="133">
        <v>0</v>
      </c>
      <c r="AE34" s="133">
        <v>0</v>
      </c>
      <c r="AF34" s="133">
        <v>0</v>
      </c>
      <c r="AG34" s="133">
        <v>0</v>
      </c>
      <c r="AH34" s="133">
        <v>0</v>
      </c>
      <c r="AI34" s="133">
        <v>0</v>
      </c>
      <c r="AJ34" s="133">
        <v>0</v>
      </c>
      <c r="AK34" s="133">
        <v>0</v>
      </c>
      <c r="AL34" s="133">
        <v>7214.9</v>
      </c>
      <c r="AM34" s="133">
        <v>0</v>
      </c>
      <c r="AN34" s="133">
        <v>0</v>
      </c>
      <c r="AO34" s="133">
        <v>0</v>
      </c>
      <c r="AP34" s="133">
        <v>0</v>
      </c>
      <c r="AQ34" s="133">
        <v>0</v>
      </c>
      <c r="AR34" s="133">
        <v>0</v>
      </c>
      <c r="AS34" s="133">
        <v>0</v>
      </c>
      <c r="AT34" s="133">
        <v>0</v>
      </c>
      <c r="AU34" s="133">
        <v>0</v>
      </c>
      <c r="AV34" s="133">
        <v>0</v>
      </c>
      <c r="AW34" s="133">
        <v>0</v>
      </c>
      <c r="AX34" s="133">
        <v>0</v>
      </c>
      <c r="AY34" s="133">
        <v>0</v>
      </c>
      <c r="AZ34" s="133">
        <v>0</v>
      </c>
      <c r="BA34" s="133">
        <v>0</v>
      </c>
      <c r="BB34" s="133">
        <v>0</v>
      </c>
      <c r="BC34" s="133">
        <v>0</v>
      </c>
      <c r="BD34" s="133">
        <v>0</v>
      </c>
      <c r="BE34" s="133">
        <v>0</v>
      </c>
      <c r="BF34" s="133">
        <v>0</v>
      </c>
      <c r="BG34" s="133">
        <v>0</v>
      </c>
      <c r="BH34" s="133">
        <v>0</v>
      </c>
      <c r="BI34" s="133">
        <v>0</v>
      </c>
      <c r="BJ34" s="133">
        <v>0</v>
      </c>
      <c r="BK34" s="133">
        <v>0</v>
      </c>
      <c r="BL34" s="133">
        <v>0</v>
      </c>
      <c r="BM34" s="135">
        <f t="shared" si="2"/>
        <v>7214.9</v>
      </c>
      <c r="BN34" s="137"/>
      <c r="BO34" s="175">
        <v>791.50400000000002</v>
      </c>
      <c r="BP34"/>
      <c r="BQ34"/>
      <c r="BR34"/>
      <c r="BS34"/>
      <c r="BT34"/>
      <c r="BU34"/>
      <c r="BV34"/>
      <c r="BW34"/>
      <c r="BX34"/>
      <c r="BY34"/>
      <c r="BZ34"/>
    </row>
    <row r="35" spans="1:78" ht="15">
      <c r="A35" s="18" t="s">
        <v>40</v>
      </c>
      <c r="B35" s="393" t="s">
        <v>136</v>
      </c>
      <c r="C35" s="133">
        <f t="shared" si="0"/>
        <v>11376.134</v>
      </c>
      <c r="D35" s="132">
        <v>0</v>
      </c>
      <c r="E35" s="132">
        <v>0</v>
      </c>
      <c r="F35" s="132">
        <v>2.774</v>
      </c>
      <c r="G35" s="132">
        <v>0</v>
      </c>
      <c r="H35" s="132">
        <v>0</v>
      </c>
      <c r="I35" s="132">
        <v>0</v>
      </c>
      <c r="J35" s="132">
        <v>0</v>
      </c>
      <c r="K35" s="132">
        <f t="shared" si="1"/>
        <v>11373.36</v>
      </c>
      <c r="L35" s="134">
        <v>0</v>
      </c>
      <c r="M35" s="133">
        <v>0</v>
      </c>
      <c r="N35" s="133">
        <v>0</v>
      </c>
      <c r="O35" s="133">
        <v>0</v>
      </c>
      <c r="P35" s="133">
        <v>0</v>
      </c>
      <c r="Q35" s="133">
        <v>0</v>
      </c>
      <c r="R35" s="133">
        <v>0</v>
      </c>
      <c r="S35" s="133">
        <v>0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Y35" s="133">
        <v>3.0230000000000001</v>
      </c>
      <c r="Z35" s="133">
        <v>0</v>
      </c>
      <c r="AA35" s="133">
        <v>0</v>
      </c>
      <c r="AB35" s="133">
        <v>0</v>
      </c>
      <c r="AC35" s="133">
        <v>0</v>
      </c>
      <c r="AD35" s="133">
        <v>0</v>
      </c>
      <c r="AE35" s="133">
        <v>0</v>
      </c>
      <c r="AF35" s="133">
        <v>0</v>
      </c>
      <c r="AG35" s="133">
        <v>0</v>
      </c>
      <c r="AH35" s="133">
        <v>12.46</v>
      </c>
      <c r="AI35" s="133">
        <v>2.1739999999999999</v>
      </c>
      <c r="AJ35" s="133">
        <v>576.14099999999996</v>
      </c>
      <c r="AK35" s="133">
        <v>0</v>
      </c>
      <c r="AL35" s="133">
        <v>0</v>
      </c>
      <c r="AM35" s="133">
        <v>9925.5059999999994</v>
      </c>
      <c r="AN35" s="133">
        <v>0</v>
      </c>
      <c r="AO35" s="133">
        <v>0</v>
      </c>
      <c r="AP35" s="133">
        <v>0</v>
      </c>
      <c r="AQ35" s="133">
        <v>0</v>
      </c>
      <c r="AR35" s="133">
        <v>0</v>
      </c>
      <c r="AS35" s="133">
        <v>0</v>
      </c>
      <c r="AT35" s="133">
        <v>0</v>
      </c>
      <c r="AU35" s="133">
        <v>0</v>
      </c>
      <c r="AV35" s="133">
        <v>0</v>
      </c>
      <c r="AW35" s="133">
        <v>0</v>
      </c>
      <c r="AX35" s="133">
        <v>0</v>
      </c>
      <c r="AY35" s="133">
        <v>0</v>
      </c>
      <c r="AZ35" s="133">
        <v>0</v>
      </c>
      <c r="BA35" s="133">
        <v>0</v>
      </c>
      <c r="BB35" s="133">
        <v>0</v>
      </c>
      <c r="BC35" s="133">
        <v>0</v>
      </c>
      <c r="BD35" s="133">
        <v>0</v>
      </c>
      <c r="BE35" s="133">
        <v>0</v>
      </c>
      <c r="BF35" s="133">
        <v>0</v>
      </c>
      <c r="BG35" s="133">
        <v>0</v>
      </c>
      <c r="BH35" s="133">
        <v>0</v>
      </c>
      <c r="BI35" s="133">
        <v>0</v>
      </c>
      <c r="BJ35" s="133">
        <v>0</v>
      </c>
      <c r="BK35" s="133">
        <v>0</v>
      </c>
      <c r="BL35" s="133">
        <v>0</v>
      </c>
      <c r="BM35" s="135">
        <f t="shared" si="2"/>
        <v>10519.304</v>
      </c>
      <c r="BN35" s="137"/>
      <c r="BO35" s="175">
        <v>854.05600000000004</v>
      </c>
      <c r="BP35"/>
      <c r="BQ35"/>
      <c r="BR35"/>
      <c r="BS35"/>
      <c r="BT35"/>
      <c r="BU35"/>
      <c r="BV35"/>
      <c r="BW35"/>
      <c r="BX35"/>
      <c r="BY35"/>
      <c r="BZ35"/>
    </row>
    <row r="36" spans="1:78" ht="15">
      <c r="A36" s="18" t="s">
        <v>41</v>
      </c>
      <c r="B36" s="393" t="s">
        <v>156</v>
      </c>
      <c r="C36" s="133">
        <f t="shared" si="0"/>
        <v>309.94799999999998</v>
      </c>
      <c r="D36" s="132">
        <v>0</v>
      </c>
      <c r="E36" s="132">
        <v>0</v>
      </c>
      <c r="F36" s="132">
        <v>32.606999999999999</v>
      </c>
      <c r="G36" s="132">
        <v>0</v>
      </c>
      <c r="H36" s="132">
        <v>0</v>
      </c>
      <c r="I36" s="132">
        <v>0</v>
      </c>
      <c r="J36" s="132">
        <v>0</v>
      </c>
      <c r="K36" s="132">
        <f t="shared" si="1"/>
        <v>277.34099999999995</v>
      </c>
      <c r="L36" s="134">
        <v>0</v>
      </c>
      <c r="M36" s="133">
        <v>0</v>
      </c>
      <c r="N36" s="133">
        <v>0</v>
      </c>
      <c r="O36" s="133">
        <v>0</v>
      </c>
      <c r="P36" s="133">
        <v>0</v>
      </c>
      <c r="Q36" s="133">
        <v>0</v>
      </c>
      <c r="R36" s="133">
        <v>0</v>
      </c>
      <c r="S36" s="133">
        <v>0</v>
      </c>
      <c r="T36" s="133">
        <v>0</v>
      </c>
      <c r="U36" s="133">
        <v>0</v>
      </c>
      <c r="V36" s="133">
        <v>0</v>
      </c>
      <c r="W36" s="133">
        <v>0</v>
      </c>
      <c r="X36" s="133">
        <v>0</v>
      </c>
      <c r="Y36" s="133">
        <v>0</v>
      </c>
      <c r="Z36" s="133">
        <v>0</v>
      </c>
      <c r="AA36" s="133">
        <v>0</v>
      </c>
      <c r="AB36" s="133">
        <v>0</v>
      </c>
      <c r="AC36" s="133">
        <v>0</v>
      </c>
      <c r="AD36" s="133">
        <v>0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270.54199999999997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5">
        <f t="shared" si="2"/>
        <v>270.54199999999997</v>
      </c>
      <c r="BN36" s="137"/>
      <c r="BO36" s="175">
        <v>6.7990000000000004</v>
      </c>
      <c r="BP36"/>
      <c r="BQ36"/>
      <c r="BR36"/>
      <c r="BS36"/>
      <c r="BT36"/>
      <c r="BU36"/>
      <c r="BV36"/>
      <c r="BW36"/>
      <c r="BX36"/>
      <c r="BY36"/>
      <c r="BZ36"/>
    </row>
    <row r="37" spans="1:78" ht="15">
      <c r="A37" s="18" t="s">
        <v>42</v>
      </c>
      <c r="B37" s="393" t="s">
        <v>43</v>
      </c>
      <c r="C37" s="133">
        <f t="shared" si="0"/>
        <v>18109.75</v>
      </c>
      <c r="D37" s="132">
        <v>0</v>
      </c>
      <c r="E37" s="132">
        <v>0</v>
      </c>
      <c r="F37" s="132">
        <v>1195.5360000000001</v>
      </c>
      <c r="G37" s="132">
        <v>0</v>
      </c>
      <c r="H37" s="132">
        <v>649.78200000000004</v>
      </c>
      <c r="I37" s="132">
        <v>0</v>
      </c>
      <c r="J37" s="132">
        <v>0</v>
      </c>
      <c r="K37" s="132">
        <f t="shared" si="1"/>
        <v>16264.432000000001</v>
      </c>
      <c r="L37" s="134">
        <v>0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  <c r="R37" s="133">
        <v>0</v>
      </c>
      <c r="S37" s="133">
        <v>0</v>
      </c>
      <c r="T37" s="133">
        <v>0</v>
      </c>
      <c r="U37" s="133">
        <v>0</v>
      </c>
      <c r="V37" s="133">
        <v>0</v>
      </c>
      <c r="W37" s="133">
        <v>0</v>
      </c>
      <c r="X37" s="133">
        <v>0</v>
      </c>
      <c r="Y37" s="133">
        <v>0</v>
      </c>
      <c r="Z37" s="133">
        <v>0</v>
      </c>
      <c r="AA37" s="133">
        <v>0</v>
      </c>
      <c r="AB37" s="133">
        <v>0</v>
      </c>
      <c r="AC37" s="133">
        <v>0</v>
      </c>
      <c r="AD37" s="133">
        <v>0</v>
      </c>
      <c r="AE37" s="133">
        <v>0</v>
      </c>
      <c r="AF37" s="133">
        <v>0</v>
      </c>
      <c r="AG37" s="133">
        <v>0</v>
      </c>
      <c r="AH37" s="133">
        <v>0</v>
      </c>
      <c r="AI37" s="133">
        <v>5.5289999999999999</v>
      </c>
      <c r="AJ37" s="133">
        <v>0</v>
      </c>
      <c r="AK37" s="133">
        <v>0</v>
      </c>
      <c r="AL37" s="133">
        <v>0</v>
      </c>
      <c r="AM37" s="133">
        <v>0</v>
      </c>
      <c r="AN37" s="133">
        <v>0</v>
      </c>
      <c r="AO37" s="133">
        <v>16258.903</v>
      </c>
      <c r="AP37" s="133">
        <v>0</v>
      </c>
      <c r="AQ37" s="133">
        <v>0</v>
      </c>
      <c r="AR37" s="133">
        <v>0</v>
      </c>
      <c r="AS37" s="133">
        <v>0</v>
      </c>
      <c r="AT37" s="133">
        <v>0</v>
      </c>
      <c r="AU37" s="133">
        <v>0</v>
      </c>
      <c r="AV37" s="133">
        <v>0</v>
      </c>
      <c r="AW37" s="133">
        <v>0</v>
      </c>
      <c r="AX37" s="133">
        <v>0</v>
      </c>
      <c r="AY37" s="133">
        <v>0</v>
      </c>
      <c r="AZ37" s="133">
        <v>0</v>
      </c>
      <c r="BA37" s="133">
        <v>0</v>
      </c>
      <c r="BB37" s="133">
        <v>0</v>
      </c>
      <c r="BC37" s="133">
        <v>0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35">
        <f t="shared" si="2"/>
        <v>16264.432000000001</v>
      </c>
      <c r="BN37" s="137"/>
      <c r="BO37" s="175">
        <v>0</v>
      </c>
      <c r="BP37"/>
      <c r="BQ37"/>
      <c r="BR37"/>
      <c r="BS37"/>
      <c r="BT37"/>
      <c r="BU37"/>
      <c r="BV37"/>
      <c r="BW37"/>
      <c r="BX37"/>
      <c r="BY37"/>
      <c r="BZ37"/>
    </row>
    <row r="38" spans="1:78" ht="15">
      <c r="A38" s="18" t="s">
        <v>44</v>
      </c>
      <c r="B38" s="393" t="s">
        <v>207</v>
      </c>
      <c r="C38" s="133">
        <f t="shared" si="0"/>
        <v>10539.162</v>
      </c>
      <c r="D38" s="132">
        <v>0</v>
      </c>
      <c r="E38" s="132">
        <v>0</v>
      </c>
      <c r="F38" s="132">
        <v>326.77199999999999</v>
      </c>
      <c r="G38" s="132">
        <v>0</v>
      </c>
      <c r="H38" s="132">
        <v>0</v>
      </c>
      <c r="I38" s="132">
        <v>0</v>
      </c>
      <c r="J38" s="132">
        <v>0</v>
      </c>
      <c r="K38" s="132">
        <f t="shared" si="1"/>
        <v>10212.39</v>
      </c>
      <c r="L38" s="134">
        <v>6.875</v>
      </c>
      <c r="M38" s="133">
        <v>0</v>
      </c>
      <c r="N38" s="133">
        <v>0</v>
      </c>
      <c r="O38" s="133">
        <v>25.934999999999999</v>
      </c>
      <c r="P38" s="133">
        <v>0</v>
      </c>
      <c r="Q38" s="133">
        <v>0</v>
      </c>
      <c r="R38" s="133">
        <v>0</v>
      </c>
      <c r="S38" s="133">
        <v>0</v>
      </c>
      <c r="T38" s="133">
        <v>0</v>
      </c>
      <c r="U38" s="133">
        <v>0</v>
      </c>
      <c r="V38" s="133">
        <v>0</v>
      </c>
      <c r="W38" s="133">
        <v>0</v>
      </c>
      <c r="X38" s="133">
        <v>0</v>
      </c>
      <c r="Y38" s="133">
        <v>0</v>
      </c>
      <c r="Z38" s="133">
        <v>0</v>
      </c>
      <c r="AA38" s="133">
        <v>0</v>
      </c>
      <c r="AB38" s="133">
        <v>0</v>
      </c>
      <c r="AC38" s="133">
        <v>0</v>
      </c>
      <c r="AD38" s="133">
        <v>0</v>
      </c>
      <c r="AE38" s="133">
        <v>0</v>
      </c>
      <c r="AF38" s="133">
        <v>0</v>
      </c>
      <c r="AG38" s="133">
        <v>7.4029999999999996</v>
      </c>
      <c r="AH38" s="133">
        <v>0</v>
      </c>
      <c r="AI38" s="133">
        <v>40.917999999999999</v>
      </c>
      <c r="AJ38" s="133">
        <v>9.3379999999999992</v>
      </c>
      <c r="AK38" s="133">
        <v>6.4829999999999997</v>
      </c>
      <c r="AL38" s="133">
        <v>0</v>
      </c>
      <c r="AM38" s="133">
        <v>0</v>
      </c>
      <c r="AN38" s="133">
        <v>0</v>
      </c>
      <c r="AO38" s="133">
        <v>2239.2350000000001</v>
      </c>
      <c r="AP38" s="133">
        <v>6869.2579999999998</v>
      </c>
      <c r="AQ38" s="133">
        <v>0</v>
      </c>
      <c r="AR38" s="133">
        <v>0</v>
      </c>
      <c r="AS38" s="133">
        <v>0</v>
      </c>
      <c r="AT38" s="133">
        <v>0</v>
      </c>
      <c r="AU38" s="133">
        <v>0</v>
      </c>
      <c r="AV38" s="133">
        <v>0</v>
      </c>
      <c r="AW38" s="133">
        <v>0</v>
      </c>
      <c r="AX38" s="133">
        <v>0</v>
      </c>
      <c r="AY38" s="133">
        <v>0</v>
      </c>
      <c r="AZ38" s="133">
        <v>0</v>
      </c>
      <c r="BA38" s="133">
        <v>0</v>
      </c>
      <c r="BB38" s="133">
        <v>0</v>
      </c>
      <c r="BC38" s="133">
        <v>3.96</v>
      </c>
      <c r="BD38" s="133">
        <v>0</v>
      </c>
      <c r="BE38" s="133">
        <v>0</v>
      </c>
      <c r="BF38" s="133">
        <v>0</v>
      </c>
      <c r="BG38" s="133">
        <v>0</v>
      </c>
      <c r="BH38" s="133">
        <v>0</v>
      </c>
      <c r="BI38" s="133">
        <v>12.414999999999999</v>
      </c>
      <c r="BJ38" s="133">
        <v>0</v>
      </c>
      <c r="BK38" s="133">
        <v>0</v>
      </c>
      <c r="BL38" s="133">
        <v>0</v>
      </c>
      <c r="BM38" s="135">
        <f t="shared" si="2"/>
        <v>9221.82</v>
      </c>
      <c r="BN38" s="137"/>
      <c r="BO38" s="175">
        <v>990.57</v>
      </c>
      <c r="BP38"/>
      <c r="BQ38"/>
      <c r="BR38"/>
      <c r="BS38"/>
      <c r="BT38"/>
      <c r="BU38"/>
      <c r="BV38"/>
      <c r="BW38"/>
      <c r="BX38"/>
      <c r="BY38"/>
      <c r="BZ38"/>
    </row>
    <row r="39" spans="1:78" ht="15">
      <c r="A39" s="18" t="s">
        <v>45</v>
      </c>
      <c r="B39" s="393" t="s">
        <v>233</v>
      </c>
      <c r="C39" s="133">
        <f t="shared" si="0"/>
        <v>1942.7130000000002</v>
      </c>
      <c r="D39" s="132">
        <v>0</v>
      </c>
      <c r="E39" s="132">
        <v>0</v>
      </c>
      <c r="F39" s="132">
        <v>109.392</v>
      </c>
      <c r="G39" s="132">
        <v>0</v>
      </c>
      <c r="H39" s="132">
        <v>0</v>
      </c>
      <c r="I39" s="132">
        <v>0</v>
      </c>
      <c r="J39" s="132">
        <v>8.9499999999999993</v>
      </c>
      <c r="K39" s="132">
        <f t="shared" si="1"/>
        <v>1824.3710000000001</v>
      </c>
      <c r="L39" s="134">
        <v>0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  <c r="R39" s="133">
        <v>0</v>
      </c>
      <c r="S39" s="133">
        <v>0</v>
      </c>
      <c r="T39" s="133">
        <v>0</v>
      </c>
      <c r="U39" s="133">
        <v>0</v>
      </c>
      <c r="V39" s="133">
        <v>0</v>
      </c>
      <c r="W39" s="133">
        <v>0</v>
      </c>
      <c r="X39" s="133">
        <v>0</v>
      </c>
      <c r="Y39" s="133">
        <v>0</v>
      </c>
      <c r="Z39" s="133">
        <v>0</v>
      </c>
      <c r="AA39" s="133">
        <v>0</v>
      </c>
      <c r="AB39" s="133">
        <v>0</v>
      </c>
      <c r="AC39" s="133">
        <v>0</v>
      </c>
      <c r="AD39" s="133">
        <v>0</v>
      </c>
      <c r="AE39" s="133">
        <v>0</v>
      </c>
      <c r="AF39" s="133">
        <v>0</v>
      </c>
      <c r="AG39" s="133">
        <v>0</v>
      </c>
      <c r="AH39" s="133">
        <v>0</v>
      </c>
      <c r="AI39" s="133">
        <v>0.54</v>
      </c>
      <c r="AJ39" s="133">
        <v>0</v>
      </c>
      <c r="AK39" s="133">
        <v>0</v>
      </c>
      <c r="AL39" s="133">
        <v>0</v>
      </c>
      <c r="AM39" s="133">
        <v>0</v>
      </c>
      <c r="AN39" s="133">
        <v>0</v>
      </c>
      <c r="AO39" s="133">
        <v>0</v>
      </c>
      <c r="AP39" s="133">
        <v>0</v>
      </c>
      <c r="AQ39" s="133">
        <v>1274.4559999999999</v>
      </c>
      <c r="AR39" s="133">
        <v>0</v>
      </c>
      <c r="AS39" s="133">
        <v>0</v>
      </c>
      <c r="AT39" s="133">
        <v>0</v>
      </c>
      <c r="AU39" s="133">
        <v>0</v>
      </c>
      <c r="AV39" s="133">
        <v>0</v>
      </c>
      <c r="AW39" s="133">
        <v>0</v>
      </c>
      <c r="AX39" s="133">
        <v>0.81299999999999994</v>
      </c>
      <c r="AY39" s="133">
        <v>0</v>
      </c>
      <c r="AZ39" s="133">
        <v>0</v>
      </c>
      <c r="BA39" s="133">
        <v>0</v>
      </c>
      <c r="BB39" s="133">
        <v>0</v>
      </c>
      <c r="BC39" s="133">
        <v>105.96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10.858000000000001</v>
      </c>
      <c r="BJ39" s="133">
        <v>0</v>
      </c>
      <c r="BK39" s="133">
        <v>0</v>
      </c>
      <c r="BL39" s="133">
        <v>0</v>
      </c>
      <c r="BM39" s="135">
        <f t="shared" si="2"/>
        <v>1392.627</v>
      </c>
      <c r="BN39" s="137"/>
      <c r="BO39" s="175">
        <v>431.74400000000003</v>
      </c>
      <c r="BP39"/>
      <c r="BQ39"/>
      <c r="BR39"/>
      <c r="BS39"/>
      <c r="BT39"/>
      <c r="BU39"/>
      <c r="BV39"/>
      <c r="BW39"/>
      <c r="BX39"/>
      <c r="BY39"/>
      <c r="BZ39"/>
    </row>
    <row r="40" spans="1:78" ht="15">
      <c r="A40" s="18" t="s">
        <v>46</v>
      </c>
      <c r="B40" s="393" t="s">
        <v>47</v>
      </c>
      <c r="C40" s="133">
        <f t="shared" si="0"/>
        <v>11608.943000000001</v>
      </c>
      <c r="D40" s="132">
        <v>0</v>
      </c>
      <c r="E40" s="132">
        <v>0</v>
      </c>
      <c r="F40" s="132">
        <v>656.77200000000005</v>
      </c>
      <c r="G40" s="132">
        <v>0</v>
      </c>
      <c r="H40" s="132">
        <v>0</v>
      </c>
      <c r="I40" s="132">
        <v>0</v>
      </c>
      <c r="J40" s="132">
        <v>0</v>
      </c>
      <c r="K40" s="132">
        <f t="shared" si="1"/>
        <v>10952.171</v>
      </c>
      <c r="L40" s="134">
        <v>0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  <c r="R40" s="133">
        <v>0</v>
      </c>
      <c r="S40" s="133">
        <v>0</v>
      </c>
      <c r="T40" s="133">
        <v>0</v>
      </c>
      <c r="U40" s="133">
        <v>0</v>
      </c>
      <c r="V40" s="133">
        <v>0</v>
      </c>
      <c r="W40" s="133">
        <v>0</v>
      </c>
      <c r="X40" s="133">
        <v>0</v>
      </c>
      <c r="Y40" s="133">
        <v>0</v>
      </c>
      <c r="Z40" s="133">
        <v>0</v>
      </c>
      <c r="AA40" s="133">
        <v>0</v>
      </c>
      <c r="AB40" s="133">
        <v>0</v>
      </c>
      <c r="AC40" s="133">
        <v>0</v>
      </c>
      <c r="AD40" s="133">
        <v>0</v>
      </c>
      <c r="AE40" s="133">
        <v>0</v>
      </c>
      <c r="AF40" s="133">
        <v>0</v>
      </c>
      <c r="AG40" s="133">
        <v>6.4080000000000004</v>
      </c>
      <c r="AH40" s="133">
        <v>0.24199999999999999</v>
      </c>
      <c r="AI40" s="133">
        <v>97.191000000000003</v>
      </c>
      <c r="AJ40" s="133">
        <v>0</v>
      </c>
      <c r="AK40" s="133">
        <v>0</v>
      </c>
      <c r="AL40" s="133">
        <v>0</v>
      </c>
      <c r="AM40" s="133">
        <v>0</v>
      </c>
      <c r="AN40" s="133">
        <v>0</v>
      </c>
      <c r="AO40" s="133">
        <v>26.876000000000001</v>
      </c>
      <c r="AP40" s="133">
        <v>29.594000000000001</v>
      </c>
      <c r="AQ40" s="133">
        <v>0</v>
      </c>
      <c r="AR40" s="133">
        <v>10447.258</v>
      </c>
      <c r="AS40" s="133">
        <v>0</v>
      </c>
      <c r="AT40" s="133">
        <v>0</v>
      </c>
      <c r="AU40" s="133">
        <v>0</v>
      </c>
      <c r="AV40" s="133">
        <v>0</v>
      </c>
      <c r="AW40" s="133">
        <v>0</v>
      </c>
      <c r="AX40" s="133">
        <v>0</v>
      </c>
      <c r="AY40" s="133">
        <v>0</v>
      </c>
      <c r="AZ40" s="133">
        <v>0</v>
      </c>
      <c r="BA40" s="133">
        <v>1.3520000000000001</v>
      </c>
      <c r="BB40" s="133">
        <v>0</v>
      </c>
      <c r="BC40" s="133">
        <v>0</v>
      </c>
      <c r="BD40" s="133">
        <v>0</v>
      </c>
      <c r="BE40" s="133">
        <v>0</v>
      </c>
      <c r="BF40" s="133">
        <v>0</v>
      </c>
      <c r="BG40" s="133">
        <v>0</v>
      </c>
      <c r="BH40" s="133">
        <v>0</v>
      </c>
      <c r="BI40" s="133">
        <v>9.4030000000000005</v>
      </c>
      <c r="BJ40" s="133">
        <v>0</v>
      </c>
      <c r="BK40" s="133">
        <v>0</v>
      </c>
      <c r="BL40" s="133">
        <v>0</v>
      </c>
      <c r="BM40" s="135">
        <f t="shared" si="2"/>
        <v>10618.324000000001</v>
      </c>
      <c r="BN40" s="137"/>
      <c r="BO40" s="175">
        <v>333.84699999999998</v>
      </c>
      <c r="BP40"/>
      <c r="BQ40"/>
      <c r="BR40"/>
      <c r="BS40"/>
      <c r="BT40"/>
      <c r="BU40"/>
      <c r="BV40"/>
      <c r="BW40"/>
      <c r="BX40"/>
      <c r="BY40"/>
      <c r="BZ40"/>
    </row>
    <row r="41" spans="1:78" ht="15">
      <c r="A41" s="18" t="s">
        <v>48</v>
      </c>
      <c r="B41" s="393" t="s">
        <v>157</v>
      </c>
      <c r="C41" s="133">
        <f t="shared" si="0"/>
        <v>1769.365</v>
      </c>
      <c r="D41" s="132">
        <v>0</v>
      </c>
      <c r="E41" s="132">
        <v>0</v>
      </c>
      <c r="F41" s="132">
        <v>6.4219999999999997</v>
      </c>
      <c r="G41" s="132">
        <v>0</v>
      </c>
      <c r="H41" s="132">
        <v>0</v>
      </c>
      <c r="I41" s="132">
        <v>0</v>
      </c>
      <c r="J41" s="132">
        <v>0</v>
      </c>
      <c r="K41" s="132">
        <f t="shared" si="1"/>
        <v>1762.943</v>
      </c>
      <c r="L41" s="134">
        <v>0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  <c r="R41" s="133">
        <v>0</v>
      </c>
      <c r="S41" s="133">
        <v>0</v>
      </c>
      <c r="T41" s="133">
        <v>0</v>
      </c>
      <c r="U41" s="133">
        <v>0</v>
      </c>
      <c r="V41" s="133">
        <v>0</v>
      </c>
      <c r="W41" s="133">
        <v>0</v>
      </c>
      <c r="X41" s="133">
        <v>0</v>
      </c>
      <c r="Y41" s="133">
        <v>0</v>
      </c>
      <c r="Z41" s="133">
        <v>0</v>
      </c>
      <c r="AA41" s="133">
        <v>0</v>
      </c>
      <c r="AB41" s="133">
        <v>0</v>
      </c>
      <c r="AC41" s="133">
        <v>0</v>
      </c>
      <c r="AD41" s="133">
        <v>0</v>
      </c>
      <c r="AE41" s="133">
        <v>0</v>
      </c>
      <c r="AF41" s="133">
        <v>0</v>
      </c>
      <c r="AG41" s="133">
        <v>0.83899999999999997</v>
      </c>
      <c r="AH41" s="133">
        <v>0</v>
      </c>
      <c r="AI41" s="133">
        <v>0</v>
      </c>
      <c r="AJ41" s="133">
        <v>0</v>
      </c>
      <c r="AK41" s="133">
        <v>0</v>
      </c>
      <c r="AL41" s="133">
        <v>0</v>
      </c>
      <c r="AM41" s="133">
        <v>0</v>
      </c>
      <c r="AN41" s="133">
        <v>0</v>
      </c>
      <c r="AO41" s="133">
        <v>0</v>
      </c>
      <c r="AP41" s="133">
        <v>0</v>
      </c>
      <c r="AQ41" s="133">
        <v>0</v>
      </c>
      <c r="AR41" s="133">
        <v>0</v>
      </c>
      <c r="AS41" s="133">
        <v>504.27300000000002</v>
      </c>
      <c r="AT41" s="133">
        <v>0</v>
      </c>
      <c r="AU41" s="133">
        <v>0</v>
      </c>
      <c r="AV41" s="133">
        <v>0</v>
      </c>
      <c r="AW41" s="133">
        <v>0</v>
      </c>
      <c r="AX41" s="133">
        <v>0</v>
      </c>
      <c r="AY41" s="133">
        <v>0</v>
      </c>
      <c r="AZ41" s="133">
        <v>0</v>
      </c>
      <c r="BA41" s="133">
        <v>0</v>
      </c>
      <c r="BB41" s="133">
        <v>0</v>
      </c>
      <c r="BC41" s="133">
        <v>0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1.4279999999999999</v>
      </c>
      <c r="BJ41" s="133">
        <v>0</v>
      </c>
      <c r="BK41" s="133">
        <v>0</v>
      </c>
      <c r="BL41" s="133">
        <v>0</v>
      </c>
      <c r="BM41" s="135">
        <f t="shared" si="2"/>
        <v>506.54</v>
      </c>
      <c r="BN41" s="137"/>
      <c r="BO41" s="175">
        <v>1256.403</v>
      </c>
      <c r="BP41"/>
      <c r="BQ41"/>
      <c r="BR41"/>
      <c r="BS41"/>
      <c r="BT41"/>
      <c r="BU41"/>
      <c r="BV41"/>
      <c r="BW41"/>
      <c r="BX41"/>
      <c r="BY41"/>
      <c r="BZ41"/>
    </row>
    <row r="42" spans="1:78" ht="15">
      <c r="A42" s="18" t="s">
        <v>49</v>
      </c>
      <c r="B42" s="393" t="s">
        <v>234</v>
      </c>
      <c r="C42" s="133">
        <f t="shared" si="0"/>
        <v>14682.154999999999</v>
      </c>
      <c r="D42" s="132">
        <v>0</v>
      </c>
      <c r="E42" s="132">
        <v>0</v>
      </c>
      <c r="F42" s="132">
        <v>0</v>
      </c>
      <c r="G42" s="132">
        <v>0</v>
      </c>
      <c r="H42" s="132">
        <v>286.74900000000002</v>
      </c>
      <c r="I42" s="132">
        <v>0</v>
      </c>
      <c r="J42" s="132">
        <v>0</v>
      </c>
      <c r="K42" s="132">
        <f t="shared" si="1"/>
        <v>14395.405999999999</v>
      </c>
      <c r="L42" s="134">
        <v>0</v>
      </c>
      <c r="M42" s="133">
        <v>0</v>
      </c>
      <c r="N42" s="133">
        <v>0</v>
      </c>
      <c r="O42" s="133">
        <v>0</v>
      </c>
      <c r="P42" s="133">
        <v>0</v>
      </c>
      <c r="Q42" s="133">
        <v>0</v>
      </c>
      <c r="R42" s="133">
        <v>0</v>
      </c>
      <c r="S42" s="133">
        <v>0</v>
      </c>
      <c r="T42" s="133">
        <v>0</v>
      </c>
      <c r="U42" s="133">
        <v>0</v>
      </c>
      <c r="V42" s="133">
        <v>0</v>
      </c>
      <c r="W42" s="133">
        <v>0</v>
      </c>
      <c r="X42" s="133">
        <v>0</v>
      </c>
      <c r="Y42" s="133">
        <v>0</v>
      </c>
      <c r="Z42" s="133">
        <v>0</v>
      </c>
      <c r="AA42" s="133">
        <v>0</v>
      </c>
      <c r="AB42" s="133">
        <v>0</v>
      </c>
      <c r="AC42" s="133">
        <v>0</v>
      </c>
      <c r="AD42" s="133">
        <v>0</v>
      </c>
      <c r="AE42" s="133">
        <v>0</v>
      </c>
      <c r="AF42" s="133">
        <v>0</v>
      </c>
      <c r="AG42" s="133">
        <v>0</v>
      </c>
      <c r="AH42" s="133">
        <v>0</v>
      </c>
      <c r="AI42" s="133">
        <v>0</v>
      </c>
      <c r="AJ42" s="133">
        <v>0</v>
      </c>
      <c r="AK42" s="133">
        <v>0</v>
      </c>
      <c r="AL42" s="133">
        <v>0</v>
      </c>
      <c r="AM42" s="133">
        <v>0</v>
      </c>
      <c r="AN42" s="133">
        <v>0</v>
      </c>
      <c r="AO42" s="133">
        <v>0</v>
      </c>
      <c r="AP42" s="133">
        <v>0</v>
      </c>
      <c r="AQ42" s="133">
        <v>0</v>
      </c>
      <c r="AR42" s="133">
        <v>0</v>
      </c>
      <c r="AS42" s="133">
        <v>0</v>
      </c>
      <c r="AT42" s="133">
        <v>13945.781999999999</v>
      </c>
      <c r="AU42" s="133">
        <v>0</v>
      </c>
      <c r="AV42" s="133">
        <v>0</v>
      </c>
      <c r="AW42" s="133">
        <v>0</v>
      </c>
      <c r="AX42" s="133">
        <v>0</v>
      </c>
      <c r="AY42" s="133">
        <v>0</v>
      </c>
      <c r="AZ42" s="133">
        <v>0</v>
      </c>
      <c r="BA42" s="133">
        <v>0</v>
      </c>
      <c r="BB42" s="133">
        <v>0</v>
      </c>
      <c r="BC42" s="133">
        <v>0</v>
      </c>
      <c r="BD42" s="133">
        <v>0</v>
      </c>
      <c r="BE42" s="133">
        <v>0</v>
      </c>
      <c r="BF42" s="133">
        <v>0</v>
      </c>
      <c r="BG42" s="133">
        <v>0</v>
      </c>
      <c r="BH42" s="133">
        <v>0</v>
      </c>
      <c r="BI42" s="133">
        <v>0</v>
      </c>
      <c r="BJ42" s="133">
        <v>0</v>
      </c>
      <c r="BK42" s="133">
        <v>0</v>
      </c>
      <c r="BL42" s="133">
        <v>0</v>
      </c>
      <c r="BM42" s="135">
        <f t="shared" si="2"/>
        <v>13945.781999999999</v>
      </c>
      <c r="BN42" s="137"/>
      <c r="BO42" s="175">
        <v>449.62400000000002</v>
      </c>
      <c r="BP42"/>
      <c r="BQ42"/>
      <c r="BR42"/>
      <c r="BS42"/>
      <c r="BT42"/>
      <c r="BU42"/>
      <c r="BV42"/>
      <c r="BW42"/>
      <c r="BX42"/>
      <c r="BY42"/>
      <c r="BZ42"/>
    </row>
    <row r="43" spans="1:78" ht="15">
      <c r="A43" s="18" t="s">
        <v>50</v>
      </c>
      <c r="B43" s="393" t="s">
        <v>235</v>
      </c>
      <c r="C43" s="133">
        <f t="shared" si="0"/>
        <v>2348.4630000000002</v>
      </c>
      <c r="D43" s="132">
        <v>0</v>
      </c>
      <c r="E43" s="132">
        <v>0</v>
      </c>
      <c r="F43" s="132">
        <v>0</v>
      </c>
      <c r="G43" s="132">
        <v>0</v>
      </c>
      <c r="H43" s="132">
        <v>79.417000000000002</v>
      </c>
      <c r="I43" s="132">
        <v>0</v>
      </c>
      <c r="J43" s="132">
        <v>0</v>
      </c>
      <c r="K43" s="132">
        <f t="shared" si="1"/>
        <v>2269.0460000000003</v>
      </c>
      <c r="L43" s="134">
        <v>0</v>
      </c>
      <c r="M43" s="133">
        <v>0</v>
      </c>
      <c r="N43" s="133">
        <v>0</v>
      </c>
      <c r="O43" s="133">
        <v>0</v>
      </c>
      <c r="P43" s="133">
        <v>0</v>
      </c>
      <c r="Q43" s="133">
        <v>0</v>
      </c>
      <c r="R43" s="133">
        <v>0</v>
      </c>
      <c r="S43" s="133">
        <v>0</v>
      </c>
      <c r="T43" s="133">
        <v>0</v>
      </c>
      <c r="U43" s="133">
        <v>0</v>
      </c>
      <c r="V43" s="133">
        <v>0</v>
      </c>
      <c r="W43" s="133">
        <v>0</v>
      </c>
      <c r="X43" s="133">
        <v>0</v>
      </c>
      <c r="Y43" s="133">
        <v>0</v>
      </c>
      <c r="Z43" s="133">
        <v>0</v>
      </c>
      <c r="AA43" s="133">
        <v>0</v>
      </c>
      <c r="AB43" s="133">
        <v>0</v>
      </c>
      <c r="AC43" s="133">
        <v>0</v>
      </c>
      <c r="AD43" s="133">
        <v>0</v>
      </c>
      <c r="AE43" s="133">
        <v>0</v>
      </c>
      <c r="AF43" s="133">
        <v>0</v>
      </c>
      <c r="AG43" s="133">
        <v>0</v>
      </c>
      <c r="AH43" s="133">
        <v>0</v>
      </c>
      <c r="AI43" s="133">
        <v>0</v>
      </c>
      <c r="AJ43" s="133">
        <v>0</v>
      </c>
      <c r="AK43" s="133">
        <v>0</v>
      </c>
      <c r="AL43" s="133">
        <v>0</v>
      </c>
      <c r="AM43" s="133">
        <v>0</v>
      </c>
      <c r="AN43" s="133">
        <v>0</v>
      </c>
      <c r="AO43" s="133">
        <v>0</v>
      </c>
      <c r="AP43" s="133">
        <v>0</v>
      </c>
      <c r="AQ43" s="133">
        <v>0</v>
      </c>
      <c r="AR43" s="133">
        <v>0</v>
      </c>
      <c r="AS43" s="133">
        <v>0</v>
      </c>
      <c r="AT43" s="133">
        <v>0</v>
      </c>
      <c r="AU43" s="133">
        <v>1516.952</v>
      </c>
      <c r="AV43" s="133">
        <v>0</v>
      </c>
      <c r="AW43" s="133">
        <v>0</v>
      </c>
      <c r="AX43" s="133">
        <v>0</v>
      </c>
      <c r="AY43" s="133">
        <v>0</v>
      </c>
      <c r="AZ43" s="133">
        <v>0</v>
      </c>
      <c r="BA43" s="133">
        <v>0</v>
      </c>
      <c r="BB43" s="133">
        <v>0</v>
      </c>
      <c r="BC43" s="133">
        <v>0</v>
      </c>
      <c r="BD43" s="133">
        <v>0</v>
      </c>
      <c r="BE43" s="133">
        <v>0</v>
      </c>
      <c r="BF43" s="133">
        <v>0</v>
      </c>
      <c r="BG43" s="133">
        <v>0</v>
      </c>
      <c r="BH43" s="133">
        <v>0</v>
      </c>
      <c r="BI43" s="133">
        <v>0</v>
      </c>
      <c r="BJ43" s="133">
        <v>0</v>
      </c>
      <c r="BK43" s="133">
        <v>0</v>
      </c>
      <c r="BL43" s="133">
        <v>0</v>
      </c>
      <c r="BM43" s="135">
        <f t="shared" si="2"/>
        <v>1516.952</v>
      </c>
      <c r="BN43" s="137"/>
      <c r="BO43" s="175">
        <v>752.09400000000005</v>
      </c>
      <c r="BP43"/>
      <c r="BQ43"/>
      <c r="BR43"/>
      <c r="BS43"/>
      <c r="BT43"/>
      <c r="BU43"/>
      <c r="BV43"/>
      <c r="BW43"/>
      <c r="BX43"/>
      <c r="BY43"/>
      <c r="BZ43"/>
    </row>
    <row r="44" spans="1:78" ht="15">
      <c r="A44" s="18" t="s">
        <v>51</v>
      </c>
      <c r="B44" s="393" t="s">
        <v>158</v>
      </c>
      <c r="C44" s="133">
        <f t="shared" si="0"/>
        <v>862.56</v>
      </c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f t="shared" si="1"/>
        <v>862.56</v>
      </c>
      <c r="L44" s="134">
        <v>0</v>
      </c>
      <c r="M44" s="133">
        <v>0</v>
      </c>
      <c r="N44" s="133">
        <v>0</v>
      </c>
      <c r="O44" s="133">
        <v>0</v>
      </c>
      <c r="P44" s="133">
        <v>0</v>
      </c>
      <c r="Q44" s="133">
        <v>0</v>
      </c>
      <c r="R44" s="133">
        <v>0</v>
      </c>
      <c r="S44" s="133">
        <v>0</v>
      </c>
      <c r="T44" s="133">
        <v>0</v>
      </c>
      <c r="U44" s="133">
        <v>0</v>
      </c>
      <c r="V44" s="133">
        <v>0</v>
      </c>
      <c r="W44" s="133">
        <v>0</v>
      </c>
      <c r="X44" s="133">
        <v>0</v>
      </c>
      <c r="Y44" s="133">
        <v>0</v>
      </c>
      <c r="Z44" s="133">
        <v>0</v>
      </c>
      <c r="AA44" s="133">
        <v>0</v>
      </c>
      <c r="AB44" s="133">
        <v>0</v>
      </c>
      <c r="AC44" s="133">
        <v>0</v>
      </c>
      <c r="AD44" s="133">
        <v>0</v>
      </c>
      <c r="AE44" s="133">
        <v>0</v>
      </c>
      <c r="AF44" s="133">
        <v>0</v>
      </c>
      <c r="AG44" s="133">
        <v>0</v>
      </c>
      <c r="AH44" s="133">
        <v>0</v>
      </c>
      <c r="AI44" s="133">
        <v>0</v>
      </c>
      <c r="AJ44" s="133">
        <v>0</v>
      </c>
      <c r="AK44" s="133">
        <v>0</v>
      </c>
      <c r="AL44" s="133">
        <v>0</v>
      </c>
      <c r="AM44" s="133">
        <v>0</v>
      </c>
      <c r="AN44" s="133">
        <v>0</v>
      </c>
      <c r="AO44" s="133">
        <v>5.2240000000000002</v>
      </c>
      <c r="AP44" s="133">
        <v>0</v>
      </c>
      <c r="AQ44" s="133">
        <v>0</v>
      </c>
      <c r="AR44" s="133">
        <v>0</v>
      </c>
      <c r="AS44" s="133">
        <v>0</v>
      </c>
      <c r="AT44" s="133">
        <v>0</v>
      </c>
      <c r="AU44" s="133">
        <v>0</v>
      </c>
      <c r="AV44" s="133">
        <v>812.75599999999997</v>
      </c>
      <c r="AW44" s="133">
        <v>0</v>
      </c>
      <c r="AX44" s="133">
        <v>0</v>
      </c>
      <c r="AY44" s="133">
        <v>0</v>
      </c>
      <c r="AZ44" s="133">
        <v>0</v>
      </c>
      <c r="BA44" s="133">
        <v>0</v>
      </c>
      <c r="BB44" s="133">
        <v>0</v>
      </c>
      <c r="BC44" s="133">
        <v>0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39.179000000000002</v>
      </c>
      <c r="BJ44" s="133">
        <v>0</v>
      </c>
      <c r="BK44" s="133">
        <v>0</v>
      </c>
      <c r="BL44" s="133">
        <v>0</v>
      </c>
      <c r="BM44" s="135">
        <f t="shared" si="2"/>
        <v>857.15899999999999</v>
      </c>
      <c r="BN44" s="137"/>
      <c r="BO44" s="175">
        <v>5.4009999999999998</v>
      </c>
      <c r="BP44"/>
      <c r="BQ44"/>
      <c r="BR44"/>
      <c r="BS44"/>
      <c r="BT44"/>
      <c r="BU44"/>
      <c r="BV44"/>
      <c r="BW44"/>
      <c r="BX44"/>
      <c r="BY44"/>
      <c r="BZ44"/>
    </row>
    <row r="45" spans="1:78" ht="15">
      <c r="A45" s="18" t="s">
        <v>52</v>
      </c>
      <c r="B45" s="393" t="s">
        <v>145</v>
      </c>
      <c r="C45" s="133">
        <f t="shared" si="0"/>
        <v>19345.322</v>
      </c>
      <c r="D45" s="132">
        <v>0</v>
      </c>
      <c r="E45" s="132">
        <v>0</v>
      </c>
      <c r="F45" s="132">
        <v>216.74199999999999</v>
      </c>
      <c r="G45" s="132">
        <v>0</v>
      </c>
      <c r="H45" s="132">
        <v>2.109</v>
      </c>
      <c r="I45" s="132">
        <v>0</v>
      </c>
      <c r="J45" s="132">
        <v>0</v>
      </c>
      <c r="K45" s="132">
        <f t="shared" si="1"/>
        <v>19126.471000000001</v>
      </c>
      <c r="L45" s="134">
        <v>0</v>
      </c>
      <c r="M45" s="133">
        <v>0</v>
      </c>
      <c r="N45" s="133">
        <v>0</v>
      </c>
      <c r="O45" s="133">
        <v>0</v>
      </c>
      <c r="P45" s="133">
        <v>0</v>
      </c>
      <c r="Q45" s="133">
        <v>0</v>
      </c>
      <c r="R45" s="133">
        <v>4.7309999999999999</v>
      </c>
      <c r="S45" s="133">
        <v>0</v>
      </c>
      <c r="T45" s="133">
        <v>0</v>
      </c>
      <c r="U45" s="133">
        <v>0</v>
      </c>
      <c r="V45" s="133">
        <v>0</v>
      </c>
      <c r="W45" s="133">
        <v>0</v>
      </c>
      <c r="X45" s="133">
        <v>0</v>
      </c>
      <c r="Y45" s="133">
        <v>0</v>
      </c>
      <c r="Z45" s="133">
        <v>7.3170000000000002</v>
      </c>
      <c r="AA45" s="133">
        <v>0</v>
      </c>
      <c r="AB45" s="133">
        <v>0</v>
      </c>
      <c r="AC45" s="133">
        <v>0</v>
      </c>
      <c r="AD45" s="133">
        <v>0</v>
      </c>
      <c r="AE45" s="133">
        <v>392.88900000000001</v>
      </c>
      <c r="AF45" s="133">
        <v>13.962999999999999</v>
      </c>
      <c r="AG45" s="133">
        <v>32.234000000000002</v>
      </c>
      <c r="AH45" s="133">
        <v>62.948</v>
      </c>
      <c r="AI45" s="133">
        <v>139.029</v>
      </c>
      <c r="AJ45" s="133">
        <v>0</v>
      </c>
      <c r="AK45" s="133">
        <v>0</v>
      </c>
      <c r="AL45" s="133">
        <v>1.51</v>
      </c>
      <c r="AM45" s="133">
        <v>8.0519999999999996</v>
      </c>
      <c r="AN45" s="133">
        <v>17.891999999999999</v>
      </c>
      <c r="AO45" s="133">
        <v>203.62799999999999</v>
      </c>
      <c r="AP45" s="133">
        <v>0</v>
      </c>
      <c r="AQ45" s="133">
        <v>0</v>
      </c>
      <c r="AR45" s="133">
        <v>18.994</v>
      </c>
      <c r="AS45" s="133">
        <v>0</v>
      </c>
      <c r="AT45" s="133">
        <v>0</v>
      </c>
      <c r="AU45" s="133">
        <v>0</v>
      </c>
      <c r="AV45" s="133">
        <v>0</v>
      </c>
      <c r="AW45" s="133">
        <v>18024.666000000001</v>
      </c>
      <c r="AX45" s="133">
        <v>49.25</v>
      </c>
      <c r="AY45" s="133">
        <v>0</v>
      </c>
      <c r="AZ45" s="133">
        <v>0</v>
      </c>
      <c r="BA45" s="133">
        <v>5.0170000000000003</v>
      </c>
      <c r="BB45" s="133">
        <v>0</v>
      </c>
      <c r="BC45" s="133">
        <v>136.059</v>
      </c>
      <c r="BD45" s="133">
        <v>0</v>
      </c>
      <c r="BE45" s="133">
        <v>0</v>
      </c>
      <c r="BF45" s="133">
        <v>1.44</v>
      </c>
      <c r="BG45" s="133">
        <v>0</v>
      </c>
      <c r="BH45" s="133">
        <v>0</v>
      </c>
      <c r="BI45" s="133">
        <v>0</v>
      </c>
      <c r="BJ45" s="133">
        <v>0</v>
      </c>
      <c r="BK45" s="133">
        <v>0</v>
      </c>
      <c r="BL45" s="133">
        <v>0</v>
      </c>
      <c r="BM45" s="135">
        <f t="shared" si="2"/>
        <v>19119.619000000002</v>
      </c>
      <c r="BN45" s="137"/>
      <c r="BO45" s="175">
        <v>6.8520000000000003</v>
      </c>
      <c r="BP45"/>
      <c r="BQ45"/>
      <c r="BR45"/>
      <c r="BS45"/>
      <c r="BT45"/>
      <c r="BU45"/>
      <c r="BV45"/>
      <c r="BW45"/>
      <c r="BX45"/>
      <c r="BY45"/>
      <c r="BZ45"/>
    </row>
    <row r="46" spans="1:78" ht="15">
      <c r="A46" s="18" t="s">
        <v>53</v>
      </c>
      <c r="B46" s="393" t="s">
        <v>236</v>
      </c>
      <c r="C46" s="133">
        <f t="shared" si="0"/>
        <v>8053.5649999999996</v>
      </c>
      <c r="D46" s="132">
        <v>0</v>
      </c>
      <c r="E46" s="132">
        <v>0</v>
      </c>
      <c r="F46" s="132">
        <v>154.012</v>
      </c>
      <c r="G46" s="132">
        <v>0</v>
      </c>
      <c r="H46" s="132">
        <v>0</v>
      </c>
      <c r="I46" s="132">
        <v>0</v>
      </c>
      <c r="J46" s="132">
        <v>0</v>
      </c>
      <c r="K46" s="132">
        <f t="shared" si="1"/>
        <v>7899.5529999999999</v>
      </c>
      <c r="L46" s="134">
        <v>0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  <c r="R46" s="133">
        <v>0</v>
      </c>
      <c r="S46" s="133">
        <v>0</v>
      </c>
      <c r="T46" s="133">
        <v>0</v>
      </c>
      <c r="U46" s="133">
        <v>6.36</v>
      </c>
      <c r="V46" s="133">
        <v>0</v>
      </c>
      <c r="W46" s="133">
        <v>0</v>
      </c>
      <c r="X46" s="133">
        <v>0</v>
      </c>
      <c r="Y46" s="133">
        <v>0</v>
      </c>
      <c r="Z46" s="133">
        <v>0</v>
      </c>
      <c r="AA46" s="133">
        <v>0</v>
      </c>
      <c r="AB46" s="133">
        <v>0</v>
      </c>
      <c r="AC46" s="133">
        <v>0</v>
      </c>
      <c r="AD46" s="133">
        <v>0</v>
      </c>
      <c r="AE46" s="133">
        <v>0</v>
      </c>
      <c r="AF46" s="133">
        <v>0</v>
      </c>
      <c r="AG46" s="133">
        <v>0</v>
      </c>
      <c r="AH46" s="133">
        <v>11.234999999999999</v>
      </c>
      <c r="AI46" s="133">
        <v>2.3380000000000001</v>
      </c>
      <c r="AJ46" s="133">
        <v>0</v>
      </c>
      <c r="AK46" s="133">
        <v>0</v>
      </c>
      <c r="AL46" s="133">
        <v>0</v>
      </c>
      <c r="AM46" s="133">
        <v>0</v>
      </c>
      <c r="AN46" s="133">
        <v>0</v>
      </c>
      <c r="AO46" s="133">
        <v>13.419</v>
      </c>
      <c r="AP46" s="133">
        <v>0</v>
      </c>
      <c r="AQ46" s="133">
        <v>0</v>
      </c>
      <c r="AR46" s="133">
        <v>0</v>
      </c>
      <c r="AS46" s="133">
        <v>0</v>
      </c>
      <c r="AT46" s="133">
        <v>0</v>
      </c>
      <c r="AU46" s="133">
        <v>0</v>
      </c>
      <c r="AV46" s="133">
        <v>0</v>
      </c>
      <c r="AW46" s="133">
        <v>0</v>
      </c>
      <c r="AX46" s="133">
        <v>4528.2299999999996</v>
      </c>
      <c r="AY46" s="133">
        <v>0</v>
      </c>
      <c r="AZ46" s="133">
        <v>0</v>
      </c>
      <c r="BA46" s="133">
        <v>0</v>
      </c>
      <c r="BB46" s="133">
        <v>0</v>
      </c>
      <c r="BC46" s="133">
        <v>111.35</v>
      </c>
      <c r="BD46" s="133">
        <v>0</v>
      </c>
      <c r="BE46" s="133">
        <v>0</v>
      </c>
      <c r="BF46" s="133">
        <v>0</v>
      </c>
      <c r="BG46" s="133">
        <v>0</v>
      </c>
      <c r="BH46" s="133">
        <v>0</v>
      </c>
      <c r="BI46" s="133">
        <v>79.484999999999999</v>
      </c>
      <c r="BJ46" s="133">
        <v>0</v>
      </c>
      <c r="BK46" s="133">
        <v>0</v>
      </c>
      <c r="BL46" s="133">
        <v>0</v>
      </c>
      <c r="BM46" s="135">
        <f t="shared" si="2"/>
        <v>4752.4169999999995</v>
      </c>
      <c r="BN46" s="137"/>
      <c r="BO46" s="175">
        <v>3147.136</v>
      </c>
      <c r="BP46"/>
      <c r="BQ46"/>
      <c r="BR46"/>
      <c r="BS46"/>
      <c r="BT46"/>
      <c r="BU46"/>
      <c r="BV46"/>
      <c r="BW46"/>
      <c r="BX46"/>
      <c r="BY46"/>
      <c r="BZ46"/>
    </row>
    <row r="47" spans="1:78" ht="15">
      <c r="A47" s="18" t="s">
        <v>54</v>
      </c>
      <c r="B47" s="393" t="s">
        <v>159</v>
      </c>
      <c r="C47" s="133">
        <f t="shared" si="0"/>
        <v>4.9889999999999999</v>
      </c>
      <c r="D47" s="132">
        <v>0</v>
      </c>
      <c r="E47" s="132">
        <v>0</v>
      </c>
      <c r="F47" s="132">
        <v>0.35299999999999998</v>
      </c>
      <c r="G47" s="132">
        <v>0</v>
      </c>
      <c r="H47" s="132">
        <v>0</v>
      </c>
      <c r="I47" s="132">
        <v>0</v>
      </c>
      <c r="J47" s="132">
        <v>0</v>
      </c>
      <c r="K47" s="132">
        <f t="shared" si="1"/>
        <v>4.6360000000000001</v>
      </c>
      <c r="L47" s="134">
        <v>0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  <c r="R47" s="133">
        <v>0</v>
      </c>
      <c r="S47" s="133">
        <v>0</v>
      </c>
      <c r="T47" s="133">
        <v>0</v>
      </c>
      <c r="U47" s="133">
        <v>0</v>
      </c>
      <c r="V47" s="133">
        <v>0</v>
      </c>
      <c r="W47" s="133">
        <v>0</v>
      </c>
      <c r="X47" s="133">
        <v>0</v>
      </c>
      <c r="Y47" s="133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0</v>
      </c>
      <c r="AH47" s="133">
        <v>0</v>
      </c>
      <c r="AI47" s="133">
        <v>0</v>
      </c>
      <c r="AJ47" s="133">
        <v>0</v>
      </c>
      <c r="AK47" s="133">
        <v>0</v>
      </c>
      <c r="AL47" s="133">
        <v>0</v>
      </c>
      <c r="AM47" s="133">
        <v>0</v>
      </c>
      <c r="AN47" s="133">
        <v>0</v>
      </c>
      <c r="AO47" s="133">
        <v>0</v>
      </c>
      <c r="AP47" s="133">
        <v>0</v>
      </c>
      <c r="AQ47" s="133">
        <v>0</v>
      </c>
      <c r="AR47" s="133">
        <v>0</v>
      </c>
      <c r="AS47" s="133">
        <v>0</v>
      </c>
      <c r="AT47" s="133">
        <v>0</v>
      </c>
      <c r="AU47" s="133">
        <v>0</v>
      </c>
      <c r="AV47" s="133">
        <v>0</v>
      </c>
      <c r="AW47" s="133">
        <v>0</v>
      </c>
      <c r="AX47" s="133">
        <v>0</v>
      </c>
      <c r="AY47" s="133">
        <v>4.6360000000000001</v>
      </c>
      <c r="AZ47" s="133">
        <v>0</v>
      </c>
      <c r="BA47" s="133">
        <v>0</v>
      </c>
      <c r="BB47" s="133">
        <v>0</v>
      </c>
      <c r="BC47" s="133">
        <v>0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5">
        <f t="shared" si="2"/>
        <v>4.6360000000000001</v>
      </c>
      <c r="BN47" s="137"/>
      <c r="BO47" s="175">
        <v>0</v>
      </c>
      <c r="BP47"/>
      <c r="BQ47"/>
      <c r="BR47"/>
      <c r="BS47"/>
      <c r="BT47"/>
      <c r="BU47"/>
      <c r="BV47"/>
      <c r="BW47"/>
      <c r="BX47"/>
      <c r="BY47"/>
      <c r="BZ47"/>
    </row>
    <row r="48" spans="1:78" ht="15">
      <c r="A48" s="18" t="s">
        <v>55</v>
      </c>
      <c r="B48" s="393" t="s">
        <v>160</v>
      </c>
      <c r="C48" s="133">
        <f t="shared" si="0"/>
        <v>4917.8060000000005</v>
      </c>
      <c r="D48" s="132">
        <v>0</v>
      </c>
      <c r="E48" s="132">
        <v>0</v>
      </c>
      <c r="F48" s="132">
        <v>166.84899999999999</v>
      </c>
      <c r="G48" s="132">
        <v>0</v>
      </c>
      <c r="H48" s="132">
        <v>0</v>
      </c>
      <c r="I48" s="132">
        <v>0</v>
      </c>
      <c r="J48" s="132">
        <v>0</v>
      </c>
      <c r="K48" s="132">
        <f t="shared" si="1"/>
        <v>4750.9570000000003</v>
      </c>
      <c r="L48" s="134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U48" s="133">
        <v>1.5389999999999999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0</v>
      </c>
      <c r="AB48" s="133">
        <v>0</v>
      </c>
      <c r="AC48" s="133">
        <v>0</v>
      </c>
      <c r="AD48" s="133">
        <v>25.934000000000001</v>
      </c>
      <c r="AE48" s="133">
        <v>1.0720000000000001</v>
      </c>
      <c r="AF48" s="133">
        <v>47.167000000000002</v>
      </c>
      <c r="AG48" s="133">
        <v>0.66400000000000003</v>
      </c>
      <c r="AH48" s="133">
        <v>10.686</v>
      </c>
      <c r="AI48" s="133">
        <v>15.787000000000001</v>
      </c>
      <c r="AJ48" s="133">
        <v>0.68</v>
      </c>
      <c r="AK48" s="133">
        <v>0</v>
      </c>
      <c r="AL48" s="133">
        <v>0</v>
      </c>
      <c r="AM48" s="133">
        <v>0</v>
      </c>
      <c r="AN48" s="133">
        <v>0</v>
      </c>
      <c r="AO48" s="133">
        <v>16.157</v>
      </c>
      <c r="AP48" s="133">
        <v>0</v>
      </c>
      <c r="AQ48" s="133">
        <v>0</v>
      </c>
      <c r="AR48" s="133">
        <v>47.276000000000003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600.678</v>
      </c>
      <c r="BA48" s="133">
        <v>0</v>
      </c>
      <c r="BB48" s="133">
        <v>0</v>
      </c>
      <c r="BC48" s="133">
        <v>26.853000000000002</v>
      </c>
      <c r="BD48" s="133">
        <v>2.552</v>
      </c>
      <c r="BE48" s="133">
        <v>0</v>
      </c>
      <c r="BF48" s="133">
        <v>0.68600000000000005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5">
        <f t="shared" si="2"/>
        <v>797.73099999999999</v>
      </c>
      <c r="BN48" s="137"/>
      <c r="BO48" s="175">
        <v>3953.2260000000001</v>
      </c>
      <c r="BP48"/>
      <c r="BQ48"/>
      <c r="BR48"/>
      <c r="BS48"/>
      <c r="BT48"/>
      <c r="BU48"/>
      <c r="BV48"/>
      <c r="BW48"/>
      <c r="BX48"/>
      <c r="BY48"/>
      <c r="BZ48"/>
    </row>
    <row r="49" spans="1:78" ht="15">
      <c r="A49" s="18" t="s">
        <v>56</v>
      </c>
      <c r="B49" s="393" t="s">
        <v>161</v>
      </c>
      <c r="C49" s="133">
        <f t="shared" si="0"/>
        <v>4703.5499999999993</v>
      </c>
      <c r="D49" s="132">
        <v>0</v>
      </c>
      <c r="E49" s="132">
        <v>0</v>
      </c>
      <c r="F49" s="132">
        <v>406.17700000000002</v>
      </c>
      <c r="G49" s="132">
        <v>0</v>
      </c>
      <c r="H49" s="132">
        <v>0</v>
      </c>
      <c r="I49" s="132">
        <v>0</v>
      </c>
      <c r="J49" s="132">
        <v>0</v>
      </c>
      <c r="K49" s="132">
        <f t="shared" si="1"/>
        <v>4297.3729999999996</v>
      </c>
      <c r="L49" s="134">
        <v>0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33">
        <v>0</v>
      </c>
      <c r="U49" s="133">
        <v>0</v>
      </c>
      <c r="V49" s="133">
        <v>0</v>
      </c>
      <c r="W49" s="133">
        <v>0</v>
      </c>
      <c r="X49" s="133">
        <v>0</v>
      </c>
      <c r="Y49" s="133">
        <v>0</v>
      </c>
      <c r="Z49" s="133">
        <v>0</v>
      </c>
      <c r="AA49" s="133">
        <v>0</v>
      </c>
      <c r="AB49" s="133">
        <v>0</v>
      </c>
      <c r="AC49" s="133">
        <v>0</v>
      </c>
      <c r="AD49" s="133">
        <v>0</v>
      </c>
      <c r="AE49" s="133">
        <v>0</v>
      </c>
      <c r="AF49" s="133">
        <v>0</v>
      </c>
      <c r="AG49" s="133">
        <v>0</v>
      </c>
      <c r="AH49" s="133">
        <v>0</v>
      </c>
      <c r="AI49" s="133">
        <v>0</v>
      </c>
      <c r="AJ49" s="133">
        <v>0</v>
      </c>
      <c r="AK49" s="133">
        <v>0</v>
      </c>
      <c r="AL49" s="133">
        <v>0</v>
      </c>
      <c r="AM49" s="133">
        <v>0</v>
      </c>
      <c r="AN49" s="133">
        <v>0</v>
      </c>
      <c r="AO49" s="133">
        <v>0</v>
      </c>
      <c r="AP49" s="133">
        <v>0</v>
      </c>
      <c r="AQ49" s="133">
        <v>0</v>
      </c>
      <c r="AR49" s="133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133">
        <v>0</v>
      </c>
      <c r="AY49" s="133">
        <v>0</v>
      </c>
      <c r="AZ49" s="133">
        <v>0</v>
      </c>
      <c r="BA49" s="133">
        <v>4297.3729999999996</v>
      </c>
      <c r="BB49" s="133">
        <v>0</v>
      </c>
      <c r="BC49" s="133">
        <v>0</v>
      </c>
      <c r="BD49" s="133">
        <v>0</v>
      </c>
      <c r="BE49" s="133">
        <v>0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5">
        <f t="shared" si="2"/>
        <v>4297.3729999999996</v>
      </c>
      <c r="BN49" s="137"/>
      <c r="BO49" s="175">
        <v>0</v>
      </c>
      <c r="BP49"/>
      <c r="BQ49"/>
      <c r="BR49"/>
      <c r="BS49"/>
      <c r="BT49"/>
      <c r="BU49"/>
      <c r="BV49"/>
      <c r="BW49"/>
      <c r="BX49"/>
      <c r="BY49"/>
      <c r="BZ49"/>
    </row>
    <row r="50" spans="1:78" ht="15">
      <c r="A50" s="18" t="s">
        <v>57</v>
      </c>
      <c r="B50" s="393" t="s">
        <v>237</v>
      </c>
      <c r="C50" s="133">
        <f t="shared" si="0"/>
        <v>2617.125</v>
      </c>
      <c r="D50" s="132">
        <v>0</v>
      </c>
      <c r="E50" s="132">
        <v>0</v>
      </c>
      <c r="F50" s="132">
        <v>59.406999999999996</v>
      </c>
      <c r="G50" s="132">
        <v>0</v>
      </c>
      <c r="H50" s="132">
        <v>0</v>
      </c>
      <c r="I50" s="132">
        <v>0</v>
      </c>
      <c r="J50" s="132">
        <v>0</v>
      </c>
      <c r="K50" s="132">
        <f t="shared" si="1"/>
        <v>2557.7179999999998</v>
      </c>
      <c r="L50" s="134">
        <v>0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  <c r="R50" s="133">
        <v>0</v>
      </c>
      <c r="S50" s="133">
        <v>0</v>
      </c>
      <c r="T50" s="133">
        <v>0</v>
      </c>
      <c r="U50" s="133">
        <v>0</v>
      </c>
      <c r="V50" s="133">
        <v>0</v>
      </c>
      <c r="W50" s="133">
        <v>0</v>
      </c>
      <c r="X50" s="133">
        <v>0</v>
      </c>
      <c r="Y50" s="133">
        <v>0</v>
      </c>
      <c r="Z50" s="133">
        <v>0</v>
      </c>
      <c r="AA50" s="133">
        <v>0</v>
      </c>
      <c r="AB50" s="133">
        <v>0</v>
      </c>
      <c r="AC50" s="133">
        <v>0</v>
      </c>
      <c r="AD50" s="133">
        <v>0</v>
      </c>
      <c r="AE50" s="133">
        <v>29.959</v>
      </c>
      <c r="AF50" s="133">
        <v>0</v>
      </c>
      <c r="AG50" s="133">
        <v>4.226</v>
      </c>
      <c r="AH50" s="133">
        <v>0</v>
      </c>
      <c r="AI50" s="133">
        <v>0.59599999999999997</v>
      </c>
      <c r="AJ50" s="133">
        <v>7.7039999999999997</v>
      </c>
      <c r="AK50" s="133">
        <v>0</v>
      </c>
      <c r="AL50" s="133">
        <v>0</v>
      </c>
      <c r="AM50" s="133">
        <v>0</v>
      </c>
      <c r="AN50" s="133">
        <v>0</v>
      </c>
      <c r="AO50" s="133">
        <v>16.811</v>
      </c>
      <c r="AP50" s="133">
        <v>0</v>
      </c>
      <c r="AQ50" s="133">
        <v>0</v>
      </c>
      <c r="AR50" s="133">
        <v>0</v>
      </c>
      <c r="AS50" s="133">
        <v>0</v>
      </c>
      <c r="AT50" s="133">
        <v>0</v>
      </c>
      <c r="AU50" s="133">
        <v>0</v>
      </c>
      <c r="AV50" s="133">
        <v>0</v>
      </c>
      <c r="AW50" s="133">
        <v>0</v>
      </c>
      <c r="AX50" s="133">
        <v>0</v>
      </c>
      <c r="AY50" s="133">
        <v>0</v>
      </c>
      <c r="AZ50" s="133">
        <v>0</v>
      </c>
      <c r="BA50" s="133">
        <v>0</v>
      </c>
      <c r="BB50" s="133">
        <v>2487.5920000000001</v>
      </c>
      <c r="BC50" s="133">
        <v>0</v>
      </c>
      <c r="BD50" s="133">
        <v>0</v>
      </c>
      <c r="BE50" s="133">
        <v>0</v>
      </c>
      <c r="BF50" s="133">
        <v>0</v>
      </c>
      <c r="BG50" s="133">
        <v>0</v>
      </c>
      <c r="BH50" s="133">
        <v>0</v>
      </c>
      <c r="BI50" s="133">
        <v>6.7</v>
      </c>
      <c r="BJ50" s="133">
        <v>0</v>
      </c>
      <c r="BK50" s="133">
        <v>0</v>
      </c>
      <c r="BL50" s="133">
        <v>0</v>
      </c>
      <c r="BM50" s="135">
        <f t="shared" si="2"/>
        <v>2553.5879999999997</v>
      </c>
      <c r="BN50" s="137"/>
      <c r="BO50" s="175">
        <v>4.13</v>
      </c>
      <c r="BP50"/>
      <c r="BQ50"/>
      <c r="BR50"/>
      <c r="BS50"/>
      <c r="BT50"/>
      <c r="BU50"/>
      <c r="BV50"/>
      <c r="BW50"/>
      <c r="BX50"/>
      <c r="BY50"/>
      <c r="BZ50"/>
    </row>
    <row r="51" spans="1:78" ht="15">
      <c r="A51" s="18" t="s">
        <v>58</v>
      </c>
      <c r="B51" s="393" t="s">
        <v>59</v>
      </c>
      <c r="C51" s="133">
        <f t="shared" si="0"/>
        <v>22896.168000000001</v>
      </c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f t="shared" si="1"/>
        <v>22896.168000000001</v>
      </c>
      <c r="L51" s="134">
        <v>0</v>
      </c>
      <c r="M51" s="133">
        <v>0</v>
      </c>
      <c r="N51" s="133">
        <v>0</v>
      </c>
      <c r="O51" s="133">
        <v>0</v>
      </c>
      <c r="P51" s="133">
        <v>0</v>
      </c>
      <c r="Q51" s="133">
        <v>0</v>
      </c>
      <c r="R51" s="133">
        <v>0</v>
      </c>
      <c r="S51" s="133">
        <v>0</v>
      </c>
      <c r="T51" s="133">
        <v>0</v>
      </c>
      <c r="U51" s="133">
        <v>0</v>
      </c>
      <c r="V51" s="133">
        <v>0</v>
      </c>
      <c r="W51" s="133">
        <v>0</v>
      </c>
      <c r="X51" s="133">
        <v>0</v>
      </c>
      <c r="Y51" s="133">
        <v>0</v>
      </c>
      <c r="Z51" s="133">
        <v>0</v>
      </c>
      <c r="AA51" s="133">
        <v>0</v>
      </c>
      <c r="AB51" s="133">
        <v>0</v>
      </c>
      <c r="AC51" s="133">
        <v>0</v>
      </c>
      <c r="AD51" s="133">
        <v>0</v>
      </c>
      <c r="AE51" s="133">
        <v>0</v>
      </c>
      <c r="AF51" s="133">
        <v>0</v>
      </c>
      <c r="AG51" s="133">
        <v>0</v>
      </c>
      <c r="AH51" s="133">
        <v>0</v>
      </c>
      <c r="AI51" s="133">
        <v>0</v>
      </c>
      <c r="AJ51" s="133">
        <v>0</v>
      </c>
      <c r="AK51" s="133">
        <v>0</v>
      </c>
      <c r="AL51" s="133">
        <v>0</v>
      </c>
      <c r="AM51" s="133">
        <v>0</v>
      </c>
      <c r="AN51" s="133">
        <v>0</v>
      </c>
      <c r="AO51" s="133">
        <v>0</v>
      </c>
      <c r="AP51" s="133">
        <v>0</v>
      </c>
      <c r="AQ51" s="133">
        <v>0</v>
      </c>
      <c r="AR51" s="133">
        <v>0</v>
      </c>
      <c r="AS51" s="133">
        <v>0</v>
      </c>
      <c r="AT51" s="133">
        <v>0</v>
      </c>
      <c r="AU51" s="133">
        <v>0</v>
      </c>
      <c r="AV51" s="133">
        <v>0</v>
      </c>
      <c r="AW51" s="133">
        <v>0</v>
      </c>
      <c r="AX51" s="133">
        <v>0</v>
      </c>
      <c r="AY51" s="133">
        <v>0</v>
      </c>
      <c r="AZ51" s="133">
        <v>0</v>
      </c>
      <c r="BA51" s="133">
        <v>0</v>
      </c>
      <c r="BB51" s="133">
        <v>0</v>
      </c>
      <c r="BC51" s="133">
        <v>22896.168000000001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5">
        <f t="shared" si="2"/>
        <v>22896.168000000001</v>
      </c>
      <c r="BN51" s="137"/>
      <c r="BO51" s="175">
        <v>0</v>
      </c>
      <c r="BP51"/>
      <c r="BQ51"/>
      <c r="BR51"/>
      <c r="BS51"/>
      <c r="BT51"/>
      <c r="BU51"/>
      <c r="BV51"/>
      <c r="BW51"/>
      <c r="BX51"/>
      <c r="BY51"/>
      <c r="BZ51"/>
    </row>
    <row r="52" spans="1:78" ht="15">
      <c r="A52" s="18" t="s">
        <v>60</v>
      </c>
      <c r="B52" s="393" t="s">
        <v>168</v>
      </c>
      <c r="C52" s="133">
        <f t="shared" si="0"/>
        <v>638.27499999999998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f t="shared" si="1"/>
        <v>638.27499999999998</v>
      </c>
      <c r="L52" s="134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0</v>
      </c>
      <c r="T52" s="133">
        <v>0</v>
      </c>
      <c r="U52" s="133">
        <v>0</v>
      </c>
      <c r="V52" s="133">
        <v>0</v>
      </c>
      <c r="W52" s="133">
        <v>0</v>
      </c>
      <c r="X52" s="133">
        <v>0</v>
      </c>
      <c r="Y52" s="133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>
        <v>0</v>
      </c>
      <c r="AF52" s="133">
        <v>0</v>
      </c>
      <c r="AG52" s="133">
        <v>0</v>
      </c>
      <c r="AH52" s="133">
        <v>0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0</v>
      </c>
      <c r="BA52" s="133">
        <v>0</v>
      </c>
      <c r="BB52" s="133">
        <v>0</v>
      </c>
      <c r="BC52" s="133">
        <v>0</v>
      </c>
      <c r="BD52" s="133">
        <v>638.27499999999998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5">
        <f t="shared" si="2"/>
        <v>638.27499999999998</v>
      </c>
      <c r="BN52" s="137"/>
      <c r="BO52" s="175">
        <v>0</v>
      </c>
      <c r="BP52"/>
      <c r="BQ52"/>
      <c r="BR52"/>
      <c r="BS52"/>
      <c r="BT52"/>
      <c r="BU52"/>
      <c r="BV52"/>
      <c r="BW52"/>
      <c r="BX52"/>
      <c r="BY52"/>
      <c r="BZ52"/>
    </row>
    <row r="53" spans="1:78" ht="15">
      <c r="A53" s="18" t="s">
        <v>61</v>
      </c>
      <c r="B53" s="393" t="s">
        <v>69</v>
      </c>
      <c r="C53" s="133">
        <f t="shared" si="0"/>
        <v>9880.5439999999999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f t="shared" si="1"/>
        <v>9880.5439999999999</v>
      </c>
      <c r="L53" s="134">
        <v>0</v>
      </c>
      <c r="M53" s="133">
        <v>0</v>
      </c>
      <c r="N53" s="133">
        <v>0</v>
      </c>
      <c r="O53" s="133">
        <v>0</v>
      </c>
      <c r="P53" s="133">
        <v>0</v>
      </c>
      <c r="Q53" s="133">
        <v>0</v>
      </c>
      <c r="R53" s="133">
        <v>0</v>
      </c>
      <c r="S53" s="133">
        <v>0</v>
      </c>
      <c r="T53" s="133">
        <v>0</v>
      </c>
      <c r="U53" s="133">
        <v>0</v>
      </c>
      <c r="V53" s="133">
        <v>0</v>
      </c>
      <c r="W53" s="133">
        <v>0</v>
      </c>
      <c r="X53" s="133">
        <v>0</v>
      </c>
      <c r="Y53" s="133">
        <v>0</v>
      </c>
      <c r="Z53" s="133">
        <v>0</v>
      </c>
      <c r="AA53" s="133">
        <v>0</v>
      </c>
      <c r="AB53" s="133">
        <v>0</v>
      </c>
      <c r="AC53" s="133">
        <v>0</v>
      </c>
      <c r="AD53" s="133">
        <v>0</v>
      </c>
      <c r="AE53" s="133">
        <v>0</v>
      </c>
      <c r="AF53" s="133">
        <v>0</v>
      </c>
      <c r="AG53" s="133">
        <v>0</v>
      </c>
      <c r="AH53" s="133">
        <v>0</v>
      </c>
      <c r="AI53" s="133">
        <v>0</v>
      </c>
      <c r="AJ53" s="133">
        <v>0</v>
      </c>
      <c r="AK53" s="133">
        <v>0</v>
      </c>
      <c r="AL53" s="133">
        <v>0</v>
      </c>
      <c r="AM53" s="133">
        <v>0</v>
      </c>
      <c r="AN53" s="133">
        <v>0</v>
      </c>
      <c r="AO53" s="133">
        <v>0</v>
      </c>
      <c r="AP53" s="133">
        <v>0</v>
      </c>
      <c r="AQ53" s="133">
        <v>0</v>
      </c>
      <c r="AR53" s="133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0</v>
      </c>
      <c r="AX53" s="133">
        <v>0</v>
      </c>
      <c r="AY53" s="133">
        <v>0</v>
      </c>
      <c r="AZ53" s="133">
        <v>0</v>
      </c>
      <c r="BA53" s="133">
        <v>0</v>
      </c>
      <c r="BB53" s="133">
        <v>0</v>
      </c>
      <c r="BC53" s="133">
        <v>0</v>
      </c>
      <c r="BD53" s="133">
        <v>0</v>
      </c>
      <c r="BE53" s="133">
        <v>9809.7250000000004</v>
      </c>
      <c r="BF53" s="133">
        <v>0</v>
      </c>
      <c r="BG53" s="133">
        <v>0</v>
      </c>
      <c r="BH53" s="133">
        <v>0</v>
      </c>
      <c r="BI53" s="133">
        <v>70.819000000000003</v>
      </c>
      <c r="BJ53" s="133">
        <v>0</v>
      </c>
      <c r="BK53" s="133">
        <v>0</v>
      </c>
      <c r="BL53" s="133">
        <v>0</v>
      </c>
      <c r="BM53" s="135">
        <f t="shared" si="2"/>
        <v>9880.5439999999999</v>
      </c>
      <c r="BN53" s="137"/>
      <c r="BO53" s="175">
        <v>0</v>
      </c>
      <c r="BP53"/>
      <c r="BQ53"/>
      <c r="BR53"/>
      <c r="BS53"/>
      <c r="BT53"/>
      <c r="BU53"/>
      <c r="BV53"/>
      <c r="BW53"/>
      <c r="BX53"/>
      <c r="BY53"/>
      <c r="BZ53"/>
    </row>
    <row r="54" spans="1:78" ht="15">
      <c r="A54" s="18" t="s">
        <v>62</v>
      </c>
      <c r="B54" s="393" t="s">
        <v>148</v>
      </c>
      <c r="C54" s="133">
        <f t="shared" si="0"/>
        <v>5195.2749999999996</v>
      </c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f t="shared" si="1"/>
        <v>5195.2749999999996</v>
      </c>
      <c r="L54" s="134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0</v>
      </c>
      <c r="T54" s="133">
        <v>0</v>
      </c>
      <c r="U54" s="133">
        <v>0</v>
      </c>
      <c r="V54" s="133">
        <v>0</v>
      </c>
      <c r="W54" s="133">
        <v>0</v>
      </c>
      <c r="X54" s="133">
        <v>0</v>
      </c>
      <c r="Y54" s="133">
        <v>0</v>
      </c>
      <c r="Z54" s="133">
        <v>0</v>
      </c>
      <c r="AA54" s="133">
        <v>0</v>
      </c>
      <c r="AB54" s="133">
        <v>0</v>
      </c>
      <c r="AC54" s="133">
        <v>0</v>
      </c>
      <c r="AD54" s="133">
        <v>0</v>
      </c>
      <c r="AE54" s="133">
        <v>0</v>
      </c>
      <c r="AF54" s="133">
        <v>0</v>
      </c>
      <c r="AG54" s="133">
        <v>0</v>
      </c>
      <c r="AH54" s="133">
        <v>0</v>
      </c>
      <c r="AI54" s="133">
        <v>1.819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0</v>
      </c>
      <c r="BA54" s="133">
        <v>0</v>
      </c>
      <c r="BB54" s="133">
        <v>0</v>
      </c>
      <c r="BC54" s="133">
        <v>0</v>
      </c>
      <c r="BD54" s="133">
        <v>0</v>
      </c>
      <c r="BE54" s="133">
        <v>220.73500000000001</v>
      </c>
      <c r="BF54" s="133">
        <v>4972.7209999999995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5">
        <f t="shared" si="2"/>
        <v>5195.2749999999996</v>
      </c>
      <c r="BN54" s="137"/>
      <c r="BO54" s="175">
        <v>0</v>
      </c>
      <c r="BP54"/>
      <c r="BQ54"/>
      <c r="BR54"/>
      <c r="BS54"/>
      <c r="BT54"/>
      <c r="BU54"/>
      <c r="BV54"/>
      <c r="BW54"/>
      <c r="BX54"/>
      <c r="BY54"/>
      <c r="BZ54"/>
    </row>
    <row r="55" spans="1:78" ht="15">
      <c r="A55" s="18" t="s">
        <v>63</v>
      </c>
      <c r="B55" s="393" t="s">
        <v>238</v>
      </c>
      <c r="C55" s="133">
        <f t="shared" si="0"/>
        <v>3022.2360000000003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0.54300000000000004</v>
      </c>
      <c r="K55" s="132">
        <f t="shared" si="1"/>
        <v>3021.6930000000002</v>
      </c>
      <c r="L55" s="134">
        <v>0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  <c r="R55" s="133">
        <v>0</v>
      </c>
      <c r="S55" s="133">
        <v>0</v>
      </c>
      <c r="T55" s="133">
        <v>0</v>
      </c>
      <c r="U55" s="133">
        <v>0</v>
      </c>
      <c r="V55" s="133">
        <v>0</v>
      </c>
      <c r="W55" s="133">
        <v>0</v>
      </c>
      <c r="X55" s="133">
        <v>0</v>
      </c>
      <c r="Y55" s="133">
        <v>0</v>
      </c>
      <c r="Z55" s="133">
        <v>0</v>
      </c>
      <c r="AA55" s="133">
        <v>0</v>
      </c>
      <c r="AB55" s="133">
        <v>0</v>
      </c>
      <c r="AC55" s="133">
        <v>0</v>
      </c>
      <c r="AD55" s="133">
        <v>0</v>
      </c>
      <c r="AE55" s="133">
        <v>0</v>
      </c>
      <c r="AF55" s="133">
        <v>0</v>
      </c>
      <c r="AG55" s="133">
        <v>8.1850000000000005</v>
      </c>
      <c r="AH55" s="133">
        <v>0</v>
      </c>
      <c r="AI55" s="133">
        <v>1.1539999999999999</v>
      </c>
      <c r="AJ55" s="133">
        <v>0</v>
      </c>
      <c r="AK55" s="133">
        <v>0</v>
      </c>
      <c r="AL55" s="133">
        <v>0</v>
      </c>
      <c r="AM55" s="133">
        <v>0</v>
      </c>
      <c r="AN55" s="133">
        <v>0</v>
      </c>
      <c r="AO55" s="133">
        <v>6.9029999999999996</v>
      </c>
      <c r="AP55" s="133">
        <v>0</v>
      </c>
      <c r="AQ55" s="133">
        <v>0</v>
      </c>
      <c r="AR55" s="133">
        <v>0</v>
      </c>
      <c r="AS55" s="133">
        <v>0</v>
      </c>
      <c r="AT55" s="133">
        <v>0</v>
      </c>
      <c r="AU55" s="133">
        <v>0</v>
      </c>
      <c r="AV55" s="133">
        <v>0</v>
      </c>
      <c r="AW55" s="133">
        <v>0</v>
      </c>
      <c r="AX55" s="133">
        <v>0</v>
      </c>
      <c r="AY55" s="133">
        <v>0</v>
      </c>
      <c r="AZ55" s="133">
        <v>0</v>
      </c>
      <c r="BA55" s="133">
        <v>0</v>
      </c>
      <c r="BB55" s="133">
        <v>0</v>
      </c>
      <c r="BC55" s="133">
        <v>76.790999999999997</v>
      </c>
      <c r="BD55" s="133">
        <v>0</v>
      </c>
      <c r="BE55" s="133">
        <v>0</v>
      </c>
      <c r="BF55" s="133">
        <v>0</v>
      </c>
      <c r="BG55" s="133">
        <v>2917.741</v>
      </c>
      <c r="BH55" s="133">
        <v>0</v>
      </c>
      <c r="BI55" s="133">
        <v>6.6369999999999996</v>
      </c>
      <c r="BJ55" s="133">
        <v>0</v>
      </c>
      <c r="BK55" s="133">
        <v>0</v>
      </c>
      <c r="BL55" s="133">
        <v>0</v>
      </c>
      <c r="BM55" s="135">
        <f t="shared" si="2"/>
        <v>3017.4110000000001</v>
      </c>
      <c r="BN55" s="137"/>
      <c r="BO55" s="175">
        <v>4.282</v>
      </c>
      <c r="BP55"/>
      <c r="BQ55"/>
      <c r="BR55"/>
      <c r="BS55"/>
      <c r="BT55"/>
      <c r="BU55"/>
      <c r="BV55"/>
      <c r="BW55"/>
      <c r="BX55"/>
      <c r="BY55"/>
      <c r="BZ55"/>
    </row>
    <row r="56" spans="1:78" ht="15">
      <c r="A56" s="18" t="s">
        <v>64</v>
      </c>
      <c r="B56" s="393" t="s">
        <v>162</v>
      </c>
      <c r="C56" s="133">
        <f t="shared" si="0"/>
        <v>487.47</v>
      </c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f t="shared" si="1"/>
        <v>487.47</v>
      </c>
      <c r="L56" s="134">
        <v>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  <c r="R56" s="133">
        <v>0</v>
      </c>
      <c r="S56" s="133">
        <v>0</v>
      </c>
      <c r="T56" s="133">
        <v>0</v>
      </c>
      <c r="U56" s="133">
        <v>0</v>
      </c>
      <c r="V56" s="133">
        <v>0</v>
      </c>
      <c r="W56" s="133">
        <v>0</v>
      </c>
      <c r="X56" s="133">
        <v>0</v>
      </c>
      <c r="Y56" s="133">
        <v>0</v>
      </c>
      <c r="Z56" s="133">
        <v>0</v>
      </c>
      <c r="AA56" s="133">
        <v>0</v>
      </c>
      <c r="AB56" s="133">
        <v>0</v>
      </c>
      <c r="AC56" s="133">
        <v>0</v>
      </c>
      <c r="AD56" s="133">
        <v>0</v>
      </c>
      <c r="AE56" s="133">
        <v>0</v>
      </c>
      <c r="AF56" s="133">
        <v>0</v>
      </c>
      <c r="AG56" s="133">
        <v>0</v>
      </c>
      <c r="AH56" s="133">
        <v>0</v>
      </c>
      <c r="AI56" s="133">
        <v>0</v>
      </c>
      <c r="AJ56" s="133">
        <v>0</v>
      </c>
      <c r="AK56" s="133">
        <v>0</v>
      </c>
      <c r="AL56" s="133">
        <v>0</v>
      </c>
      <c r="AM56" s="133">
        <v>0</v>
      </c>
      <c r="AN56" s="133">
        <v>0</v>
      </c>
      <c r="AO56" s="133">
        <v>0</v>
      </c>
      <c r="AP56" s="133">
        <v>0</v>
      </c>
      <c r="AQ56" s="133">
        <v>0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133">
        <v>0</v>
      </c>
      <c r="AY56" s="133">
        <v>0</v>
      </c>
      <c r="AZ56" s="133">
        <v>0</v>
      </c>
      <c r="BA56" s="133">
        <v>0</v>
      </c>
      <c r="BB56" s="133">
        <v>0</v>
      </c>
      <c r="BC56" s="133">
        <v>0</v>
      </c>
      <c r="BD56" s="133">
        <v>0</v>
      </c>
      <c r="BE56" s="133">
        <v>0</v>
      </c>
      <c r="BF56" s="133">
        <v>0</v>
      </c>
      <c r="BG56" s="133">
        <v>0</v>
      </c>
      <c r="BH56" s="133">
        <v>487.47</v>
      </c>
      <c r="BI56" s="133">
        <v>0</v>
      </c>
      <c r="BJ56" s="133">
        <v>0</v>
      </c>
      <c r="BK56" s="133">
        <v>0</v>
      </c>
      <c r="BL56" s="133">
        <v>0</v>
      </c>
      <c r="BM56" s="135">
        <f t="shared" si="2"/>
        <v>487.47</v>
      </c>
      <c r="BN56" s="137"/>
      <c r="BO56" s="175">
        <v>0</v>
      </c>
      <c r="BP56"/>
      <c r="BQ56"/>
      <c r="BR56"/>
      <c r="BS56"/>
      <c r="BT56"/>
      <c r="BU56"/>
      <c r="BV56"/>
      <c r="BW56"/>
      <c r="BX56"/>
      <c r="BY56"/>
      <c r="BZ56"/>
    </row>
    <row r="57" spans="1:78" ht="15">
      <c r="A57" s="18" t="s">
        <v>65</v>
      </c>
      <c r="B57" s="393" t="s">
        <v>164</v>
      </c>
      <c r="C57" s="133">
        <f t="shared" si="0"/>
        <v>1965.5989999999999</v>
      </c>
      <c r="D57" s="132">
        <v>0</v>
      </c>
      <c r="E57" s="132">
        <v>0</v>
      </c>
      <c r="F57" s="132">
        <v>91.82</v>
      </c>
      <c r="G57" s="132">
        <v>0</v>
      </c>
      <c r="H57" s="132">
        <v>0</v>
      </c>
      <c r="I57" s="132">
        <v>0</v>
      </c>
      <c r="J57" s="132">
        <v>0</v>
      </c>
      <c r="K57" s="132">
        <f t="shared" si="1"/>
        <v>1873.779</v>
      </c>
      <c r="L57" s="134">
        <v>0</v>
      </c>
      <c r="M57" s="133">
        <v>0</v>
      </c>
      <c r="N57" s="133">
        <v>5.6360000000000001</v>
      </c>
      <c r="O57" s="133">
        <v>0</v>
      </c>
      <c r="P57" s="133">
        <v>0</v>
      </c>
      <c r="Q57" s="133">
        <v>0</v>
      </c>
      <c r="R57" s="133">
        <v>19.073</v>
      </c>
      <c r="S57" s="133">
        <v>0</v>
      </c>
      <c r="T57" s="133">
        <v>0</v>
      </c>
      <c r="U57" s="133">
        <v>0</v>
      </c>
      <c r="V57" s="133">
        <v>0</v>
      </c>
      <c r="W57" s="133">
        <v>0</v>
      </c>
      <c r="X57" s="133">
        <v>0</v>
      </c>
      <c r="Y57" s="133">
        <v>0</v>
      </c>
      <c r="Z57" s="133">
        <v>158.822</v>
      </c>
      <c r="AA57" s="133">
        <v>11.894</v>
      </c>
      <c r="AB57" s="133">
        <v>0</v>
      </c>
      <c r="AC57" s="133">
        <v>0</v>
      </c>
      <c r="AD57" s="133">
        <v>0</v>
      </c>
      <c r="AE57" s="133">
        <v>0</v>
      </c>
      <c r="AF57" s="133">
        <v>61.189</v>
      </c>
      <c r="AG57" s="133">
        <v>3.0640000000000001</v>
      </c>
      <c r="AH57" s="133">
        <v>3.1520000000000001</v>
      </c>
      <c r="AI57" s="133">
        <v>10.061</v>
      </c>
      <c r="AJ57" s="133">
        <v>0</v>
      </c>
      <c r="AK57" s="133">
        <v>0</v>
      </c>
      <c r="AL57" s="133">
        <v>0</v>
      </c>
      <c r="AM57" s="133">
        <v>0</v>
      </c>
      <c r="AN57" s="133">
        <v>0</v>
      </c>
      <c r="AO57" s="133">
        <v>86.471999999999994</v>
      </c>
      <c r="AP57" s="133">
        <v>2.9620000000000002</v>
      </c>
      <c r="AQ57" s="133">
        <v>0</v>
      </c>
      <c r="AR57" s="133">
        <v>0</v>
      </c>
      <c r="AS57" s="133">
        <v>0</v>
      </c>
      <c r="AT57" s="133">
        <v>0</v>
      </c>
      <c r="AU57" s="133">
        <v>0</v>
      </c>
      <c r="AV57" s="133">
        <v>0</v>
      </c>
      <c r="AW57" s="133">
        <v>0</v>
      </c>
      <c r="AX57" s="133">
        <v>0</v>
      </c>
      <c r="AY57" s="133">
        <v>0</v>
      </c>
      <c r="AZ57" s="133">
        <v>0</v>
      </c>
      <c r="BA57" s="133">
        <v>0</v>
      </c>
      <c r="BB57" s="133">
        <v>0</v>
      </c>
      <c r="BC57" s="133">
        <v>32.531999999999996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1478.922</v>
      </c>
      <c r="BJ57" s="133">
        <v>0</v>
      </c>
      <c r="BK57" s="133">
        <v>0</v>
      </c>
      <c r="BL57" s="133">
        <v>0</v>
      </c>
      <c r="BM57" s="135">
        <f t="shared" si="2"/>
        <v>1873.779</v>
      </c>
      <c r="BN57" s="137"/>
      <c r="BO57" s="175">
        <v>0</v>
      </c>
      <c r="BP57"/>
      <c r="BQ57"/>
      <c r="BR57"/>
      <c r="BS57"/>
      <c r="BT57"/>
      <c r="BU57"/>
      <c r="BV57"/>
      <c r="BW57"/>
      <c r="BX57"/>
      <c r="BY57"/>
      <c r="BZ57"/>
    </row>
    <row r="58" spans="1:78" ht="15">
      <c r="A58" s="18" t="s">
        <v>66</v>
      </c>
      <c r="B58" s="393" t="s">
        <v>239</v>
      </c>
      <c r="C58" s="133">
        <f t="shared" si="0"/>
        <v>903.42899999999997</v>
      </c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f t="shared" si="1"/>
        <v>903.42899999999997</v>
      </c>
      <c r="L58" s="134">
        <v>0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  <c r="R58" s="133">
        <v>0</v>
      </c>
      <c r="S58" s="133">
        <v>0</v>
      </c>
      <c r="T58" s="133">
        <v>0</v>
      </c>
      <c r="U58" s="133">
        <v>0</v>
      </c>
      <c r="V58" s="133">
        <v>0</v>
      </c>
      <c r="W58" s="133">
        <v>0</v>
      </c>
      <c r="X58" s="133">
        <v>0</v>
      </c>
      <c r="Y58" s="133">
        <v>0</v>
      </c>
      <c r="Z58" s="133">
        <v>0</v>
      </c>
      <c r="AA58" s="133">
        <v>0</v>
      </c>
      <c r="AB58" s="133">
        <v>0</v>
      </c>
      <c r="AC58" s="133">
        <v>0</v>
      </c>
      <c r="AD58" s="133">
        <v>0</v>
      </c>
      <c r="AE58" s="133">
        <v>0</v>
      </c>
      <c r="AF58" s="133">
        <v>0</v>
      </c>
      <c r="AG58" s="133">
        <v>0</v>
      </c>
      <c r="AH58" s="133">
        <v>0</v>
      </c>
      <c r="AI58" s="133">
        <v>0</v>
      </c>
      <c r="AJ58" s="133">
        <v>0</v>
      </c>
      <c r="AK58" s="133">
        <v>0</v>
      </c>
      <c r="AL58" s="133">
        <v>0</v>
      </c>
      <c r="AM58" s="133">
        <v>0</v>
      </c>
      <c r="AN58" s="133">
        <v>0</v>
      </c>
      <c r="AO58" s="133">
        <v>0</v>
      </c>
      <c r="AP58" s="133">
        <v>0</v>
      </c>
      <c r="AQ58" s="133">
        <v>0</v>
      </c>
      <c r="AR58" s="133">
        <v>0</v>
      </c>
      <c r="AS58" s="133">
        <v>0</v>
      </c>
      <c r="AT58" s="133">
        <v>0</v>
      </c>
      <c r="AU58" s="133">
        <v>0</v>
      </c>
      <c r="AV58" s="133">
        <v>0</v>
      </c>
      <c r="AW58" s="133">
        <v>0</v>
      </c>
      <c r="AX58" s="133">
        <v>0</v>
      </c>
      <c r="AY58" s="133">
        <v>0</v>
      </c>
      <c r="AZ58" s="133">
        <v>0</v>
      </c>
      <c r="BA58" s="133">
        <v>0</v>
      </c>
      <c r="BB58" s="133">
        <v>0</v>
      </c>
      <c r="BC58" s="133">
        <v>0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0</v>
      </c>
      <c r="BJ58" s="133">
        <v>903.42899999999997</v>
      </c>
      <c r="BK58" s="133">
        <v>0</v>
      </c>
      <c r="BL58" s="133">
        <v>0</v>
      </c>
      <c r="BM58" s="135">
        <f t="shared" si="2"/>
        <v>903.42899999999997</v>
      </c>
      <c r="BN58" s="137"/>
      <c r="BO58" s="175">
        <v>0</v>
      </c>
      <c r="BP58"/>
      <c r="BQ58"/>
      <c r="BR58"/>
      <c r="BS58"/>
      <c r="BT58"/>
      <c r="BU58"/>
      <c r="BV58"/>
      <c r="BW58"/>
      <c r="BX58"/>
      <c r="BY58"/>
      <c r="BZ58"/>
    </row>
    <row r="59" spans="1:78" ht="15">
      <c r="A59" s="18" t="s">
        <v>70</v>
      </c>
      <c r="B59" s="393" t="s">
        <v>240</v>
      </c>
      <c r="C59" s="133">
        <f t="shared" si="0"/>
        <v>10604.762000000001</v>
      </c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f t="shared" si="1"/>
        <v>10604.762000000001</v>
      </c>
      <c r="L59" s="134">
        <v>0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  <c r="R59" s="133">
        <v>0</v>
      </c>
      <c r="S59" s="133">
        <v>0</v>
      </c>
      <c r="T59" s="133">
        <v>0</v>
      </c>
      <c r="U59" s="133">
        <v>0</v>
      </c>
      <c r="V59" s="133">
        <v>0</v>
      </c>
      <c r="W59" s="133">
        <v>0</v>
      </c>
      <c r="X59" s="133">
        <v>0</v>
      </c>
      <c r="Y59" s="133">
        <v>0</v>
      </c>
      <c r="Z59" s="133">
        <v>0</v>
      </c>
      <c r="AA59" s="133">
        <v>0</v>
      </c>
      <c r="AB59" s="133">
        <v>0</v>
      </c>
      <c r="AC59" s="133">
        <v>0</v>
      </c>
      <c r="AD59" s="133">
        <v>0</v>
      </c>
      <c r="AE59" s="133">
        <v>0</v>
      </c>
      <c r="AF59" s="133">
        <v>0</v>
      </c>
      <c r="AG59" s="133">
        <v>0</v>
      </c>
      <c r="AH59" s="133">
        <v>0</v>
      </c>
      <c r="AI59" s="133">
        <v>0</v>
      </c>
      <c r="AJ59" s="133">
        <v>0</v>
      </c>
      <c r="AK59" s="133">
        <v>0</v>
      </c>
      <c r="AL59" s="133">
        <v>0</v>
      </c>
      <c r="AM59" s="133">
        <v>0</v>
      </c>
      <c r="AN59" s="133">
        <v>0</v>
      </c>
      <c r="AO59" s="133">
        <v>0</v>
      </c>
      <c r="AP59" s="133">
        <v>0</v>
      </c>
      <c r="AQ59" s="133">
        <v>0</v>
      </c>
      <c r="AR59" s="133">
        <v>0</v>
      </c>
      <c r="AS59" s="133">
        <v>0</v>
      </c>
      <c r="AT59" s="133">
        <v>0</v>
      </c>
      <c r="AU59" s="133">
        <v>0</v>
      </c>
      <c r="AV59" s="133">
        <v>0</v>
      </c>
      <c r="AW59" s="133">
        <v>0</v>
      </c>
      <c r="AX59" s="133">
        <v>0</v>
      </c>
      <c r="AY59" s="133">
        <v>0</v>
      </c>
      <c r="AZ59" s="133">
        <v>0</v>
      </c>
      <c r="BA59" s="133">
        <v>0</v>
      </c>
      <c r="BB59" s="133">
        <v>0</v>
      </c>
      <c r="BC59" s="133">
        <v>0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0</v>
      </c>
      <c r="BK59" s="133">
        <v>0</v>
      </c>
      <c r="BL59" s="133">
        <v>0</v>
      </c>
      <c r="BM59" s="135">
        <f t="shared" si="2"/>
        <v>0</v>
      </c>
      <c r="BN59" s="137"/>
      <c r="BO59" s="175">
        <v>10604.762000000001</v>
      </c>
      <c r="BP59"/>
      <c r="BQ59"/>
      <c r="BR59"/>
      <c r="BS59"/>
      <c r="BT59"/>
      <c r="BU59"/>
      <c r="BV59"/>
      <c r="BW59"/>
      <c r="BX59"/>
      <c r="BY59"/>
      <c r="BZ59"/>
    </row>
    <row r="60" spans="1:78" ht="15.75" thickBot="1">
      <c r="A60" s="25" t="s">
        <v>71</v>
      </c>
      <c r="B60" s="393" t="s">
        <v>126</v>
      </c>
      <c r="C60" s="133">
        <f t="shared" si="0"/>
        <v>0</v>
      </c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f t="shared" si="1"/>
        <v>0</v>
      </c>
      <c r="L60" s="134">
        <v>0</v>
      </c>
      <c r="M60" s="133">
        <v>0</v>
      </c>
      <c r="N60" s="133">
        <v>0</v>
      </c>
      <c r="O60" s="133">
        <v>0</v>
      </c>
      <c r="P60" s="133">
        <v>0</v>
      </c>
      <c r="Q60" s="133">
        <v>0</v>
      </c>
      <c r="R60" s="133">
        <v>0</v>
      </c>
      <c r="S60" s="133">
        <v>0</v>
      </c>
      <c r="T60" s="133">
        <v>0</v>
      </c>
      <c r="U60" s="133">
        <v>0</v>
      </c>
      <c r="V60" s="133">
        <v>0</v>
      </c>
      <c r="W60" s="133">
        <v>0</v>
      </c>
      <c r="X60" s="133">
        <v>0</v>
      </c>
      <c r="Y60" s="133">
        <v>0</v>
      </c>
      <c r="Z60" s="133">
        <v>0</v>
      </c>
      <c r="AA60" s="133">
        <v>0</v>
      </c>
      <c r="AB60" s="133">
        <v>0</v>
      </c>
      <c r="AC60" s="133">
        <v>0</v>
      </c>
      <c r="AD60" s="133">
        <v>0</v>
      </c>
      <c r="AE60" s="133">
        <v>0</v>
      </c>
      <c r="AF60" s="133">
        <v>0</v>
      </c>
      <c r="AG60" s="133">
        <v>0</v>
      </c>
      <c r="AH60" s="133">
        <v>0</v>
      </c>
      <c r="AI60" s="133">
        <v>0</v>
      </c>
      <c r="AJ60" s="133">
        <v>0</v>
      </c>
      <c r="AK60" s="133">
        <v>0</v>
      </c>
      <c r="AL60" s="133">
        <v>0</v>
      </c>
      <c r="AM60" s="133">
        <v>0</v>
      </c>
      <c r="AN60" s="133">
        <v>0</v>
      </c>
      <c r="AO60" s="133">
        <v>0</v>
      </c>
      <c r="AP60" s="133">
        <v>0</v>
      </c>
      <c r="AQ60" s="133">
        <v>0</v>
      </c>
      <c r="AR60" s="133">
        <v>0</v>
      </c>
      <c r="AS60" s="133">
        <v>0</v>
      </c>
      <c r="AT60" s="133">
        <v>0</v>
      </c>
      <c r="AU60" s="133">
        <v>0</v>
      </c>
      <c r="AV60" s="133">
        <v>0</v>
      </c>
      <c r="AW60" s="133">
        <v>0</v>
      </c>
      <c r="AX60" s="133">
        <v>0</v>
      </c>
      <c r="AY60" s="133">
        <v>0</v>
      </c>
      <c r="AZ60" s="133">
        <v>0</v>
      </c>
      <c r="BA60" s="133">
        <v>0</v>
      </c>
      <c r="BB60" s="133">
        <v>0</v>
      </c>
      <c r="BC60" s="133">
        <v>0</v>
      </c>
      <c r="BD60" s="133">
        <v>0</v>
      </c>
      <c r="BE60" s="133">
        <v>0</v>
      </c>
      <c r="BF60" s="133">
        <v>0</v>
      </c>
      <c r="BG60" s="133">
        <v>0</v>
      </c>
      <c r="BH60" s="133">
        <v>0</v>
      </c>
      <c r="BI60" s="133">
        <v>0</v>
      </c>
      <c r="BJ60" s="133">
        <v>0</v>
      </c>
      <c r="BK60" s="133">
        <v>0</v>
      </c>
      <c r="BL60" s="133">
        <v>0</v>
      </c>
      <c r="BM60" s="135">
        <f t="shared" si="2"/>
        <v>0</v>
      </c>
      <c r="BN60" s="138"/>
      <c r="BO60" s="176">
        <v>0</v>
      </c>
      <c r="BP60"/>
      <c r="BQ60"/>
      <c r="BR60"/>
      <c r="BS60"/>
      <c r="BT60"/>
      <c r="BU60"/>
      <c r="BV60"/>
      <c r="BW60"/>
      <c r="BX60"/>
      <c r="BY60"/>
      <c r="BZ60"/>
    </row>
    <row r="61" spans="1:78" s="44" customFormat="1" ht="21.75" customHeight="1" thickTop="1" thickBot="1">
      <c r="A61" s="39"/>
      <c r="B61" s="40">
        <f>SUM(B8:B60)</f>
        <v>0</v>
      </c>
      <c r="C61" s="140">
        <f>SUM(C8:C60)</f>
        <v>397720.34299999988</v>
      </c>
      <c r="D61" s="140">
        <f>SUM(D8:D60)</f>
        <v>0</v>
      </c>
      <c r="E61" s="140">
        <f t="shared" ref="E61:BO61" si="3">SUM(E8:E60)</f>
        <v>0</v>
      </c>
      <c r="F61" s="140">
        <f t="shared" si="3"/>
        <v>10834.903999999999</v>
      </c>
      <c r="G61" s="140">
        <f t="shared" si="3"/>
        <v>0</v>
      </c>
      <c r="H61" s="140">
        <f t="shared" si="3"/>
        <v>1572.2769999999998</v>
      </c>
      <c r="I61" s="140">
        <f t="shared" si="3"/>
        <v>0</v>
      </c>
      <c r="J61" s="140">
        <f t="shared" si="3"/>
        <v>8154.8680000000004</v>
      </c>
      <c r="K61" s="141">
        <f t="shared" si="3"/>
        <v>377158.29400000017</v>
      </c>
      <c r="L61" s="139">
        <f t="shared" si="3"/>
        <v>14100.130999999999</v>
      </c>
      <c r="M61" s="139">
        <f t="shared" si="3"/>
        <v>5578.598</v>
      </c>
      <c r="N61" s="139">
        <f t="shared" si="3"/>
        <v>776.98299999999995</v>
      </c>
      <c r="O61" s="139">
        <f t="shared" si="3"/>
        <v>12298.168</v>
      </c>
      <c r="P61" s="139">
        <f t="shared" si="3"/>
        <v>3301.8020000000001</v>
      </c>
      <c r="Q61" s="139">
        <f t="shared" si="3"/>
        <v>577.29200000000003</v>
      </c>
      <c r="R61" s="139">
        <f t="shared" si="3"/>
        <v>1024.3000000000002</v>
      </c>
      <c r="S61" s="139">
        <f t="shared" si="3"/>
        <v>692.1400000000001</v>
      </c>
      <c r="T61" s="139">
        <f t="shared" si="3"/>
        <v>0</v>
      </c>
      <c r="U61" s="139">
        <f t="shared" si="3"/>
        <v>1018.622</v>
      </c>
      <c r="V61" s="139">
        <f t="shared" si="3"/>
        <v>321.74399999999997</v>
      </c>
      <c r="W61" s="139">
        <f t="shared" si="3"/>
        <v>178.863</v>
      </c>
      <c r="X61" s="139">
        <f t="shared" si="3"/>
        <v>866.548</v>
      </c>
      <c r="Y61" s="139">
        <f t="shared" si="3"/>
        <v>962.10599999999999</v>
      </c>
      <c r="Z61" s="139">
        <f t="shared" si="3"/>
        <v>1057.3039999999999</v>
      </c>
      <c r="AA61" s="139">
        <f t="shared" si="3"/>
        <v>2008.8400000000001</v>
      </c>
      <c r="AB61" s="139">
        <f t="shared" si="3"/>
        <v>530.29499999999996</v>
      </c>
      <c r="AC61" s="139">
        <f t="shared" si="3"/>
        <v>10310.550999999999</v>
      </c>
      <c r="AD61" s="139">
        <f t="shared" si="3"/>
        <v>2437.7280000000001</v>
      </c>
      <c r="AE61" s="139">
        <f t="shared" si="3"/>
        <v>32730.101999999999</v>
      </c>
      <c r="AF61" s="139">
        <f t="shared" si="3"/>
        <v>1759.7389999999998</v>
      </c>
      <c r="AG61" s="139">
        <f t="shared" si="3"/>
        <v>1670.3599999999997</v>
      </c>
      <c r="AH61" s="139">
        <f t="shared" si="3"/>
        <v>5762.4780000000001</v>
      </c>
      <c r="AI61" s="139">
        <f t="shared" si="3"/>
        <v>16089.855000000001</v>
      </c>
      <c r="AJ61" s="139">
        <f t="shared" si="3"/>
        <v>14516.130999999999</v>
      </c>
      <c r="AK61" s="139">
        <f t="shared" si="3"/>
        <v>1631.961</v>
      </c>
      <c r="AL61" s="139">
        <f t="shared" si="3"/>
        <v>7216.41</v>
      </c>
      <c r="AM61" s="139">
        <f t="shared" si="3"/>
        <v>9933.5579999999991</v>
      </c>
      <c r="AN61" s="139">
        <f t="shared" si="3"/>
        <v>290.77599999999995</v>
      </c>
      <c r="AO61" s="139">
        <f t="shared" si="3"/>
        <v>23520.184000000005</v>
      </c>
      <c r="AP61" s="139">
        <f t="shared" si="3"/>
        <v>7851.6440000000002</v>
      </c>
      <c r="AQ61" s="139">
        <f t="shared" si="3"/>
        <v>1274.4559999999999</v>
      </c>
      <c r="AR61" s="139">
        <f t="shared" si="3"/>
        <v>10665.793</v>
      </c>
      <c r="AS61" s="139">
        <f t="shared" si="3"/>
        <v>529.52</v>
      </c>
      <c r="AT61" s="139">
        <f t="shared" si="3"/>
        <v>13945.781999999999</v>
      </c>
      <c r="AU61" s="139">
        <f t="shared" si="3"/>
        <v>1516.952</v>
      </c>
      <c r="AV61" s="139">
        <f t="shared" si="3"/>
        <v>812.75599999999997</v>
      </c>
      <c r="AW61" s="139">
        <f t="shared" si="3"/>
        <v>18032.245000000003</v>
      </c>
      <c r="AX61" s="139">
        <f t="shared" si="3"/>
        <v>4584.3509999999997</v>
      </c>
      <c r="AY61" s="139">
        <f t="shared" si="3"/>
        <v>5.4510000000000005</v>
      </c>
      <c r="AZ61" s="139">
        <f t="shared" si="3"/>
        <v>606.15700000000004</v>
      </c>
      <c r="BA61" s="139">
        <f t="shared" si="3"/>
        <v>4305.2449999999999</v>
      </c>
      <c r="BB61" s="139">
        <f t="shared" si="3"/>
        <v>2622.16</v>
      </c>
      <c r="BC61" s="139">
        <f t="shared" si="3"/>
        <v>23591.736000000001</v>
      </c>
      <c r="BD61" s="139">
        <f t="shared" si="3"/>
        <v>640.827</v>
      </c>
      <c r="BE61" s="139">
        <f t="shared" si="3"/>
        <v>10032.501</v>
      </c>
      <c r="BF61" s="139">
        <f t="shared" si="3"/>
        <v>4974.8469999999998</v>
      </c>
      <c r="BG61" s="139">
        <f t="shared" si="3"/>
        <v>2938.3420000000001</v>
      </c>
      <c r="BH61" s="139">
        <f t="shared" si="3"/>
        <v>487.47</v>
      </c>
      <c r="BI61" s="139">
        <f t="shared" si="3"/>
        <v>1720.7</v>
      </c>
      <c r="BJ61" s="139">
        <f t="shared" si="3"/>
        <v>903.42899999999997</v>
      </c>
      <c r="BK61" s="139">
        <f t="shared" si="3"/>
        <v>0</v>
      </c>
      <c r="BL61" s="139">
        <f t="shared" si="3"/>
        <v>0</v>
      </c>
      <c r="BM61" s="139">
        <f t="shared" si="3"/>
        <v>285205.93300000002</v>
      </c>
      <c r="BN61" s="142">
        <f t="shared" si="3"/>
        <v>0</v>
      </c>
      <c r="BO61" s="141">
        <f t="shared" si="3"/>
        <v>91952.361000000019</v>
      </c>
      <c r="BP61"/>
      <c r="BQ61"/>
      <c r="BR61"/>
      <c r="BS61"/>
      <c r="BT61"/>
      <c r="BU61"/>
      <c r="BV61"/>
      <c r="BW61"/>
      <c r="BX61"/>
      <c r="BY61" s="143"/>
      <c r="BZ61" s="143"/>
    </row>
    <row r="62" spans="1:78" s="44" customFormat="1" ht="21.75" customHeight="1" thickTop="1" thickBot="1">
      <c r="B62" s="45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5"/>
      <c r="BW62" s="145"/>
      <c r="BX62" s="143"/>
      <c r="BY62" s="143"/>
      <c r="BZ62" s="143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9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5.75" thickTop="1">
      <c r="A67" s="53" t="s">
        <v>11</v>
      </c>
      <c r="B67" s="393" t="s">
        <v>201</v>
      </c>
      <c r="C67" s="133">
        <f>BM67+BO67+BP67+SUM(BV67:BX67)</f>
        <v>18482.891</v>
      </c>
      <c r="D67" s="132"/>
      <c r="E67" s="132"/>
      <c r="F67" s="132"/>
      <c r="G67" s="132"/>
      <c r="H67" s="132"/>
      <c r="I67" s="132"/>
      <c r="J67" s="132"/>
      <c r="K67" s="132"/>
      <c r="L67" s="134">
        <v>3795.6</v>
      </c>
      <c r="M67" s="133">
        <v>45.234999999999999</v>
      </c>
      <c r="N67" s="133">
        <v>0</v>
      </c>
      <c r="O67" s="133">
        <v>1989.8789999999999</v>
      </c>
      <c r="P67" s="133">
        <v>39.353000000000002</v>
      </c>
      <c r="Q67" s="133">
        <v>0</v>
      </c>
      <c r="R67" s="133">
        <v>0</v>
      </c>
      <c r="S67" s="133">
        <v>4.5759999999999996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3.4990000000000001</v>
      </c>
      <c r="AA67" s="133">
        <v>0.63900000000000001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14.442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798.98400000000004</v>
      </c>
      <c r="AP67" s="133">
        <v>808.66200000000003</v>
      </c>
      <c r="AQ67" s="133">
        <v>5.0000000000000001E-3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1.4810000000000001</v>
      </c>
      <c r="BC67" s="133">
        <v>46.48</v>
      </c>
      <c r="BD67" s="133">
        <v>0</v>
      </c>
      <c r="BE67" s="133">
        <v>25.504000000000001</v>
      </c>
      <c r="BF67" s="133">
        <v>23.582999999999998</v>
      </c>
      <c r="BG67" s="133">
        <v>0</v>
      </c>
      <c r="BH67" s="133">
        <v>0</v>
      </c>
      <c r="BI67" s="133">
        <v>1.9590000000000001</v>
      </c>
      <c r="BJ67" s="133">
        <v>0</v>
      </c>
      <c r="BK67" s="133">
        <v>0</v>
      </c>
      <c r="BL67" s="146">
        <v>0</v>
      </c>
      <c r="BM67" s="147">
        <f>SUM(L67:BL67)</f>
        <v>7599.8809999999994</v>
      </c>
      <c r="BN67" s="135"/>
      <c r="BO67" s="177">
        <v>5.5039999999999996</v>
      </c>
      <c r="BP67" s="148">
        <f>BQ67+BT67+BU67</f>
        <v>6365.3370000000004</v>
      </c>
      <c r="BQ67" s="134">
        <f>SUM(BR67:BS67)</f>
        <v>6365.3370000000004</v>
      </c>
      <c r="BR67" s="149">
        <v>636.68299999999999</v>
      </c>
      <c r="BS67" s="132">
        <v>5728.6540000000005</v>
      </c>
      <c r="BT67" s="150">
        <v>0</v>
      </c>
      <c r="BU67" s="150">
        <v>0</v>
      </c>
      <c r="BV67" s="132">
        <v>4373.1639999999998</v>
      </c>
      <c r="BW67" s="151">
        <v>139.005</v>
      </c>
      <c r="BX67" s="135">
        <v>0</v>
      </c>
      <c r="BY67"/>
      <c r="BZ67"/>
    </row>
    <row r="68" spans="1:78" ht="15">
      <c r="A68" s="53" t="s">
        <v>12</v>
      </c>
      <c r="B68" s="393" t="s">
        <v>188</v>
      </c>
      <c r="C68" s="133">
        <f t="shared" ref="C68:C119" si="4">BM68+BO68+BP68+SUM(BV68:BX68)</f>
        <v>7412.01</v>
      </c>
      <c r="D68" s="132"/>
      <c r="E68" s="132"/>
      <c r="F68" s="132"/>
      <c r="G68" s="132"/>
      <c r="H68" s="132"/>
      <c r="I68" s="132"/>
      <c r="J68" s="132"/>
      <c r="K68" s="132"/>
      <c r="L68" s="134">
        <v>0</v>
      </c>
      <c r="M68" s="133">
        <v>309.67599999999999</v>
      </c>
      <c r="N68" s="133">
        <v>0</v>
      </c>
      <c r="O68" s="133">
        <v>2293.777</v>
      </c>
      <c r="P68" s="133">
        <v>0</v>
      </c>
      <c r="Q68" s="133">
        <v>0</v>
      </c>
      <c r="R68" s="133">
        <v>0</v>
      </c>
      <c r="S68" s="133">
        <v>2.0790000000000002</v>
      </c>
      <c r="T68" s="133">
        <v>0</v>
      </c>
      <c r="U68" s="133">
        <v>0</v>
      </c>
      <c r="V68" s="133">
        <v>0</v>
      </c>
      <c r="W68" s="133">
        <v>0</v>
      </c>
      <c r="X68" s="133">
        <v>0</v>
      </c>
      <c r="Y68" s="133">
        <v>0</v>
      </c>
      <c r="Z68" s="133">
        <v>0.182</v>
      </c>
      <c r="AA68" s="133">
        <v>0</v>
      </c>
      <c r="AB68" s="133">
        <v>0</v>
      </c>
      <c r="AC68" s="133">
        <v>0</v>
      </c>
      <c r="AD68" s="133">
        <v>0</v>
      </c>
      <c r="AE68" s="133">
        <v>0</v>
      </c>
      <c r="AF68" s="133">
        <v>0</v>
      </c>
      <c r="AG68" s="133">
        <v>0</v>
      </c>
      <c r="AH68" s="133">
        <v>0</v>
      </c>
      <c r="AI68" s="133">
        <v>5.4329999999999998</v>
      </c>
      <c r="AJ68" s="133">
        <v>0</v>
      </c>
      <c r="AK68" s="133">
        <v>0</v>
      </c>
      <c r="AL68" s="133">
        <v>0</v>
      </c>
      <c r="AM68" s="133">
        <v>0</v>
      </c>
      <c r="AN68" s="133">
        <v>0</v>
      </c>
      <c r="AO68" s="133">
        <v>431.46600000000001</v>
      </c>
      <c r="AP68" s="133">
        <v>229.21</v>
      </c>
      <c r="AQ68" s="133">
        <v>0</v>
      </c>
      <c r="AR68" s="133">
        <v>0</v>
      </c>
      <c r="AS68" s="133">
        <v>0</v>
      </c>
      <c r="AT68" s="133">
        <v>0</v>
      </c>
      <c r="AU68" s="133">
        <v>0</v>
      </c>
      <c r="AV68" s="133">
        <v>0</v>
      </c>
      <c r="AW68" s="133">
        <v>0</v>
      </c>
      <c r="AX68" s="133">
        <v>0</v>
      </c>
      <c r="AY68" s="133">
        <v>0</v>
      </c>
      <c r="AZ68" s="133">
        <v>0</v>
      </c>
      <c r="BA68" s="133">
        <v>0</v>
      </c>
      <c r="BB68" s="133">
        <v>0</v>
      </c>
      <c r="BC68" s="133">
        <v>49.045999999999999</v>
      </c>
      <c r="BD68" s="133">
        <v>0</v>
      </c>
      <c r="BE68" s="133">
        <v>27.033999999999999</v>
      </c>
      <c r="BF68" s="133">
        <v>24.884</v>
      </c>
      <c r="BG68" s="133">
        <v>0</v>
      </c>
      <c r="BH68" s="133">
        <v>0</v>
      </c>
      <c r="BI68" s="133">
        <v>0</v>
      </c>
      <c r="BJ68" s="133">
        <v>0</v>
      </c>
      <c r="BK68" s="133">
        <v>0</v>
      </c>
      <c r="BL68" s="146">
        <v>0</v>
      </c>
      <c r="BM68" s="147">
        <f t="shared" ref="BM68:BM119" si="5">SUM(L68:BL68)</f>
        <v>3372.7869999999998</v>
      </c>
      <c r="BN68" s="135"/>
      <c r="BO68" s="177">
        <v>1891.962</v>
      </c>
      <c r="BP68" s="148">
        <f t="shared" ref="BP68:BP119" si="6">BQ68+BT68+BU68</f>
        <v>2147.261</v>
      </c>
      <c r="BQ68" s="134">
        <f t="shared" ref="BQ68:BQ119" si="7">SUM(BR68:BS68)</f>
        <v>2147.261</v>
      </c>
      <c r="BR68" s="149">
        <v>102.651</v>
      </c>
      <c r="BS68" s="132">
        <v>2044.61</v>
      </c>
      <c r="BT68" s="150">
        <v>0</v>
      </c>
      <c r="BU68" s="150">
        <v>0</v>
      </c>
      <c r="BV68" s="132">
        <v>0</v>
      </c>
      <c r="BW68" s="151">
        <v>0</v>
      </c>
      <c r="BX68" s="135">
        <v>0</v>
      </c>
      <c r="BY68"/>
      <c r="BZ68"/>
    </row>
    <row r="69" spans="1:78" ht="15">
      <c r="A69" s="53" t="s">
        <v>13</v>
      </c>
      <c r="B69" s="393" t="s">
        <v>193</v>
      </c>
      <c r="C69" s="133">
        <f t="shared" si="4"/>
        <v>1558.6120000000001</v>
      </c>
      <c r="D69" s="132"/>
      <c r="E69" s="132"/>
      <c r="F69" s="132"/>
      <c r="G69" s="132"/>
      <c r="H69" s="132"/>
      <c r="I69" s="132"/>
      <c r="J69" s="132"/>
      <c r="K69" s="132"/>
      <c r="L69" s="134">
        <v>0</v>
      </c>
      <c r="M69" s="133">
        <v>0</v>
      </c>
      <c r="N69" s="133">
        <v>2.4E-2</v>
      </c>
      <c r="O69" s="133">
        <v>25.495000000000001</v>
      </c>
      <c r="P69" s="133">
        <v>4.149</v>
      </c>
      <c r="Q69" s="133">
        <v>0</v>
      </c>
      <c r="R69" s="133">
        <v>0</v>
      </c>
      <c r="S69" s="133">
        <v>0.97899999999999998</v>
      </c>
      <c r="T69" s="133">
        <v>0</v>
      </c>
      <c r="U69" s="133">
        <v>0</v>
      </c>
      <c r="V69" s="133">
        <v>0</v>
      </c>
      <c r="W69" s="133">
        <v>0</v>
      </c>
      <c r="X69" s="133">
        <v>190.149</v>
      </c>
      <c r="Y69" s="133">
        <v>0</v>
      </c>
      <c r="Z69" s="133">
        <v>0</v>
      </c>
      <c r="AA69" s="133">
        <v>0</v>
      </c>
      <c r="AB69" s="133">
        <v>0</v>
      </c>
      <c r="AC69" s="133">
        <v>0</v>
      </c>
      <c r="AD69" s="133">
        <v>0</v>
      </c>
      <c r="AE69" s="133">
        <v>1210.8889999999999</v>
      </c>
      <c r="AF69" s="133">
        <v>0</v>
      </c>
      <c r="AG69" s="133">
        <v>0</v>
      </c>
      <c r="AH69" s="133">
        <v>5.6139999999999999</v>
      </c>
      <c r="AI69" s="133">
        <v>6.5510000000000002</v>
      </c>
      <c r="AJ69" s="133">
        <v>0</v>
      </c>
      <c r="AK69" s="133">
        <v>0</v>
      </c>
      <c r="AL69" s="133">
        <v>0</v>
      </c>
      <c r="AM69" s="133">
        <v>0</v>
      </c>
      <c r="AN69" s="133">
        <v>0</v>
      </c>
      <c r="AO69" s="133">
        <v>130.779</v>
      </c>
      <c r="AP69" s="133">
        <v>6.9989999999999997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19.222000000000001</v>
      </c>
      <c r="AX69" s="133">
        <v>0</v>
      </c>
      <c r="AY69" s="133">
        <v>0</v>
      </c>
      <c r="AZ69" s="133">
        <v>1.4239999999999999</v>
      </c>
      <c r="BA69" s="133">
        <v>0</v>
      </c>
      <c r="BB69" s="133">
        <v>0</v>
      </c>
      <c r="BC69" s="133">
        <v>0</v>
      </c>
      <c r="BD69" s="133">
        <v>0</v>
      </c>
      <c r="BE69" s="133">
        <v>0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46">
        <v>0</v>
      </c>
      <c r="BM69" s="147">
        <f t="shared" si="5"/>
        <v>1602.2739999999999</v>
      </c>
      <c r="BN69" s="135"/>
      <c r="BO69" s="177">
        <v>4.9000000000000002E-2</v>
      </c>
      <c r="BP69" s="148">
        <f t="shared" si="6"/>
        <v>80.39</v>
      </c>
      <c r="BQ69" s="134">
        <f t="shared" si="7"/>
        <v>80.39</v>
      </c>
      <c r="BR69" s="149">
        <v>0</v>
      </c>
      <c r="BS69" s="132">
        <v>80.39</v>
      </c>
      <c r="BT69" s="150">
        <v>0</v>
      </c>
      <c r="BU69" s="150">
        <v>0</v>
      </c>
      <c r="BV69" s="132">
        <v>0</v>
      </c>
      <c r="BW69" s="151">
        <v>-124.101</v>
      </c>
      <c r="BX69" s="135">
        <v>0</v>
      </c>
      <c r="BY69"/>
      <c r="BZ69"/>
    </row>
    <row r="70" spans="1:78" ht="15">
      <c r="A70" s="53" t="s">
        <v>14</v>
      </c>
      <c r="B70" s="393" t="s">
        <v>132</v>
      </c>
      <c r="C70" s="133">
        <f t="shared" si="4"/>
        <v>34492.006999999998</v>
      </c>
      <c r="D70" s="132"/>
      <c r="E70" s="132"/>
      <c r="F70" s="132"/>
      <c r="G70" s="132"/>
      <c r="H70" s="132"/>
      <c r="I70" s="132"/>
      <c r="J70" s="132"/>
      <c r="K70" s="132"/>
      <c r="L70" s="134">
        <v>875.65099999999995</v>
      </c>
      <c r="M70" s="133">
        <v>282.745</v>
      </c>
      <c r="N70" s="133">
        <v>0</v>
      </c>
      <c r="O70" s="133">
        <v>1879.52</v>
      </c>
      <c r="P70" s="133">
        <v>149.92099999999999</v>
      </c>
      <c r="Q70" s="133">
        <v>0</v>
      </c>
      <c r="R70" s="133">
        <v>0</v>
      </c>
      <c r="S70" s="133">
        <v>7.2130000000000001</v>
      </c>
      <c r="T70" s="133">
        <v>0</v>
      </c>
      <c r="U70" s="133">
        <v>33.08</v>
      </c>
      <c r="V70" s="133">
        <v>0.81299999999999994</v>
      </c>
      <c r="W70" s="133">
        <v>0</v>
      </c>
      <c r="X70" s="133">
        <v>0</v>
      </c>
      <c r="Y70" s="133">
        <v>0</v>
      </c>
      <c r="Z70" s="133">
        <v>13.592000000000001</v>
      </c>
      <c r="AA70" s="133">
        <v>9.6609999999999996</v>
      </c>
      <c r="AB70" s="133">
        <v>0.26400000000000001</v>
      </c>
      <c r="AC70" s="133">
        <v>0</v>
      </c>
      <c r="AD70" s="133">
        <v>0</v>
      </c>
      <c r="AE70" s="133">
        <v>5.0490000000000004</v>
      </c>
      <c r="AF70" s="133">
        <v>44.213000000000001</v>
      </c>
      <c r="AG70" s="133">
        <v>0</v>
      </c>
      <c r="AH70" s="133">
        <v>0</v>
      </c>
      <c r="AI70" s="133">
        <v>279.20299999999997</v>
      </c>
      <c r="AJ70" s="133">
        <v>0</v>
      </c>
      <c r="AK70" s="133">
        <v>3.25</v>
      </c>
      <c r="AL70" s="133">
        <v>0</v>
      </c>
      <c r="AM70" s="133">
        <v>0</v>
      </c>
      <c r="AN70" s="133">
        <v>0</v>
      </c>
      <c r="AO70" s="133">
        <v>1371.191</v>
      </c>
      <c r="AP70" s="133">
        <v>1966.2570000000001</v>
      </c>
      <c r="AQ70" s="133">
        <v>0</v>
      </c>
      <c r="AR70" s="133">
        <v>0</v>
      </c>
      <c r="AS70" s="133">
        <v>0</v>
      </c>
      <c r="AT70" s="133">
        <v>0</v>
      </c>
      <c r="AU70" s="133">
        <v>0.70799999999999996</v>
      </c>
      <c r="AV70" s="133">
        <v>0</v>
      </c>
      <c r="AW70" s="133">
        <v>0</v>
      </c>
      <c r="AX70" s="133">
        <v>0</v>
      </c>
      <c r="AY70" s="133">
        <v>0</v>
      </c>
      <c r="AZ70" s="133">
        <v>0</v>
      </c>
      <c r="BA70" s="133">
        <v>0.16900000000000001</v>
      </c>
      <c r="BB70" s="133">
        <v>0</v>
      </c>
      <c r="BC70" s="133">
        <v>188.81800000000001</v>
      </c>
      <c r="BD70" s="133">
        <v>0</v>
      </c>
      <c r="BE70" s="133">
        <v>37.984999999999999</v>
      </c>
      <c r="BF70" s="133">
        <v>58.496000000000002</v>
      </c>
      <c r="BG70" s="133">
        <v>2.129</v>
      </c>
      <c r="BH70" s="133">
        <v>32.298000000000002</v>
      </c>
      <c r="BI70" s="133">
        <v>18.196000000000002</v>
      </c>
      <c r="BJ70" s="133">
        <v>0</v>
      </c>
      <c r="BK70" s="133">
        <v>0</v>
      </c>
      <c r="BL70" s="146">
        <v>0</v>
      </c>
      <c r="BM70" s="147">
        <f t="shared" si="5"/>
        <v>7260.4220000000005</v>
      </c>
      <c r="BN70" s="135"/>
      <c r="BO70" s="177">
        <v>3757.951</v>
      </c>
      <c r="BP70" s="148">
        <f t="shared" si="6"/>
        <v>23317.232</v>
      </c>
      <c r="BQ70" s="134">
        <f t="shared" si="7"/>
        <v>23317.232</v>
      </c>
      <c r="BR70" s="149">
        <v>232.375</v>
      </c>
      <c r="BS70" s="132">
        <v>23084.857</v>
      </c>
      <c r="BT70" s="150">
        <v>0</v>
      </c>
      <c r="BU70" s="150">
        <v>0</v>
      </c>
      <c r="BV70" s="132">
        <v>0</v>
      </c>
      <c r="BW70" s="151">
        <v>156.40199999999999</v>
      </c>
      <c r="BX70" s="135">
        <v>0</v>
      </c>
      <c r="BY70"/>
      <c r="BZ70"/>
    </row>
    <row r="71" spans="1:78" ht="15">
      <c r="A71" s="53" t="s">
        <v>15</v>
      </c>
      <c r="B71" s="393" t="s">
        <v>202</v>
      </c>
      <c r="C71" s="133">
        <f t="shared" si="4"/>
        <v>10417.645</v>
      </c>
      <c r="D71" s="132"/>
      <c r="E71" s="132"/>
      <c r="F71" s="132"/>
      <c r="G71" s="132"/>
      <c r="H71" s="132"/>
      <c r="I71" s="132"/>
      <c r="J71" s="132"/>
      <c r="K71" s="132"/>
      <c r="L71" s="134">
        <v>0</v>
      </c>
      <c r="M71" s="133">
        <v>43.447000000000003</v>
      </c>
      <c r="N71" s="133">
        <v>0</v>
      </c>
      <c r="O71" s="133">
        <v>65.105000000000004</v>
      </c>
      <c r="P71" s="133">
        <v>150.065</v>
      </c>
      <c r="Q71" s="133">
        <v>0</v>
      </c>
      <c r="R71" s="133">
        <v>0</v>
      </c>
      <c r="S71" s="133">
        <v>1.0489999999999999</v>
      </c>
      <c r="T71" s="133">
        <v>0</v>
      </c>
      <c r="U71" s="133">
        <v>0</v>
      </c>
      <c r="V71" s="133">
        <v>7.694</v>
      </c>
      <c r="W71" s="133">
        <v>9.0999999999999998E-2</v>
      </c>
      <c r="X71" s="133">
        <v>0</v>
      </c>
      <c r="Y71" s="133">
        <v>2.8000000000000001E-2</v>
      </c>
      <c r="Z71" s="133">
        <v>5.407</v>
      </c>
      <c r="AA71" s="133">
        <v>0.44600000000000001</v>
      </c>
      <c r="AB71" s="133">
        <v>2.2280000000000002</v>
      </c>
      <c r="AC71" s="133">
        <v>0</v>
      </c>
      <c r="AD71" s="133">
        <v>0</v>
      </c>
      <c r="AE71" s="133">
        <v>3.9079999999999999</v>
      </c>
      <c r="AF71" s="133">
        <v>0</v>
      </c>
      <c r="AG71" s="133">
        <v>0</v>
      </c>
      <c r="AH71" s="133">
        <v>0</v>
      </c>
      <c r="AI71" s="133">
        <v>45.738</v>
      </c>
      <c r="AJ71" s="133">
        <v>0</v>
      </c>
      <c r="AK71" s="133">
        <v>0</v>
      </c>
      <c r="AL71" s="133">
        <v>13.677</v>
      </c>
      <c r="AM71" s="133">
        <v>0</v>
      </c>
      <c r="AN71" s="133">
        <v>0</v>
      </c>
      <c r="AO71" s="133">
        <v>3201.8470000000002</v>
      </c>
      <c r="AP71" s="133">
        <v>1031.9739999999999</v>
      </c>
      <c r="AQ71" s="133">
        <v>0</v>
      </c>
      <c r="AR71" s="133">
        <v>0</v>
      </c>
      <c r="AS71" s="133">
        <v>0</v>
      </c>
      <c r="AT71" s="133">
        <v>0</v>
      </c>
      <c r="AU71" s="133">
        <v>0</v>
      </c>
      <c r="AV71" s="133">
        <v>0.13600000000000001</v>
      </c>
      <c r="AW71" s="133">
        <v>0</v>
      </c>
      <c r="AX71" s="133">
        <v>0</v>
      </c>
      <c r="AY71" s="133">
        <v>0</v>
      </c>
      <c r="AZ71" s="133">
        <v>0</v>
      </c>
      <c r="BA71" s="133">
        <v>5.6000000000000001E-2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926.57899999999995</v>
      </c>
      <c r="BH71" s="133">
        <v>0</v>
      </c>
      <c r="BI71" s="133">
        <v>2.9220000000000002</v>
      </c>
      <c r="BJ71" s="133">
        <v>0</v>
      </c>
      <c r="BK71" s="133">
        <v>0</v>
      </c>
      <c r="BL71" s="146">
        <v>0</v>
      </c>
      <c r="BM71" s="147">
        <f t="shared" si="5"/>
        <v>5502.3969999999999</v>
      </c>
      <c r="BN71" s="135"/>
      <c r="BO71" s="177">
        <v>52.524000000000001</v>
      </c>
      <c r="BP71" s="148">
        <f t="shared" si="6"/>
        <v>4882.027</v>
      </c>
      <c r="BQ71" s="134">
        <f t="shared" si="7"/>
        <v>4882.027</v>
      </c>
      <c r="BR71" s="149">
        <v>406.73399999999998</v>
      </c>
      <c r="BS71" s="132">
        <v>4475.2929999999997</v>
      </c>
      <c r="BT71" s="150">
        <v>0</v>
      </c>
      <c r="BU71" s="150">
        <v>0</v>
      </c>
      <c r="BV71" s="132">
        <v>0</v>
      </c>
      <c r="BW71" s="151">
        <v>-19.303000000000001</v>
      </c>
      <c r="BX71" s="135">
        <v>0</v>
      </c>
      <c r="BY71"/>
      <c r="BZ71"/>
    </row>
    <row r="72" spans="1:78" ht="15">
      <c r="A72" s="53" t="s">
        <v>16</v>
      </c>
      <c r="B72" s="393" t="s">
        <v>203</v>
      </c>
      <c r="C72" s="133">
        <f t="shared" si="4"/>
        <v>1391.9469999999999</v>
      </c>
      <c r="D72" s="132"/>
      <c r="E72" s="132"/>
      <c r="F72" s="132"/>
      <c r="G72" s="132"/>
      <c r="H72" s="132"/>
      <c r="I72" s="132"/>
      <c r="J72" s="132"/>
      <c r="K72" s="132"/>
      <c r="L72" s="134">
        <v>0</v>
      </c>
      <c r="M72" s="133">
        <v>0</v>
      </c>
      <c r="N72" s="133">
        <v>0</v>
      </c>
      <c r="O72" s="133">
        <v>0</v>
      </c>
      <c r="P72" s="133">
        <v>0</v>
      </c>
      <c r="Q72" s="133">
        <v>190.74199999999999</v>
      </c>
      <c r="R72" s="133">
        <v>0</v>
      </c>
      <c r="S72" s="133">
        <v>0</v>
      </c>
      <c r="T72" s="133">
        <v>0</v>
      </c>
      <c r="U72" s="133">
        <v>0</v>
      </c>
      <c r="V72" s="133">
        <v>0</v>
      </c>
      <c r="W72" s="133">
        <v>0</v>
      </c>
      <c r="X72" s="133">
        <v>0</v>
      </c>
      <c r="Y72" s="133">
        <v>0</v>
      </c>
      <c r="Z72" s="133">
        <v>0</v>
      </c>
      <c r="AA72" s="133">
        <v>0</v>
      </c>
      <c r="AB72" s="133">
        <v>0</v>
      </c>
      <c r="AC72" s="133">
        <v>0</v>
      </c>
      <c r="AD72" s="133">
        <v>0</v>
      </c>
      <c r="AE72" s="133">
        <v>0</v>
      </c>
      <c r="AF72" s="133">
        <v>0</v>
      </c>
      <c r="AG72" s="133">
        <v>0</v>
      </c>
      <c r="AH72" s="133">
        <v>0</v>
      </c>
      <c r="AI72" s="133">
        <v>0.55100000000000005</v>
      </c>
      <c r="AJ72" s="133">
        <v>0</v>
      </c>
      <c r="AK72" s="133">
        <v>0</v>
      </c>
      <c r="AL72" s="133">
        <v>0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133">
        <v>0</v>
      </c>
      <c r="AY72" s="133">
        <v>0</v>
      </c>
      <c r="AZ72" s="133">
        <v>0</v>
      </c>
      <c r="BA72" s="133">
        <v>0</v>
      </c>
      <c r="BB72" s="133">
        <v>0</v>
      </c>
      <c r="BC72" s="133">
        <v>0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0</v>
      </c>
      <c r="BJ72" s="133">
        <v>0</v>
      </c>
      <c r="BK72" s="133">
        <v>0</v>
      </c>
      <c r="BL72" s="146">
        <v>0</v>
      </c>
      <c r="BM72" s="147">
        <f t="shared" si="5"/>
        <v>191.29299999999998</v>
      </c>
      <c r="BN72" s="135"/>
      <c r="BO72" s="177">
        <v>0</v>
      </c>
      <c r="BP72" s="148">
        <f t="shared" si="6"/>
        <v>1220.6669999999999</v>
      </c>
      <c r="BQ72" s="134">
        <f t="shared" si="7"/>
        <v>1220.6669999999999</v>
      </c>
      <c r="BR72" s="149">
        <v>0</v>
      </c>
      <c r="BS72" s="132">
        <v>1220.6669999999999</v>
      </c>
      <c r="BT72" s="150">
        <v>0</v>
      </c>
      <c r="BU72" s="150">
        <v>0</v>
      </c>
      <c r="BV72" s="132">
        <v>0</v>
      </c>
      <c r="BW72" s="151">
        <v>-20.013000000000002</v>
      </c>
      <c r="BX72" s="135">
        <v>0</v>
      </c>
      <c r="BY72"/>
      <c r="BZ72"/>
    </row>
    <row r="73" spans="1:78" ht="15">
      <c r="A73" s="53" t="s">
        <v>17</v>
      </c>
      <c r="B73" s="393" t="s">
        <v>165</v>
      </c>
      <c r="C73" s="133">
        <f t="shared" si="4"/>
        <v>4030.0460000000003</v>
      </c>
      <c r="D73" s="132"/>
      <c r="E73" s="132"/>
      <c r="F73" s="132"/>
      <c r="G73" s="132"/>
      <c r="H73" s="132"/>
      <c r="I73" s="132"/>
      <c r="J73" s="132"/>
      <c r="K73" s="132"/>
      <c r="L73" s="134">
        <v>0</v>
      </c>
      <c r="M73" s="133">
        <v>0</v>
      </c>
      <c r="N73" s="133">
        <v>0</v>
      </c>
      <c r="O73" s="133">
        <v>7.0229999999999997</v>
      </c>
      <c r="P73" s="133">
        <v>2.8029999999999999</v>
      </c>
      <c r="Q73" s="133">
        <v>0</v>
      </c>
      <c r="R73" s="133">
        <v>462.947</v>
      </c>
      <c r="S73" s="133">
        <v>18.048999999999999</v>
      </c>
      <c r="T73" s="133">
        <v>0</v>
      </c>
      <c r="U73" s="133">
        <v>1.506</v>
      </c>
      <c r="V73" s="133">
        <v>0.14699999999999999</v>
      </c>
      <c r="W73" s="133">
        <v>0</v>
      </c>
      <c r="X73" s="133">
        <v>0</v>
      </c>
      <c r="Y73" s="133">
        <v>6.46</v>
      </c>
      <c r="Z73" s="133">
        <v>0.79200000000000004</v>
      </c>
      <c r="AA73" s="133">
        <v>168.36600000000001</v>
      </c>
      <c r="AB73" s="133">
        <v>2.2200000000000002</v>
      </c>
      <c r="AC73" s="133">
        <v>0</v>
      </c>
      <c r="AD73" s="133">
        <v>4.556</v>
      </c>
      <c r="AE73" s="133">
        <v>0</v>
      </c>
      <c r="AF73" s="133">
        <v>0.17699999999999999</v>
      </c>
      <c r="AG73" s="133">
        <v>0</v>
      </c>
      <c r="AH73" s="133">
        <v>0</v>
      </c>
      <c r="AI73" s="133">
        <v>4.1100000000000003</v>
      </c>
      <c r="AJ73" s="133">
        <v>0</v>
      </c>
      <c r="AK73" s="133">
        <v>0</v>
      </c>
      <c r="AL73" s="133">
        <v>2.4689999999999999</v>
      </c>
      <c r="AM73" s="133">
        <v>0.371</v>
      </c>
      <c r="AN73" s="133">
        <v>0</v>
      </c>
      <c r="AO73" s="133">
        <v>11.275</v>
      </c>
      <c r="AP73" s="133">
        <v>0</v>
      </c>
      <c r="AQ73" s="133">
        <v>0</v>
      </c>
      <c r="AR73" s="133">
        <v>0</v>
      </c>
      <c r="AS73" s="133">
        <v>0</v>
      </c>
      <c r="AT73" s="133">
        <v>0</v>
      </c>
      <c r="AU73" s="133">
        <v>8.0000000000000002E-3</v>
      </c>
      <c r="AV73" s="133">
        <v>0</v>
      </c>
      <c r="AW73" s="133">
        <v>0</v>
      </c>
      <c r="AX73" s="133">
        <v>0.214</v>
      </c>
      <c r="AY73" s="133">
        <v>0</v>
      </c>
      <c r="AZ73" s="133">
        <v>0.318</v>
      </c>
      <c r="BA73" s="133">
        <v>0</v>
      </c>
      <c r="BB73" s="133">
        <v>0</v>
      </c>
      <c r="BC73" s="133">
        <v>106.788</v>
      </c>
      <c r="BD73" s="133">
        <v>0.09</v>
      </c>
      <c r="BE73" s="133">
        <v>0.50700000000000001</v>
      </c>
      <c r="BF73" s="133">
        <v>8.2989999999999995</v>
      </c>
      <c r="BG73" s="133">
        <v>23.872</v>
      </c>
      <c r="BH73" s="133">
        <v>4.6269999999999998</v>
      </c>
      <c r="BI73" s="133">
        <v>7.9630000000000001</v>
      </c>
      <c r="BJ73" s="133">
        <v>0</v>
      </c>
      <c r="BK73" s="133">
        <v>0</v>
      </c>
      <c r="BL73" s="146">
        <v>0</v>
      </c>
      <c r="BM73" s="147">
        <f t="shared" si="5"/>
        <v>845.95699999999999</v>
      </c>
      <c r="BN73" s="135"/>
      <c r="BO73" s="177">
        <v>980.9</v>
      </c>
      <c r="BP73" s="148">
        <f t="shared" si="6"/>
        <v>2185.8220000000001</v>
      </c>
      <c r="BQ73" s="134">
        <f t="shared" si="7"/>
        <v>2185.8220000000001</v>
      </c>
      <c r="BR73" s="149">
        <v>0</v>
      </c>
      <c r="BS73" s="132">
        <v>2185.8220000000001</v>
      </c>
      <c r="BT73" s="150">
        <v>0</v>
      </c>
      <c r="BU73" s="150">
        <v>0</v>
      </c>
      <c r="BV73" s="132">
        <v>0</v>
      </c>
      <c r="BW73" s="151">
        <v>17.367000000000001</v>
      </c>
      <c r="BX73" s="135">
        <v>0</v>
      </c>
      <c r="BY73"/>
      <c r="BZ73"/>
    </row>
    <row r="74" spans="1:78" ht="15">
      <c r="A74" s="53" t="s">
        <v>18</v>
      </c>
      <c r="B74" s="393" t="s">
        <v>231</v>
      </c>
      <c r="C74" s="133">
        <f t="shared" si="4"/>
        <v>2491.8969999999999</v>
      </c>
      <c r="D74" s="132"/>
      <c r="E74" s="132"/>
      <c r="F74" s="132"/>
      <c r="G74" s="132"/>
      <c r="H74" s="132"/>
      <c r="I74" s="132"/>
      <c r="J74" s="132"/>
      <c r="K74" s="132"/>
      <c r="L74" s="134">
        <v>0</v>
      </c>
      <c r="M74" s="133">
        <v>0</v>
      </c>
      <c r="N74" s="133">
        <v>0</v>
      </c>
      <c r="O74" s="133">
        <v>0</v>
      </c>
      <c r="P74" s="133">
        <v>5.798</v>
      </c>
      <c r="Q74" s="133">
        <v>0</v>
      </c>
      <c r="R74" s="133">
        <v>0</v>
      </c>
      <c r="S74" s="133">
        <v>166.41</v>
      </c>
      <c r="T74" s="133">
        <v>0</v>
      </c>
      <c r="U74" s="133">
        <v>0</v>
      </c>
      <c r="V74" s="133">
        <v>0</v>
      </c>
      <c r="W74" s="133">
        <v>0</v>
      </c>
      <c r="X74" s="133">
        <v>1.778</v>
      </c>
      <c r="Y74" s="133">
        <v>4.3890000000000002</v>
      </c>
      <c r="Z74" s="133">
        <v>340.072</v>
      </c>
      <c r="AA74" s="133">
        <v>6.7480000000000002</v>
      </c>
      <c r="AB74" s="133">
        <v>0</v>
      </c>
      <c r="AC74" s="133">
        <v>0</v>
      </c>
      <c r="AD74" s="133">
        <v>0</v>
      </c>
      <c r="AE74" s="133">
        <v>1261.0740000000001</v>
      </c>
      <c r="AF74" s="133">
        <v>0</v>
      </c>
      <c r="AG74" s="133">
        <v>0</v>
      </c>
      <c r="AH74" s="133">
        <v>0</v>
      </c>
      <c r="AI74" s="133">
        <v>40</v>
      </c>
      <c r="AJ74" s="133">
        <v>0</v>
      </c>
      <c r="AK74" s="133">
        <v>0</v>
      </c>
      <c r="AL74" s="133">
        <v>0</v>
      </c>
      <c r="AM74" s="133">
        <v>0</v>
      </c>
      <c r="AN74" s="133">
        <v>0</v>
      </c>
      <c r="AO74" s="133">
        <v>16.774999999999999</v>
      </c>
      <c r="AP74" s="133">
        <v>0</v>
      </c>
      <c r="AQ74" s="133">
        <v>0</v>
      </c>
      <c r="AR74" s="133">
        <v>0</v>
      </c>
      <c r="AS74" s="133">
        <v>0</v>
      </c>
      <c r="AT74" s="133">
        <v>0</v>
      </c>
      <c r="AU74" s="133">
        <v>0</v>
      </c>
      <c r="AV74" s="133">
        <v>0</v>
      </c>
      <c r="AW74" s="133">
        <v>2.4470000000000001</v>
      </c>
      <c r="AX74" s="133">
        <v>0</v>
      </c>
      <c r="AY74" s="133">
        <v>0</v>
      </c>
      <c r="AZ74" s="133">
        <v>0</v>
      </c>
      <c r="BA74" s="133">
        <v>0</v>
      </c>
      <c r="BB74" s="133">
        <v>0</v>
      </c>
      <c r="BC74" s="133">
        <v>0</v>
      </c>
      <c r="BD74" s="133">
        <v>0</v>
      </c>
      <c r="BE74" s="133">
        <v>0</v>
      </c>
      <c r="BF74" s="133">
        <v>0</v>
      </c>
      <c r="BG74" s="133">
        <v>23.567</v>
      </c>
      <c r="BH74" s="133">
        <v>0</v>
      </c>
      <c r="BI74" s="133">
        <v>0.13600000000000001</v>
      </c>
      <c r="BJ74" s="133">
        <v>0</v>
      </c>
      <c r="BK74" s="133">
        <v>0</v>
      </c>
      <c r="BL74" s="146">
        <v>0</v>
      </c>
      <c r="BM74" s="147">
        <f t="shared" si="5"/>
        <v>1869.1940000000002</v>
      </c>
      <c r="BN74" s="135"/>
      <c r="BO74" s="177">
        <v>0.48</v>
      </c>
      <c r="BP74" s="148">
        <f t="shared" si="6"/>
        <v>91.271000000000001</v>
      </c>
      <c r="BQ74" s="134">
        <f t="shared" si="7"/>
        <v>91.271000000000001</v>
      </c>
      <c r="BR74" s="149">
        <v>0</v>
      </c>
      <c r="BS74" s="132">
        <v>91.271000000000001</v>
      </c>
      <c r="BT74" s="150">
        <v>0</v>
      </c>
      <c r="BU74" s="150">
        <v>0</v>
      </c>
      <c r="BV74" s="132">
        <v>0</v>
      </c>
      <c r="BW74" s="151">
        <v>530.952</v>
      </c>
      <c r="BX74" s="135">
        <v>0</v>
      </c>
      <c r="BY74"/>
      <c r="BZ74"/>
    </row>
    <row r="75" spans="1:78" ht="15">
      <c r="A75" s="53" t="s">
        <v>19</v>
      </c>
      <c r="B75" s="393" t="s">
        <v>204</v>
      </c>
      <c r="C75" s="133">
        <f t="shared" si="4"/>
        <v>21426.063999999998</v>
      </c>
      <c r="D75" s="132"/>
      <c r="E75" s="132"/>
      <c r="F75" s="132"/>
      <c r="G75" s="132"/>
      <c r="H75" s="132"/>
      <c r="I75" s="132"/>
      <c r="J75" s="132"/>
      <c r="K75" s="132"/>
      <c r="L75" s="134">
        <v>3.5329999999999999</v>
      </c>
      <c r="M75" s="133">
        <v>792.66800000000001</v>
      </c>
      <c r="N75" s="133">
        <v>17.734000000000002</v>
      </c>
      <c r="O75" s="133">
        <v>88.697000000000003</v>
      </c>
      <c r="P75" s="133">
        <v>32.186</v>
      </c>
      <c r="Q75" s="133">
        <v>0.84299999999999997</v>
      </c>
      <c r="R75" s="133">
        <v>4.2969999999999997</v>
      </c>
      <c r="S75" s="133">
        <v>16.073</v>
      </c>
      <c r="T75" s="133">
        <v>0</v>
      </c>
      <c r="U75" s="133">
        <v>9.0679999999999996</v>
      </c>
      <c r="V75" s="133">
        <v>2.0880000000000001</v>
      </c>
      <c r="W75" s="133">
        <v>2.4049999999999998</v>
      </c>
      <c r="X75" s="133">
        <v>39.871000000000002</v>
      </c>
      <c r="Y75" s="133">
        <v>10.194000000000001</v>
      </c>
      <c r="Z75" s="133">
        <v>1.9450000000000001</v>
      </c>
      <c r="AA75" s="133">
        <v>4.1529999999999996</v>
      </c>
      <c r="AB75" s="133">
        <v>2.63</v>
      </c>
      <c r="AC75" s="133">
        <v>4170.0079999999998</v>
      </c>
      <c r="AD75" s="133">
        <v>21.463000000000001</v>
      </c>
      <c r="AE75" s="133">
        <v>402.93299999999999</v>
      </c>
      <c r="AF75" s="133">
        <v>35.68</v>
      </c>
      <c r="AG75" s="133">
        <v>38.197000000000003</v>
      </c>
      <c r="AH75" s="133">
        <v>154.893</v>
      </c>
      <c r="AI75" s="133">
        <v>213.48099999999999</v>
      </c>
      <c r="AJ75" s="133">
        <v>2749.6779999999999</v>
      </c>
      <c r="AK75" s="133">
        <v>256.58300000000003</v>
      </c>
      <c r="AL75" s="133">
        <v>1595.7370000000001</v>
      </c>
      <c r="AM75" s="133">
        <v>141.04400000000001</v>
      </c>
      <c r="AN75" s="133">
        <v>3.4649999999999999</v>
      </c>
      <c r="AO75" s="133">
        <v>188.17</v>
      </c>
      <c r="AP75" s="133">
        <v>37.863999999999997</v>
      </c>
      <c r="AQ75" s="133">
        <v>12.007</v>
      </c>
      <c r="AR75" s="133">
        <v>36.601999999999997</v>
      </c>
      <c r="AS75" s="133">
        <v>1.1870000000000001</v>
      </c>
      <c r="AT75" s="133">
        <v>34.207999999999998</v>
      </c>
      <c r="AU75" s="133">
        <v>3.6819999999999999</v>
      </c>
      <c r="AV75" s="133">
        <v>2.468</v>
      </c>
      <c r="AW75" s="133">
        <v>17.134</v>
      </c>
      <c r="AX75" s="133">
        <v>11.036</v>
      </c>
      <c r="AY75" s="133">
        <v>0.22800000000000001</v>
      </c>
      <c r="AZ75" s="133">
        <v>28.38</v>
      </c>
      <c r="BA75" s="133">
        <v>54.308</v>
      </c>
      <c r="BB75" s="133">
        <v>29.768000000000001</v>
      </c>
      <c r="BC75" s="133">
        <v>423.36200000000002</v>
      </c>
      <c r="BD75" s="133">
        <v>2.988</v>
      </c>
      <c r="BE75" s="133">
        <v>38.384</v>
      </c>
      <c r="BF75" s="133">
        <v>42.625</v>
      </c>
      <c r="BG75" s="133">
        <v>7.9749999999999996</v>
      </c>
      <c r="BH75" s="133">
        <v>9.9830000000000005</v>
      </c>
      <c r="BI75" s="133">
        <v>55</v>
      </c>
      <c r="BJ75" s="133">
        <v>0</v>
      </c>
      <c r="BK75" s="133">
        <v>0</v>
      </c>
      <c r="BL75" s="146">
        <v>0</v>
      </c>
      <c r="BM75" s="147">
        <f t="shared" si="5"/>
        <v>11848.906000000001</v>
      </c>
      <c r="BN75" s="135"/>
      <c r="BO75" s="177">
        <v>6948.59</v>
      </c>
      <c r="BP75" s="148">
        <f t="shared" si="6"/>
        <v>2655.2</v>
      </c>
      <c r="BQ75" s="134">
        <f t="shared" si="7"/>
        <v>2655.2</v>
      </c>
      <c r="BR75" s="149">
        <v>0</v>
      </c>
      <c r="BS75" s="132">
        <v>2655.2</v>
      </c>
      <c r="BT75" s="150">
        <v>0</v>
      </c>
      <c r="BU75" s="150">
        <v>0</v>
      </c>
      <c r="BV75" s="132">
        <v>0</v>
      </c>
      <c r="BW75" s="151">
        <v>-26.632000000000001</v>
      </c>
      <c r="BX75" s="135">
        <v>0</v>
      </c>
      <c r="BY75"/>
      <c r="BZ75"/>
    </row>
    <row r="76" spans="1:78" ht="15">
      <c r="A76" s="53" t="s">
        <v>20</v>
      </c>
      <c r="B76" s="393" t="s">
        <v>133</v>
      </c>
      <c r="C76" s="133">
        <f t="shared" si="4"/>
        <v>5244.2099999999991</v>
      </c>
      <c r="D76" s="132"/>
      <c r="E76" s="132"/>
      <c r="F76" s="132"/>
      <c r="G76" s="132"/>
      <c r="H76" s="132"/>
      <c r="I76" s="132"/>
      <c r="J76" s="132"/>
      <c r="K76" s="132"/>
      <c r="L76" s="134">
        <v>395.29300000000001</v>
      </c>
      <c r="M76" s="133">
        <v>0</v>
      </c>
      <c r="N76" s="133">
        <v>0.20300000000000001</v>
      </c>
      <c r="O76" s="133">
        <v>304.01900000000001</v>
      </c>
      <c r="P76" s="133">
        <v>276.16500000000002</v>
      </c>
      <c r="Q76" s="133">
        <v>0.39300000000000002</v>
      </c>
      <c r="R76" s="133">
        <v>9.1379999999999999</v>
      </c>
      <c r="S76" s="133">
        <v>12.946</v>
      </c>
      <c r="T76" s="133">
        <v>0</v>
      </c>
      <c r="U76" s="133">
        <v>383.17099999999999</v>
      </c>
      <c r="V76" s="133">
        <v>67.314999999999998</v>
      </c>
      <c r="W76" s="133">
        <v>93.504000000000005</v>
      </c>
      <c r="X76" s="133">
        <v>0.372</v>
      </c>
      <c r="Y76" s="133">
        <v>2.4460000000000002</v>
      </c>
      <c r="Z76" s="133">
        <v>17.739000000000001</v>
      </c>
      <c r="AA76" s="133">
        <v>321.51</v>
      </c>
      <c r="AB76" s="133">
        <v>22.474</v>
      </c>
      <c r="AC76" s="133">
        <v>0.44800000000000001</v>
      </c>
      <c r="AD76" s="133">
        <v>0</v>
      </c>
      <c r="AE76" s="133">
        <v>574.4</v>
      </c>
      <c r="AF76" s="133">
        <v>35.140999999999998</v>
      </c>
      <c r="AG76" s="133">
        <v>2.7959999999999998</v>
      </c>
      <c r="AH76" s="133">
        <v>0.88800000000000001</v>
      </c>
      <c r="AI76" s="133">
        <v>25.951000000000001</v>
      </c>
      <c r="AJ76" s="133">
        <v>0.54800000000000004</v>
      </c>
      <c r="AK76" s="133">
        <v>2.496</v>
      </c>
      <c r="AL76" s="133">
        <v>6.1840000000000002</v>
      </c>
      <c r="AM76" s="133">
        <v>81.072999999999993</v>
      </c>
      <c r="AN76" s="133">
        <v>0.70899999999999996</v>
      </c>
      <c r="AO76" s="133">
        <v>231.60499999999999</v>
      </c>
      <c r="AP76" s="133">
        <v>16.934999999999999</v>
      </c>
      <c r="AQ76" s="133">
        <v>2.1999999999999999E-2</v>
      </c>
      <c r="AR76" s="133">
        <v>0</v>
      </c>
      <c r="AS76" s="133">
        <v>3.6999999999999998E-2</v>
      </c>
      <c r="AT76" s="133">
        <v>0</v>
      </c>
      <c r="AU76" s="133">
        <v>0</v>
      </c>
      <c r="AV76" s="133">
        <v>7.3999999999999996E-2</v>
      </c>
      <c r="AW76" s="133">
        <v>8.8040000000000003</v>
      </c>
      <c r="AX76" s="133">
        <v>1.988</v>
      </c>
      <c r="AY76" s="133">
        <v>4.2000000000000003E-2</v>
      </c>
      <c r="AZ76" s="133">
        <v>0.21</v>
      </c>
      <c r="BA76" s="133">
        <v>0.66600000000000004</v>
      </c>
      <c r="BB76" s="133">
        <v>400</v>
      </c>
      <c r="BC76" s="133">
        <v>65.403999999999996</v>
      </c>
      <c r="BD76" s="133">
        <v>4.4560000000000004</v>
      </c>
      <c r="BE76" s="133">
        <v>23.376999999999999</v>
      </c>
      <c r="BF76" s="133">
        <v>224.87799999999999</v>
      </c>
      <c r="BG76" s="133">
        <v>47.218000000000004</v>
      </c>
      <c r="BH76" s="133">
        <v>0</v>
      </c>
      <c r="BI76" s="133">
        <v>73.225999999999999</v>
      </c>
      <c r="BJ76" s="133">
        <v>0</v>
      </c>
      <c r="BK76" s="133">
        <v>0</v>
      </c>
      <c r="BL76" s="146">
        <v>0</v>
      </c>
      <c r="BM76" s="147">
        <f t="shared" si="5"/>
        <v>3736.2639999999997</v>
      </c>
      <c r="BN76" s="135"/>
      <c r="BO76" s="177">
        <v>0</v>
      </c>
      <c r="BP76" s="148">
        <f t="shared" si="6"/>
        <v>1504.2909999999999</v>
      </c>
      <c r="BQ76" s="134">
        <f t="shared" si="7"/>
        <v>1504.2909999999999</v>
      </c>
      <c r="BR76" s="149">
        <v>0</v>
      </c>
      <c r="BS76" s="132">
        <v>1504.2909999999999</v>
      </c>
      <c r="BT76" s="150">
        <v>0</v>
      </c>
      <c r="BU76" s="150">
        <v>0</v>
      </c>
      <c r="BV76" s="132">
        <v>0</v>
      </c>
      <c r="BW76" s="151">
        <v>3.6549999999999998</v>
      </c>
      <c r="BX76" s="135">
        <v>0</v>
      </c>
      <c r="BY76"/>
      <c r="BZ76"/>
    </row>
    <row r="77" spans="1:78" ht="15">
      <c r="A77" s="53" t="s">
        <v>21</v>
      </c>
      <c r="B77" s="393" t="s">
        <v>121</v>
      </c>
      <c r="C77" s="133">
        <f t="shared" si="4"/>
        <v>1706.7260000000001</v>
      </c>
      <c r="D77" s="132"/>
      <c r="E77" s="132"/>
      <c r="F77" s="132"/>
      <c r="G77" s="132"/>
      <c r="H77" s="132"/>
      <c r="I77" s="132"/>
      <c r="J77" s="132"/>
      <c r="K77" s="132"/>
      <c r="L77" s="134">
        <v>51.884</v>
      </c>
      <c r="M77" s="133">
        <v>0</v>
      </c>
      <c r="N77" s="133">
        <v>0</v>
      </c>
      <c r="O77" s="133">
        <v>10.513999999999999</v>
      </c>
      <c r="P77" s="133">
        <v>4.4340000000000002</v>
      </c>
      <c r="Q77" s="133">
        <v>0</v>
      </c>
      <c r="R77" s="133">
        <v>0</v>
      </c>
      <c r="S77" s="133">
        <v>0</v>
      </c>
      <c r="T77" s="133">
        <v>0</v>
      </c>
      <c r="U77" s="133">
        <v>0</v>
      </c>
      <c r="V77" s="133">
        <v>0.36699999999999999</v>
      </c>
      <c r="W77" s="133">
        <v>0</v>
      </c>
      <c r="X77" s="133">
        <v>0</v>
      </c>
      <c r="Y77" s="133">
        <v>0</v>
      </c>
      <c r="Z77" s="133">
        <v>0</v>
      </c>
      <c r="AA77" s="133">
        <v>0</v>
      </c>
      <c r="AB77" s="133">
        <v>0</v>
      </c>
      <c r="AC77" s="133">
        <v>10.182</v>
      </c>
      <c r="AD77" s="133">
        <v>0</v>
      </c>
      <c r="AE77" s="133">
        <v>0</v>
      </c>
      <c r="AF77" s="133">
        <v>0</v>
      </c>
      <c r="AG77" s="133">
        <v>0</v>
      </c>
      <c r="AH77" s="133">
        <v>0</v>
      </c>
      <c r="AI77" s="133">
        <v>0</v>
      </c>
      <c r="AJ77" s="133">
        <v>0</v>
      </c>
      <c r="AK77" s="133">
        <v>0</v>
      </c>
      <c r="AL77" s="133">
        <v>0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133">
        <v>0</v>
      </c>
      <c r="AY77" s="133">
        <v>1.0069999999999999</v>
      </c>
      <c r="AZ77" s="133">
        <v>0</v>
      </c>
      <c r="BA77" s="133">
        <v>0</v>
      </c>
      <c r="BB77" s="133">
        <v>0</v>
      </c>
      <c r="BC77" s="133">
        <v>12.329000000000001</v>
      </c>
      <c r="BD77" s="133">
        <v>0</v>
      </c>
      <c r="BE77" s="133">
        <v>0.216</v>
      </c>
      <c r="BF77" s="133">
        <v>408.34199999999998</v>
      </c>
      <c r="BG77" s="133">
        <v>0.36</v>
      </c>
      <c r="BH77" s="133">
        <v>5.468</v>
      </c>
      <c r="BI77" s="133">
        <v>0.16500000000000001</v>
      </c>
      <c r="BJ77" s="133">
        <v>0</v>
      </c>
      <c r="BK77" s="133">
        <v>0</v>
      </c>
      <c r="BL77" s="146">
        <v>0</v>
      </c>
      <c r="BM77" s="147">
        <f t="shared" si="5"/>
        <v>505.26800000000003</v>
      </c>
      <c r="BN77" s="135"/>
      <c r="BO77" s="177">
        <v>3.9140000000000001</v>
      </c>
      <c r="BP77" s="148">
        <f t="shared" si="6"/>
        <v>1284.2080000000001</v>
      </c>
      <c r="BQ77" s="134">
        <f t="shared" si="7"/>
        <v>651.02800000000002</v>
      </c>
      <c r="BR77" s="149">
        <v>0</v>
      </c>
      <c r="BS77" s="132">
        <v>651.02800000000002</v>
      </c>
      <c r="BT77" s="150">
        <v>633.17999999999995</v>
      </c>
      <c r="BU77" s="150">
        <v>0</v>
      </c>
      <c r="BV77" s="132">
        <v>0</v>
      </c>
      <c r="BW77" s="151">
        <v>-86.664000000000001</v>
      </c>
      <c r="BX77" s="135">
        <v>0</v>
      </c>
      <c r="BY77"/>
      <c r="BZ77"/>
    </row>
    <row r="78" spans="1:78" ht="15">
      <c r="A78" s="53" t="s">
        <v>22</v>
      </c>
      <c r="B78" s="393" t="s">
        <v>122</v>
      </c>
      <c r="C78" s="133">
        <f t="shared" si="4"/>
        <v>2921.37</v>
      </c>
      <c r="D78" s="132"/>
      <c r="E78" s="132"/>
      <c r="F78" s="132"/>
      <c r="G78" s="132"/>
      <c r="H78" s="132"/>
      <c r="I78" s="132"/>
      <c r="J78" s="132"/>
      <c r="K78" s="132"/>
      <c r="L78" s="134">
        <v>0</v>
      </c>
      <c r="M78" s="133">
        <v>0</v>
      </c>
      <c r="N78" s="133">
        <v>0</v>
      </c>
      <c r="O78" s="133">
        <v>125.173</v>
      </c>
      <c r="P78" s="133">
        <v>229.56299999999999</v>
      </c>
      <c r="Q78" s="133">
        <v>0.17100000000000001</v>
      </c>
      <c r="R78" s="133">
        <v>8.5000000000000006E-2</v>
      </c>
      <c r="S78" s="133">
        <v>44.715000000000003</v>
      </c>
      <c r="T78" s="133">
        <v>0</v>
      </c>
      <c r="U78" s="133">
        <v>0</v>
      </c>
      <c r="V78" s="133">
        <v>0</v>
      </c>
      <c r="W78" s="133">
        <v>0</v>
      </c>
      <c r="X78" s="133">
        <v>18.856999999999999</v>
      </c>
      <c r="Y78" s="133">
        <v>21.975000000000001</v>
      </c>
      <c r="Z78" s="133">
        <v>1.421</v>
      </c>
      <c r="AA78" s="133">
        <v>0</v>
      </c>
      <c r="AB78" s="133">
        <v>10.55</v>
      </c>
      <c r="AC78" s="133">
        <v>0</v>
      </c>
      <c r="AD78" s="133">
        <v>912.88599999999997</v>
      </c>
      <c r="AE78" s="133">
        <v>587.35</v>
      </c>
      <c r="AF78" s="133">
        <v>0</v>
      </c>
      <c r="AG78" s="133">
        <v>0</v>
      </c>
      <c r="AH78" s="133">
        <v>0</v>
      </c>
      <c r="AI78" s="133">
        <v>15.206</v>
      </c>
      <c r="AJ78" s="133">
        <v>687.00099999999998</v>
      </c>
      <c r="AK78" s="133">
        <v>0</v>
      </c>
      <c r="AL78" s="133">
        <v>0</v>
      </c>
      <c r="AM78" s="133">
        <v>16.925999999999998</v>
      </c>
      <c r="AN78" s="133">
        <v>0</v>
      </c>
      <c r="AO78" s="133">
        <v>71.061999999999998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0.376</v>
      </c>
      <c r="AW78" s="133">
        <v>10.382</v>
      </c>
      <c r="AX78" s="133">
        <v>0</v>
      </c>
      <c r="AY78" s="133">
        <v>0</v>
      </c>
      <c r="AZ78" s="133">
        <v>0</v>
      </c>
      <c r="BA78" s="133">
        <v>0</v>
      </c>
      <c r="BB78" s="133">
        <v>0.21099999999999999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0.158</v>
      </c>
      <c r="BJ78" s="133">
        <v>0</v>
      </c>
      <c r="BK78" s="133">
        <v>0</v>
      </c>
      <c r="BL78" s="146">
        <v>0</v>
      </c>
      <c r="BM78" s="147">
        <f t="shared" si="5"/>
        <v>2754.0679999999998</v>
      </c>
      <c r="BN78" s="135"/>
      <c r="BO78" s="177">
        <v>1E-3</v>
      </c>
      <c r="BP78" s="148">
        <f t="shared" si="6"/>
        <v>138.089</v>
      </c>
      <c r="BQ78" s="134">
        <f t="shared" si="7"/>
        <v>138.089</v>
      </c>
      <c r="BR78" s="149">
        <v>0</v>
      </c>
      <c r="BS78" s="132">
        <v>138.089</v>
      </c>
      <c r="BT78" s="150">
        <v>0</v>
      </c>
      <c r="BU78" s="150">
        <v>0</v>
      </c>
      <c r="BV78" s="132">
        <v>0</v>
      </c>
      <c r="BW78" s="151">
        <v>29.212</v>
      </c>
      <c r="BX78" s="135">
        <v>0</v>
      </c>
      <c r="BY78"/>
      <c r="BZ78"/>
    </row>
    <row r="79" spans="1:78" ht="15">
      <c r="A79" s="53" t="s">
        <v>23</v>
      </c>
      <c r="B79" s="393" t="s">
        <v>205</v>
      </c>
      <c r="C79" s="133">
        <f t="shared" si="4"/>
        <v>5982.4499999999989</v>
      </c>
      <c r="D79" s="132"/>
      <c r="E79" s="132"/>
      <c r="F79" s="132"/>
      <c r="G79" s="132"/>
      <c r="H79" s="132"/>
      <c r="I79" s="132"/>
      <c r="J79" s="132"/>
      <c r="K79" s="132"/>
      <c r="L79" s="134">
        <v>0</v>
      </c>
      <c r="M79" s="133">
        <v>0</v>
      </c>
      <c r="N79" s="133">
        <v>0</v>
      </c>
      <c r="O79" s="133">
        <v>6.0709999999999997</v>
      </c>
      <c r="P79" s="133">
        <v>160.709</v>
      </c>
      <c r="Q79" s="133">
        <v>4.0000000000000001E-3</v>
      </c>
      <c r="R79" s="133">
        <v>0.152</v>
      </c>
      <c r="S79" s="133">
        <v>30.431000000000001</v>
      </c>
      <c r="T79" s="133">
        <v>0</v>
      </c>
      <c r="U79" s="133">
        <v>0</v>
      </c>
      <c r="V79" s="133">
        <v>0</v>
      </c>
      <c r="W79" s="133">
        <v>0</v>
      </c>
      <c r="X79" s="133">
        <v>240.72499999999999</v>
      </c>
      <c r="Y79" s="133">
        <v>96.691000000000003</v>
      </c>
      <c r="Z79" s="133">
        <v>3.1509999999999998</v>
      </c>
      <c r="AA79" s="133">
        <v>0.86099999999999999</v>
      </c>
      <c r="AB79" s="133">
        <v>0</v>
      </c>
      <c r="AC79" s="133">
        <v>0</v>
      </c>
      <c r="AD79" s="133">
        <v>0</v>
      </c>
      <c r="AE79" s="133">
        <v>3741.395</v>
      </c>
      <c r="AF79" s="133">
        <v>0.16800000000000001</v>
      </c>
      <c r="AG79" s="133">
        <v>0</v>
      </c>
      <c r="AH79" s="133">
        <v>8.65</v>
      </c>
      <c r="AI79" s="133">
        <v>0</v>
      </c>
      <c r="AJ79" s="133">
        <v>0</v>
      </c>
      <c r="AK79" s="133">
        <v>0</v>
      </c>
      <c r="AL79" s="133">
        <v>0</v>
      </c>
      <c r="AM79" s="133">
        <v>0</v>
      </c>
      <c r="AN79" s="133">
        <v>0</v>
      </c>
      <c r="AO79" s="133">
        <v>531.447</v>
      </c>
      <c r="AP79" s="133">
        <v>0</v>
      </c>
      <c r="AQ79" s="133">
        <v>0</v>
      </c>
      <c r="AR79" s="133">
        <v>0</v>
      </c>
      <c r="AS79" s="133">
        <v>0</v>
      </c>
      <c r="AT79" s="133">
        <v>0</v>
      </c>
      <c r="AU79" s="133">
        <v>0</v>
      </c>
      <c r="AV79" s="133">
        <v>0</v>
      </c>
      <c r="AW79" s="133">
        <v>71.661000000000001</v>
      </c>
      <c r="AX79" s="133">
        <v>0</v>
      </c>
      <c r="AY79" s="133">
        <v>0</v>
      </c>
      <c r="AZ79" s="133">
        <v>3.5259999999999998</v>
      </c>
      <c r="BA79" s="133">
        <v>0</v>
      </c>
      <c r="BB79" s="133">
        <v>0</v>
      </c>
      <c r="BC79" s="133">
        <v>0</v>
      </c>
      <c r="BD79" s="133">
        <v>0</v>
      </c>
      <c r="BE79" s="133">
        <v>0</v>
      </c>
      <c r="BF79" s="133">
        <v>0</v>
      </c>
      <c r="BG79" s="133">
        <v>0</v>
      </c>
      <c r="BH79" s="133">
        <v>0</v>
      </c>
      <c r="BI79" s="133">
        <v>0.40600000000000003</v>
      </c>
      <c r="BJ79" s="133">
        <v>0</v>
      </c>
      <c r="BK79" s="133">
        <v>0</v>
      </c>
      <c r="BL79" s="146">
        <v>0</v>
      </c>
      <c r="BM79" s="147">
        <f t="shared" si="5"/>
        <v>4896.0479999999989</v>
      </c>
      <c r="BN79" s="135"/>
      <c r="BO79" s="177">
        <v>0.20499999999999999</v>
      </c>
      <c r="BP79" s="148">
        <f t="shared" si="6"/>
        <v>264.28800000000001</v>
      </c>
      <c r="BQ79" s="134">
        <f t="shared" si="7"/>
        <v>264.28800000000001</v>
      </c>
      <c r="BR79" s="149">
        <v>0</v>
      </c>
      <c r="BS79" s="132">
        <v>264.28800000000001</v>
      </c>
      <c r="BT79" s="150">
        <v>0</v>
      </c>
      <c r="BU79" s="150">
        <v>0</v>
      </c>
      <c r="BV79" s="132">
        <v>0</v>
      </c>
      <c r="BW79" s="151">
        <v>821.90899999999999</v>
      </c>
      <c r="BX79" s="135">
        <v>0</v>
      </c>
      <c r="BY79"/>
      <c r="BZ79"/>
    </row>
    <row r="80" spans="1:78" ht="15">
      <c r="A80" s="53" t="s">
        <v>24</v>
      </c>
      <c r="B80" s="393" t="s">
        <v>123</v>
      </c>
      <c r="C80" s="133">
        <f t="shared" si="4"/>
        <v>7415.4050000000007</v>
      </c>
      <c r="D80" s="132"/>
      <c r="E80" s="132"/>
      <c r="F80" s="132"/>
      <c r="G80" s="132"/>
      <c r="H80" s="132"/>
      <c r="I80" s="132"/>
      <c r="J80" s="132"/>
      <c r="K80" s="132"/>
      <c r="L80" s="134">
        <v>7.2999999999999995E-2</v>
      </c>
      <c r="M80" s="133">
        <v>0</v>
      </c>
      <c r="N80" s="133">
        <v>0.245</v>
      </c>
      <c r="O80" s="133">
        <v>580.94500000000005</v>
      </c>
      <c r="P80" s="133">
        <v>48.597000000000001</v>
      </c>
      <c r="Q80" s="133">
        <v>0.17799999999999999</v>
      </c>
      <c r="R80" s="133">
        <v>9.6199999999999992</v>
      </c>
      <c r="S80" s="133">
        <v>60.466000000000001</v>
      </c>
      <c r="T80" s="133">
        <v>0</v>
      </c>
      <c r="U80" s="133">
        <v>34.04</v>
      </c>
      <c r="V80" s="133">
        <v>9.07</v>
      </c>
      <c r="W80" s="133">
        <v>0.45100000000000001</v>
      </c>
      <c r="X80" s="133">
        <v>1.054</v>
      </c>
      <c r="Y80" s="133">
        <v>406.83300000000003</v>
      </c>
      <c r="Z80" s="133">
        <v>11.265000000000001</v>
      </c>
      <c r="AA80" s="133">
        <v>20.628</v>
      </c>
      <c r="AB80" s="133">
        <v>66.948999999999998</v>
      </c>
      <c r="AC80" s="133">
        <v>1.369</v>
      </c>
      <c r="AD80" s="133">
        <v>3.4000000000000002E-2</v>
      </c>
      <c r="AE80" s="133">
        <v>1345.528</v>
      </c>
      <c r="AF80" s="133">
        <v>10.701000000000001</v>
      </c>
      <c r="AG80" s="133">
        <v>9.4730000000000008</v>
      </c>
      <c r="AH80" s="133">
        <v>51.121000000000002</v>
      </c>
      <c r="AI80" s="133">
        <v>28.018000000000001</v>
      </c>
      <c r="AJ80" s="133">
        <v>31.794</v>
      </c>
      <c r="AK80" s="133">
        <v>1.147</v>
      </c>
      <c r="AL80" s="133">
        <v>69.918000000000006</v>
      </c>
      <c r="AM80" s="133">
        <v>14.420999999999999</v>
      </c>
      <c r="AN80" s="133">
        <v>1E-3</v>
      </c>
      <c r="AO80" s="133">
        <v>349.72800000000001</v>
      </c>
      <c r="AP80" s="133">
        <v>39.783000000000001</v>
      </c>
      <c r="AQ80" s="133">
        <v>3.2280000000000002</v>
      </c>
      <c r="AR80" s="133">
        <v>1.833</v>
      </c>
      <c r="AS80" s="133">
        <v>0.37</v>
      </c>
      <c r="AT80" s="133">
        <v>0</v>
      </c>
      <c r="AU80" s="133">
        <v>0</v>
      </c>
      <c r="AV80" s="133">
        <v>0.97899999999999998</v>
      </c>
      <c r="AW80" s="133">
        <v>25.664999999999999</v>
      </c>
      <c r="AX80" s="133">
        <v>77.272999999999996</v>
      </c>
      <c r="AY80" s="133">
        <v>7.5999999999999998E-2</v>
      </c>
      <c r="AZ80" s="133">
        <v>0.28699999999999998</v>
      </c>
      <c r="BA80" s="133">
        <v>1.891</v>
      </c>
      <c r="BB80" s="133">
        <v>2.1659999999999999</v>
      </c>
      <c r="BC80" s="133">
        <v>36.453000000000003</v>
      </c>
      <c r="BD80" s="133">
        <v>4.8000000000000001E-2</v>
      </c>
      <c r="BE80" s="133">
        <v>12.593</v>
      </c>
      <c r="BF80" s="133">
        <v>21.445</v>
      </c>
      <c r="BG80" s="133">
        <v>1.0489999999999999</v>
      </c>
      <c r="BH80" s="133">
        <v>0</v>
      </c>
      <c r="BI80" s="133">
        <v>12.737</v>
      </c>
      <c r="BJ80" s="133">
        <v>0</v>
      </c>
      <c r="BK80" s="133">
        <v>0</v>
      </c>
      <c r="BL80" s="146">
        <v>0</v>
      </c>
      <c r="BM80" s="147">
        <f t="shared" si="5"/>
        <v>3401.5430000000001</v>
      </c>
      <c r="BN80" s="135"/>
      <c r="BO80" s="177">
        <v>0</v>
      </c>
      <c r="BP80" s="148">
        <f t="shared" si="6"/>
        <v>117.26600000000001</v>
      </c>
      <c r="BQ80" s="134">
        <f t="shared" si="7"/>
        <v>117.26600000000001</v>
      </c>
      <c r="BR80" s="149">
        <v>0</v>
      </c>
      <c r="BS80" s="132">
        <v>117.26600000000001</v>
      </c>
      <c r="BT80" s="150">
        <v>0</v>
      </c>
      <c r="BU80" s="150">
        <v>0</v>
      </c>
      <c r="BV80" s="132">
        <v>4051.346</v>
      </c>
      <c r="BW80" s="151">
        <v>-154.75</v>
      </c>
      <c r="BX80" s="135">
        <v>0</v>
      </c>
      <c r="BY80"/>
      <c r="BZ80"/>
    </row>
    <row r="81" spans="1:78" ht="15">
      <c r="A81" s="53" t="s">
        <v>25</v>
      </c>
      <c r="B81" s="393" t="s">
        <v>166</v>
      </c>
      <c r="C81" s="133">
        <f t="shared" si="4"/>
        <v>2155.0810000000001</v>
      </c>
      <c r="D81" s="132"/>
      <c r="E81" s="132"/>
      <c r="F81" s="132"/>
      <c r="G81" s="132"/>
      <c r="H81" s="132"/>
      <c r="I81" s="132"/>
      <c r="J81" s="132"/>
      <c r="K81" s="132"/>
      <c r="L81" s="134">
        <v>0</v>
      </c>
      <c r="M81" s="133">
        <v>0</v>
      </c>
      <c r="N81" s="133">
        <v>0</v>
      </c>
      <c r="O81" s="133">
        <v>0</v>
      </c>
      <c r="P81" s="133">
        <v>17.388000000000002</v>
      </c>
      <c r="Q81" s="133">
        <v>0</v>
      </c>
      <c r="R81" s="133">
        <v>0.60599999999999998</v>
      </c>
      <c r="S81" s="133">
        <v>15.984</v>
      </c>
      <c r="T81" s="133">
        <v>0</v>
      </c>
      <c r="U81" s="133">
        <v>5.0999999999999997E-2</v>
      </c>
      <c r="V81" s="133">
        <v>0</v>
      </c>
      <c r="W81" s="133">
        <v>0</v>
      </c>
      <c r="X81" s="133">
        <v>2.9000000000000001E-2</v>
      </c>
      <c r="Y81" s="133">
        <v>0</v>
      </c>
      <c r="Z81" s="133">
        <v>164.416</v>
      </c>
      <c r="AA81" s="133">
        <v>4.4660000000000002</v>
      </c>
      <c r="AB81" s="133">
        <v>0</v>
      </c>
      <c r="AC81" s="133">
        <v>0</v>
      </c>
      <c r="AD81" s="133">
        <v>0</v>
      </c>
      <c r="AE81" s="133">
        <v>0</v>
      </c>
      <c r="AF81" s="133">
        <v>0</v>
      </c>
      <c r="AG81" s="133">
        <v>0</v>
      </c>
      <c r="AH81" s="133">
        <v>7.8819999999999997</v>
      </c>
      <c r="AI81" s="133">
        <v>0</v>
      </c>
      <c r="AJ81" s="133">
        <v>0</v>
      </c>
      <c r="AK81" s="133">
        <v>0</v>
      </c>
      <c r="AL81" s="133">
        <v>0</v>
      </c>
      <c r="AM81" s="133">
        <v>0</v>
      </c>
      <c r="AN81" s="133">
        <v>0</v>
      </c>
      <c r="AO81" s="133">
        <v>0</v>
      </c>
      <c r="AP81" s="133">
        <v>0</v>
      </c>
      <c r="AQ81" s="133">
        <v>0</v>
      </c>
      <c r="AR81" s="133">
        <v>0</v>
      </c>
      <c r="AS81" s="133">
        <v>0</v>
      </c>
      <c r="AT81" s="133">
        <v>0</v>
      </c>
      <c r="AU81" s="133">
        <v>0</v>
      </c>
      <c r="AV81" s="133">
        <v>0</v>
      </c>
      <c r="AW81" s="133">
        <v>0</v>
      </c>
      <c r="AX81" s="133">
        <v>1.6930000000000001</v>
      </c>
      <c r="AY81" s="133">
        <v>0</v>
      </c>
      <c r="AZ81" s="133">
        <v>0</v>
      </c>
      <c r="BA81" s="133">
        <v>0</v>
      </c>
      <c r="BB81" s="133">
        <v>0</v>
      </c>
      <c r="BC81" s="133">
        <v>0</v>
      </c>
      <c r="BD81" s="133">
        <v>0</v>
      </c>
      <c r="BE81" s="133">
        <v>0</v>
      </c>
      <c r="BF81" s="133">
        <v>0</v>
      </c>
      <c r="BG81" s="133">
        <v>0</v>
      </c>
      <c r="BH81" s="133">
        <v>0</v>
      </c>
      <c r="BI81" s="133">
        <v>1.248</v>
      </c>
      <c r="BJ81" s="133">
        <v>0</v>
      </c>
      <c r="BK81" s="133">
        <v>0</v>
      </c>
      <c r="BL81" s="146">
        <v>0</v>
      </c>
      <c r="BM81" s="147">
        <f t="shared" si="5"/>
        <v>213.76300000000001</v>
      </c>
      <c r="BN81" s="135"/>
      <c r="BO81" s="177">
        <v>3.5999999999999997E-2</v>
      </c>
      <c r="BP81" s="148">
        <f t="shared" si="6"/>
        <v>876.49400000000003</v>
      </c>
      <c r="BQ81" s="134">
        <f t="shared" si="7"/>
        <v>876.49400000000003</v>
      </c>
      <c r="BR81" s="149">
        <v>0</v>
      </c>
      <c r="BS81" s="132">
        <v>876.49400000000003</v>
      </c>
      <c r="BT81" s="150">
        <v>0</v>
      </c>
      <c r="BU81" s="150">
        <v>0</v>
      </c>
      <c r="BV81" s="132">
        <v>1066.5820000000001</v>
      </c>
      <c r="BW81" s="151">
        <v>-1.794</v>
      </c>
      <c r="BX81" s="135">
        <v>0</v>
      </c>
      <c r="BY81"/>
      <c r="BZ81"/>
    </row>
    <row r="82" spans="1:78" ht="15">
      <c r="A82" s="53" t="s">
        <v>26</v>
      </c>
      <c r="B82" s="393" t="s">
        <v>206</v>
      </c>
      <c r="C82" s="133">
        <f t="shared" si="4"/>
        <v>24360.182999999997</v>
      </c>
      <c r="D82" s="132"/>
      <c r="E82" s="132"/>
      <c r="F82" s="132"/>
      <c r="G82" s="132"/>
      <c r="H82" s="132"/>
      <c r="I82" s="132"/>
      <c r="J82" s="132"/>
      <c r="K82" s="132"/>
      <c r="L82" s="134">
        <v>0.49299999999999999</v>
      </c>
      <c r="M82" s="133">
        <v>2.7040000000000002</v>
      </c>
      <c r="N82" s="133">
        <v>1.2490000000000001</v>
      </c>
      <c r="O82" s="133">
        <v>128.15899999999999</v>
      </c>
      <c r="P82" s="133">
        <v>211.87799999999999</v>
      </c>
      <c r="Q82" s="133">
        <v>1.145</v>
      </c>
      <c r="R82" s="133">
        <v>6.306</v>
      </c>
      <c r="S82" s="133">
        <v>1.1439999999999999</v>
      </c>
      <c r="T82" s="133">
        <v>0</v>
      </c>
      <c r="U82" s="133">
        <v>28.385999999999999</v>
      </c>
      <c r="V82" s="133">
        <v>6.8220000000000001</v>
      </c>
      <c r="W82" s="133">
        <v>0.39400000000000002</v>
      </c>
      <c r="X82" s="133">
        <v>8.7590000000000003</v>
      </c>
      <c r="Y82" s="133">
        <v>0.90500000000000003</v>
      </c>
      <c r="Z82" s="133">
        <v>3.0179999999999998</v>
      </c>
      <c r="AA82" s="133">
        <v>226.345</v>
      </c>
      <c r="AB82" s="133">
        <v>3.923</v>
      </c>
      <c r="AC82" s="133">
        <v>336.45699999999999</v>
      </c>
      <c r="AD82" s="133">
        <v>210.40600000000001</v>
      </c>
      <c r="AE82" s="133">
        <v>237.52600000000001</v>
      </c>
      <c r="AF82" s="133">
        <v>28.815999999999999</v>
      </c>
      <c r="AG82" s="133">
        <v>17.891999999999999</v>
      </c>
      <c r="AH82" s="133">
        <v>200.56700000000001</v>
      </c>
      <c r="AI82" s="133">
        <v>135.22300000000001</v>
      </c>
      <c r="AJ82" s="133">
        <v>1855.7149999999999</v>
      </c>
      <c r="AK82" s="133">
        <v>5.5830000000000002</v>
      </c>
      <c r="AL82" s="133">
        <v>9.68</v>
      </c>
      <c r="AM82" s="133">
        <v>67.013000000000005</v>
      </c>
      <c r="AN82" s="133">
        <v>12.83</v>
      </c>
      <c r="AO82" s="133">
        <v>183.75200000000001</v>
      </c>
      <c r="AP82" s="133">
        <v>29.637</v>
      </c>
      <c r="AQ82" s="133">
        <v>41.216000000000001</v>
      </c>
      <c r="AR82" s="133">
        <v>276.74299999999999</v>
      </c>
      <c r="AS82" s="133">
        <v>160.001</v>
      </c>
      <c r="AT82" s="133">
        <v>238.45400000000001</v>
      </c>
      <c r="AU82" s="133">
        <v>18.594999999999999</v>
      </c>
      <c r="AV82" s="133">
        <v>13.324999999999999</v>
      </c>
      <c r="AW82" s="133">
        <v>7.2839999999999998</v>
      </c>
      <c r="AX82" s="133">
        <v>120.17400000000001</v>
      </c>
      <c r="AY82" s="133">
        <v>0.10199999999999999</v>
      </c>
      <c r="AZ82" s="133">
        <v>56.133000000000003</v>
      </c>
      <c r="BA82" s="133">
        <v>69.876000000000005</v>
      </c>
      <c r="BB82" s="133">
        <v>17.513000000000002</v>
      </c>
      <c r="BC82" s="133">
        <v>291.22699999999998</v>
      </c>
      <c r="BD82" s="133">
        <v>5.1509999999999998</v>
      </c>
      <c r="BE82" s="133">
        <v>86.820999999999998</v>
      </c>
      <c r="BF82" s="133">
        <v>138.04499999999999</v>
      </c>
      <c r="BG82" s="133">
        <v>8.0709999999999997</v>
      </c>
      <c r="BH82" s="133">
        <v>9.1129999999999995</v>
      </c>
      <c r="BI82" s="133">
        <v>28.035</v>
      </c>
      <c r="BJ82" s="133">
        <v>0</v>
      </c>
      <c r="BK82" s="133">
        <v>0</v>
      </c>
      <c r="BL82" s="146">
        <v>0</v>
      </c>
      <c r="BM82" s="147">
        <f t="shared" si="5"/>
        <v>5548.6059999999989</v>
      </c>
      <c r="BN82" s="135"/>
      <c r="BO82" s="177">
        <v>2.214</v>
      </c>
      <c r="BP82" s="148">
        <f t="shared" si="6"/>
        <v>7082.2300000000005</v>
      </c>
      <c r="BQ82" s="134">
        <f t="shared" si="7"/>
        <v>6920.5050000000001</v>
      </c>
      <c r="BR82" s="149">
        <v>0</v>
      </c>
      <c r="BS82" s="132">
        <v>6920.5050000000001</v>
      </c>
      <c r="BT82" s="150">
        <v>161.72499999999999</v>
      </c>
      <c r="BU82" s="150">
        <v>0</v>
      </c>
      <c r="BV82" s="132">
        <v>11655.022999999999</v>
      </c>
      <c r="BW82" s="151">
        <v>72.11</v>
      </c>
      <c r="BX82" s="135">
        <v>0</v>
      </c>
      <c r="BY82"/>
      <c r="BZ82"/>
    </row>
    <row r="83" spans="1:78" ht="15">
      <c r="A83" s="53" t="s">
        <v>27</v>
      </c>
      <c r="B83" s="393" t="s">
        <v>124</v>
      </c>
      <c r="C83" s="133">
        <f t="shared" si="4"/>
        <v>855.23699999999985</v>
      </c>
      <c r="D83" s="132"/>
      <c r="E83" s="132"/>
      <c r="F83" s="132"/>
      <c r="G83" s="132"/>
      <c r="H83" s="132"/>
      <c r="I83" s="132"/>
      <c r="J83" s="132"/>
      <c r="K83" s="132"/>
      <c r="L83" s="134">
        <v>3.61</v>
      </c>
      <c r="M83" s="133">
        <v>44.555999999999997</v>
      </c>
      <c r="N83" s="133">
        <v>11.268000000000001</v>
      </c>
      <c r="O83" s="133">
        <v>16.212</v>
      </c>
      <c r="P83" s="133">
        <v>1.2250000000000001</v>
      </c>
      <c r="Q83" s="133">
        <v>0.996</v>
      </c>
      <c r="R83" s="133">
        <v>2.0099999999999998</v>
      </c>
      <c r="S83" s="133">
        <v>1.3660000000000001</v>
      </c>
      <c r="T83" s="133">
        <v>0</v>
      </c>
      <c r="U83" s="133">
        <v>2.137</v>
      </c>
      <c r="V83" s="133">
        <v>4.0549999999999997</v>
      </c>
      <c r="W83" s="133">
        <v>0.54200000000000004</v>
      </c>
      <c r="X83" s="133">
        <v>17.852</v>
      </c>
      <c r="Y83" s="133">
        <v>3.5139999999999998</v>
      </c>
      <c r="Z83" s="133">
        <v>1.1990000000000001</v>
      </c>
      <c r="AA83" s="133">
        <v>0</v>
      </c>
      <c r="AB83" s="133">
        <v>0.34200000000000003</v>
      </c>
      <c r="AC83" s="133">
        <v>15.284000000000001</v>
      </c>
      <c r="AD83" s="133">
        <v>12.968</v>
      </c>
      <c r="AE83" s="133">
        <v>8.4939999999999998</v>
      </c>
      <c r="AF83" s="133">
        <v>4.2779999999999996</v>
      </c>
      <c r="AG83" s="133">
        <v>4.875</v>
      </c>
      <c r="AH83" s="133">
        <v>6.4779999999999998</v>
      </c>
      <c r="AI83" s="133">
        <v>9.8420000000000005</v>
      </c>
      <c r="AJ83" s="133">
        <v>0</v>
      </c>
      <c r="AK83" s="133">
        <v>110.145</v>
      </c>
      <c r="AL83" s="133">
        <v>158.42500000000001</v>
      </c>
      <c r="AM83" s="133">
        <v>18.177</v>
      </c>
      <c r="AN83" s="133">
        <v>0.376</v>
      </c>
      <c r="AO83" s="133">
        <v>9.0459999999999994</v>
      </c>
      <c r="AP83" s="133">
        <v>5.64</v>
      </c>
      <c r="AQ83" s="133">
        <v>1.4339999999999999</v>
      </c>
      <c r="AR83" s="133">
        <v>22.818000000000001</v>
      </c>
      <c r="AS83" s="133">
        <v>1.2989999999999999</v>
      </c>
      <c r="AT83" s="133">
        <v>0</v>
      </c>
      <c r="AU83" s="133">
        <v>3.1949999999999998</v>
      </c>
      <c r="AV83" s="133">
        <v>2.0819999999999999</v>
      </c>
      <c r="AW83" s="133">
        <v>6.1260000000000003</v>
      </c>
      <c r="AX83" s="133">
        <v>1.3380000000000001</v>
      </c>
      <c r="AY83" s="133">
        <v>0</v>
      </c>
      <c r="AZ83" s="133">
        <v>9.3729999999999993</v>
      </c>
      <c r="BA83" s="133">
        <v>4.3070000000000004</v>
      </c>
      <c r="BB83" s="133">
        <v>1.0589999999999999</v>
      </c>
      <c r="BC83" s="133">
        <v>33.643999999999998</v>
      </c>
      <c r="BD83" s="133">
        <v>0.82899999999999996</v>
      </c>
      <c r="BE83" s="133">
        <v>7.6020000000000003</v>
      </c>
      <c r="BF83" s="133">
        <v>9.3420000000000005</v>
      </c>
      <c r="BG83" s="133">
        <v>2.827</v>
      </c>
      <c r="BH83" s="133">
        <v>0</v>
      </c>
      <c r="BI83" s="133">
        <v>5.3890000000000002</v>
      </c>
      <c r="BJ83" s="133">
        <v>0</v>
      </c>
      <c r="BK83" s="133">
        <v>0</v>
      </c>
      <c r="BL83" s="146">
        <v>0</v>
      </c>
      <c r="BM83" s="147">
        <f t="shared" si="5"/>
        <v>587.57599999999991</v>
      </c>
      <c r="BN83" s="135"/>
      <c r="BO83" s="177">
        <v>259.06400000000002</v>
      </c>
      <c r="BP83" s="148">
        <f t="shared" si="6"/>
        <v>0</v>
      </c>
      <c r="BQ83" s="134">
        <f t="shared" si="7"/>
        <v>0</v>
      </c>
      <c r="BR83" s="149">
        <v>0</v>
      </c>
      <c r="BS83" s="132">
        <v>0</v>
      </c>
      <c r="BT83" s="150">
        <v>0</v>
      </c>
      <c r="BU83" s="150">
        <v>0</v>
      </c>
      <c r="BV83" s="132">
        <v>1.321</v>
      </c>
      <c r="BW83" s="151">
        <v>7.2759999999999998</v>
      </c>
      <c r="BX83" s="135">
        <v>0</v>
      </c>
      <c r="BY83"/>
      <c r="BZ83"/>
    </row>
    <row r="84" spans="1:78" ht="15">
      <c r="A84" s="53" t="s">
        <v>28</v>
      </c>
      <c r="B84" s="393" t="s">
        <v>167</v>
      </c>
      <c r="C84" s="133">
        <f t="shared" si="4"/>
        <v>10376.585000000003</v>
      </c>
      <c r="D84" s="132"/>
      <c r="E84" s="132"/>
      <c r="F84" s="132"/>
      <c r="G84" s="132"/>
      <c r="H84" s="132"/>
      <c r="I84" s="132"/>
      <c r="J84" s="132"/>
      <c r="K84" s="132"/>
      <c r="L84" s="134">
        <v>8.5589999999999993</v>
      </c>
      <c r="M84" s="133">
        <v>332.64299999999997</v>
      </c>
      <c r="N84" s="133">
        <v>91.638000000000005</v>
      </c>
      <c r="O84" s="133">
        <v>305.512</v>
      </c>
      <c r="P84" s="133">
        <v>55.156999999999996</v>
      </c>
      <c r="Q84" s="133">
        <v>4.0039999999999996</v>
      </c>
      <c r="R84" s="133">
        <v>38.06</v>
      </c>
      <c r="S84" s="133">
        <v>23.87</v>
      </c>
      <c r="T84" s="133">
        <v>0</v>
      </c>
      <c r="U84" s="133">
        <v>20.803999999999998</v>
      </c>
      <c r="V84" s="133">
        <v>24.361000000000001</v>
      </c>
      <c r="W84" s="133">
        <v>7.1950000000000003</v>
      </c>
      <c r="X84" s="133">
        <v>7.1159999999999997</v>
      </c>
      <c r="Y84" s="133">
        <v>5.5129999999999999</v>
      </c>
      <c r="Z84" s="133">
        <v>14.727</v>
      </c>
      <c r="AA84" s="133">
        <v>18.46</v>
      </c>
      <c r="AB84" s="133">
        <v>26.212</v>
      </c>
      <c r="AC84" s="133">
        <v>785.87800000000004</v>
      </c>
      <c r="AD84" s="133">
        <v>73.981999999999999</v>
      </c>
      <c r="AE84" s="133">
        <v>547.21699999999998</v>
      </c>
      <c r="AF84" s="133">
        <v>27.791</v>
      </c>
      <c r="AG84" s="133">
        <v>58.472999999999999</v>
      </c>
      <c r="AH84" s="133">
        <v>123.72499999999999</v>
      </c>
      <c r="AI84" s="133">
        <v>447.35899999999998</v>
      </c>
      <c r="AJ84" s="133">
        <v>72.088999999999999</v>
      </c>
      <c r="AK84" s="133">
        <v>4.8</v>
      </c>
      <c r="AL84" s="133">
        <v>25.202000000000002</v>
      </c>
      <c r="AM84" s="133">
        <v>404.48500000000001</v>
      </c>
      <c r="AN84" s="133">
        <v>8.6310000000000002</v>
      </c>
      <c r="AO84" s="133">
        <v>1260.749</v>
      </c>
      <c r="AP84" s="133">
        <v>243.453</v>
      </c>
      <c r="AQ84" s="133">
        <v>36.573</v>
      </c>
      <c r="AR84" s="133">
        <v>322.24299999999999</v>
      </c>
      <c r="AS84" s="133">
        <v>1.6910000000000001</v>
      </c>
      <c r="AT84" s="133">
        <v>364.11700000000002</v>
      </c>
      <c r="AU84" s="133">
        <v>19.602</v>
      </c>
      <c r="AV84" s="133">
        <v>12.814</v>
      </c>
      <c r="AW84" s="133">
        <v>52.368000000000002</v>
      </c>
      <c r="AX84" s="133">
        <v>24.757000000000001</v>
      </c>
      <c r="AY84" s="133">
        <v>0.193</v>
      </c>
      <c r="AZ84" s="133">
        <v>2.1440000000000001</v>
      </c>
      <c r="BA84" s="133">
        <v>10.298</v>
      </c>
      <c r="BB84" s="133">
        <v>7.0369999999999999</v>
      </c>
      <c r="BC84" s="133">
        <v>555.495</v>
      </c>
      <c r="BD84" s="133">
        <v>21.72</v>
      </c>
      <c r="BE84" s="133">
        <v>95.834999999999994</v>
      </c>
      <c r="BF84" s="133">
        <v>83.143000000000001</v>
      </c>
      <c r="BG84" s="133">
        <v>7.0190000000000001</v>
      </c>
      <c r="BH84" s="133">
        <v>10.816000000000001</v>
      </c>
      <c r="BI84" s="133">
        <v>107.989</v>
      </c>
      <c r="BJ84" s="133">
        <v>0</v>
      </c>
      <c r="BK84" s="133">
        <v>0</v>
      </c>
      <c r="BL84" s="146">
        <v>0</v>
      </c>
      <c r="BM84" s="147">
        <f t="shared" si="5"/>
        <v>6803.5190000000021</v>
      </c>
      <c r="BN84" s="135"/>
      <c r="BO84" s="177">
        <v>0</v>
      </c>
      <c r="BP84" s="148">
        <f t="shared" si="6"/>
        <v>3573.0659999999998</v>
      </c>
      <c r="BQ84" s="134">
        <f t="shared" si="7"/>
        <v>3573.0659999999998</v>
      </c>
      <c r="BR84" s="149">
        <v>0</v>
      </c>
      <c r="BS84" s="132">
        <v>3573.0659999999998</v>
      </c>
      <c r="BT84" s="150">
        <v>0</v>
      </c>
      <c r="BU84" s="150">
        <v>0</v>
      </c>
      <c r="BV84" s="132">
        <v>0</v>
      </c>
      <c r="BW84" s="151">
        <v>0</v>
      </c>
      <c r="BX84" s="135">
        <v>0</v>
      </c>
      <c r="BY84"/>
      <c r="BZ84"/>
    </row>
    <row r="85" spans="1:78" ht="15">
      <c r="A85" s="53" t="s">
        <v>29</v>
      </c>
      <c r="B85" s="393" t="s">
        <v>125</v>
      </c>
      <c r="C85" s="133">
        <f t="shared" si="4"/>
        <v>3447.0389999999998</v>
      </c>
      <c r="D85" s="132"/>
      <c r="E85" s="132"/>
      <c r="F85" s="132"/>
      <c r="G85" s="132"/>
      <c r="H85" s="132"/>
      <c r="I85" s="132"/>
      <c r="J85" s="132"/>
      <c r="K85" s="132"/>
      <c r="L85" s="134">
        <v>336.84800000000001</v>
      </c>
      <c r="M85" s="133">
        <v>19.170999999999999</v>
      </c>
      <c r="N85" s="133">
        <v>0.34399999999999997</v>
      </c>
      <c r="O85" s="133">
        <v>86.518000000000001</v>
      </c>
      <c r="P85" s="133">
        <v>2.512</v>
      </c>
      <c r="Q85" s="133">
        <v>0.28499999999999998</v>
      </c>
      <c r="R85" s="133">
        <v>1.972</v>
      </c>
      <c r="S85" s="133">
        <v>4.6890000000000001</v>
      </c>
      <c r="T85" s="133">
        <v>0</v>
      </c>
      <c r="U85" s="133">
        <v>3.0750000000000002</v>
      </c>
      <c r="V85" s="133">
        <v>0.66700000000000004</v>
      </c>
      <c r="W85" s="133">
        <v>0.23</v>
      </c>
      <c r="X85" s="133">
        <v>14.862</v>
      </c>
      <c r="Y85" s="133">
        <v>1.4359999999999999</v>
      </c>
      <c r="Z85" s="133">
        <v>0.63100000000000001</v>
      </c>
      <c r="AA85" s="133">
        <v>5.367</v>
      </c>
      <c r="AB85" s="133">
        <v>3.9780000000000002</v>
      </c>
      <c r="AC85" s="133">
        <v>14.792</v>
      </c>
      <c r="AD85" s="133">
        <v>0</v>
      </c>
      <c r="AE85" s="133">
        <v>196.124</v>
      </c>
      <c r="AF85" s="133">
        <v>18.911999999999999</v>
      </c>
      <c r="AG85" s="133">
        <v>16.821999999999999</v>
      </c>
      <c r="AH85" s="133">
        <v>39.896999999999998</v>
      </c>
      <c r="AI85" s="133">
        <v>182.886</v>
      </c>
      <c r="AJ85" s="133">
        <v>11.76</v>
      </c>
      <c r="AK85" s="133">
        <v>5.0490000000000004</v>
      </c>
      <c r="AL85" s="133">
        <v>3.5489999999999999</v>
      </c>
      <c r="AM85" s="133">
        <v>124.027</v>
      </c>
      <c r="AN85" s="133">
        <v>2.4289999999999998</v>
      </c>
      <c r="AO85" s="133">
        <v>635.87400000000002</v>
      </c>
      <c r="AP85" s="133">
        <v>73.506</v>
      </c>
      <c r="AQ85" s="133">
        <v>3.863</v>
      </c>
      <c r="AR85" s="133">
        <v>7.1420000000000003</v>
      </c>
      <c r="AS85" s="133">
        <v>0.377</v>
      </c>
      <c r="AT85" s="133">
        <v>31.36</v>
      </c>
      <c r="AU85" s="133">
        <v>1.631</v>
      </c>
      <c r="AV85" s="133">
        <v>0.53500000000000003</v>
      </c>
      <c r="AW85" s="133">
        <v>12.755000000000001</v>
      </c>
      <c r="AX85" s="133">
        <v>7.5549999999999997</v>
      </c>
      <c r="AY85" s="133">
        <v>3.3000000000000002E-2</v>
      </c>
      <c r="AZ85" s="133">
        <v>0.98099999999999998</v>
      </c>
      <c r="BA85" s="133">
        <v>4.931</v>
      </c>
      <c r="BB85" s="133">
        <v>2.06</v>
      </c>
      <c r="BC85" s="133">
        <v>157.66399999999999</v>
      </c>
      <c r="BD85" s="133">
        <v>3.8380000000000001</v>
      </c>
      <c r="BE85" s="133">
        <v>42.609000000000002</v>
      </c>
      <c r="BF85" s="133">
        <v>31.873999999999999</v>
      </c>
      <c r="BG85" s="133">
        <v>3.1379999999999999</v>
      </c>
      <c r="BH85" s="133">
        <v>7.21</v>
      </c>
      <c r="BI85" s="133">
        <v>69.322999999999993</v>
      </c>
      <c r="BJ85" s="133">
        <v>0</v>
      </c>
      <c r="BK85" s="133">
        <v>0</v>
      </c>
      <c r="BL85" s="146">
        <v>0</v>
      </c>
      <c r="BM85" s="147">
        <f t="shared" si="5"/>
        <v>2197.0909999999999</v>
      </c>
      <c r="BN85" s="135"/>
      <c r="BO85" s="177">
        <v>0</v>
      </c>
      <c r="BP85" s="148">
        <f t="shared" si="6"/>
        <v>1250.7570000000001</v>
      </c>
      <c r="BQ85" s="134">
        <f t="shared" si="7"/>
        <v>1250.7570000000001</v>
      </c>
      <c r="BR85" s="149">
        <v>0</v>
      </c>
      <c r="BS85" s="132">
        <v>1250.7570000000001</v>
      </c>
      <c r="BT85" s="150">
        <v>0</v>
      </c>
      <c r="BU85" s="150">
        <v>0</v>
      </c>
      <c r="BV85" s="132">
        <v>0</v>
      </c>
      <c r="BW85" s="151">
        <v>-0.80900000000000005</v>
      </c>
      <c r="BX85" s="135">
        <v>0</v>
      </c>
      <c r="BY85"/>
      <c r="BZ85"/>
    </row>
    <row r="86" spans="1:78" ht="15">
      <c r="A86" s="53" t="s">
        <v>30</v>
      </c>
      <c r="B86" s="393" t="s">
        <v>163</v>
      </c>
      <c r="C86" s="133">
        <f t="shared" si="4"/>
        <v>37418.191999999995</v>
      </c>
      <c r="D86" s="132"/>
      <c r="E86" s="132"/>
      <c r="F86" s="132"/>
      <c r="G86" s="132"/>
      <c r="H86" s="132"/>
      <c r="I86" s="132"/>
      <c r="J86" s="132"/>
      <c r="K86" s="132"/>
      <c r="L86" s="134">
        <v>0.16500000000000001</v>
      </c>
      <c r="M86" s="133">
        <v>0</v>
      </c>
      <c r="N86" s="133">
        <v>0</v>
      </c>
      <c r="O86" s="133">
        <v>43.899000000000001</v>
      </c>
      <c r="P86" s="133">
        <v>25.010999999999999</v>
      </c>
      <c r="Q86" s="133">
        <v>0.48299999999999998</v>
      </c>
      <c r="R86" s="133">
        <v>2.3319999999999999</v>
      </c>
      <c r="S86" s="133">
        <v>4.4480000000000004</v>
      </c>
      <c r="T86" s="133">
        <v>0</v>
      </c>
      <c r="U86" s="133">
        <v>3.988</v>
      </c>
      <c r="V86" s="133">
        <v>2.9809999999999999</v>
      </c>
      <c r="W86" s="133">
        <v>0.34899999999999998</v>
      </c>
      <c r="X86" s="133">
        <v>0.6</v>
      </c>
      <c r="Y86" s="133">
        <v>6.2430000000000003</v>
      </c>
      <c r="Z86" s="133">
        <v>4.5270000000000001</v>
      </c>
      <c r="AA86" s="133">
        <v>15.795999999999999</v>
      </c>
      <c r="AB86" s="133">
        <v>12.113</v>
      </c>
      <c r="AC86" s="133">
        <v>0</v>
      </c>
      <c r="AD86" s="133">
        <v>6.4969999999999999</v>
      </c>
      <c r="AE86" s="133">
        <v>6889.5770000000002</v>
      </c>
      <c r="AF86" s="133">
        <v>3.77</v>
      </c>
      <c r="AG86" s="133">
        <v>14.875</v>
      </c>
      <c r="AH86" s="133">
        <v>61.478000000000002</v>
      </c>
      <c r="AI86" s="133">
        <v>67.594999999999999</v>
      </c>
      <c r="AJ86" s="133">
        <v>0.64600000000000002</v>
      </c>
      <c r="AK86" s="133">
        <v>0</v>
      </c>
      <c r="AL86" s="133">
        <v>3.7839999999999998</v>
      </c>
      <c r="AM86" s="133">
        <v>8.0000000000000002E-3</v>
      </c>
      <c r="AN86" s="133">
        <v>2.8940000000000001</v>
      </c>
      <c r="AO86" s="133">
        <v>710.79</v>
      </c>
      <c r="AP86" s="133">
        <v>36.776000000000003</v>
      </c>
      <c r="AQ86" s="133">
        <v>9.1170000000000009</v>
      </c>
      <c r="AR86" s="133">
        <v>53.247</v>
      </c>
      <c r="AS86" s="133">
        <v>0.47399999999999998</v>
      </c>
      <c r="AT86" s="133">
        <v>0</v>
      </c>
      <c r="AU86" s="133">
        <v>4.4400000000000004</v>
      </c>
      <c r="AV86" s="133">
        <v>2.363</v>
      </c>
      <c r="AW86" s="133">
        <v>268.42099999999999</v>
      </c>
      <c r="AX86" s="133">
        <v>833.13099999999997</v>
      </c>
      <c r="AY86" s="133">
        <v>0.4</v>
      </c>
      <c r="AZ86" s="133">
        <v>9.0489999999999995</v>
      </c>
      <c r="BA86" s="133">
        <v>45.777000000000001</v>
      </c>
      <c r="BB86" s="133">
        <v>8.1440000000000001</v>
      </c>
      <c r="BC86" s="133">
        <v>45.926000000000002</v>
      </c>
      <c r="BD86" s="133">
        <v>2.3250000000000002</v>
      </c>
      <c r="BE86" s="133">
        <v>21.05</v>
      </c>
      <c r="BF86" s="133">
        <v>20.791</v>
      </c>
      <c r="BG86" s="133">
        <v>10.958</v>
      </c>
      <c r="BH86" s="133">
        <v>30.085000000000001</v>
      </c>
      <c r="BI86" s="133">
        <v>2.3490000000000002</v>
      </c>
      <c r="BJ86" s="133">
        <v>0</v>
      </c>
      <c r="BK86" s="133">
        <v>0</v>
      </c>
      <c r="BL86" s="146">
        <v>0</v>
      </c>
      <c r="BM86" s="147">
        <f t="shared" si="5"/>
        <v>9289.6719999999987</v>
      </c>
      <c r="BN86" s="135"/>
      <c r="BO86" s="177">
        <v>46.18</v>
      </c>
      <c r="BP86" s="148">
        <f t="shared" si="6"/>
        <v>149.964</v>
      </c>
      <c r="BQ86" s="134">
        <f t="shared" si="7"/>
        <v>149.964</v>
      </c>
      <c r="BR86" s="149">
        <v>0</v>
      </c>
      <c r="BS86" s="132">
        <v>149.964</v>
      </c>
      <c r="BT86" s="150">
        <v>0</v>
      </c>
      <c r="BU86" s="150">
        <v>0</v>
      </c>
      <c r="BV86" s="132">
        <v>24683.834999999999</v>
      </c>
      <c r="BW86" s="151">
        <v>3248.5410000000002</v>
      </c>
      <c r="BX86" s="135">
        <v>0</v>
      </c>
      <c r="BY86"/>
      <c r="BZ86"/>
    </row>
    <row r="87" spans="1:78" ht="15">
      <c r="A87" s="53" t="s">
        <v>31</v>
      </c>
      <c r="B87" s="393" t="s">
        <v>216</v>
      </c>
      <c r="C87" s="133">
        <f t="shared" si="4"/>
        <v>787.20400000000018</v>
      </c>
      <c r="D87" s="132"/>
      <c r="E87" s="132"/>
      <c r="F87" s="132"/>
      <c r="G87" s="132"/>
      <c r="H87" s="132"/>
      <c r="I87" s="132"/>
      <c r="J87" s="132"/>
      <c r="K87" s="132"/>
      <c r="L87" s="134">
        <v>8.8999999999999996E-2</v>
      </c>
      <c r="M87" s="133">
        <v>0</v>
      </c>
      <c r="N87" s="133">
        <v>3.8319999999999999</v>
      </c>
      <c r="O87" s="133">
        <v>4.9580000000000002</v>
      </c>
      <c r="P87" s="133">
        <v>20.859000000000002</v>
      </c>
      <c r="Q87" s="133">
        <v>0.65</v>
      </c>
      <c r="R87" s="133">
        <v>3.7730000000000001</v>
      </c>
      <c r="S87" s="133">
        <v>0.22900000000000001</v>
      </c>
      <c r="T87" s="133">
        <v>0</v>
      </c>
      <c r="U87" s="133">
        <v>3.395</v>
      </c>
      <c r="V87" s="133">
        <v>1.036</v>
      </c>
      <c r="W87" s="133">
        <v>0.153</v>
      </c>
      <c r="X87" s="133">
        <v>6.774</v>
      </c>
      <c r="Y87" s="133">
        <v>4.3380000000000001</v>
      </c>
      <c r="Z87" s="133">
        <v>0.35</v>
      </c>
      <c r="AA87" s="133">
        <v>1.714</v>
      </c>
      <c r="AB87" s="133">
        <v>1.6930000000000001</v>
      </c>
      <c r="AC87" s="133">
        <v>6.0309999999999997</v>
      </c>
      <c r="AD87" s="133">
        <v>2.74</v>
      </c>
      <c r="AE87" s="133">
        <v>17.242999999999999</v>
      </c>
      <c r="AF87" s="133">
        <v>24.204999999999998</v>
      </c>
      <c r="AG87" s="133">
        <v>14.875</v>
      </c>
      <c r="AH87" s="133">
        <v>26.478000000000002</v>
      </c>
      <c r="AI87" s="133">
        <v>39.241</v>
      </c>
      <c r="AJ87" s="133">
        <v>245.096</v>
      </c>
      <c r="AK87" s="133">
        <v>0.17699999999999999</v>
      </c>
      <c r="AL87" s="133">
        <v>0</v>
      </c>
      <c r="AM87" s="133">
        <v>12.891999999999999</v>
      </c>
      <c r="AN87" s="133">
        <v>0.33900000000000002</v>
      </c>
      <c r="AO87" s="133">
        <v>16.378</v>
      </c>
      <c r="AP87" s="133">
        <v>0.10299999999999999</v>
      </c>
      <c r="AQ87" s="133">
        <v>1.8440000000000001</v>
      </c>
      <c r="AR87" s="133">
        <v>21.933</v>
      </c>
      <c r="AS87" s="133">
        <v>0.72499999999999998</v>
      </c>
      <c r="AT87" s="133">
        <v>10.145</v>
      </c>
      <c r="AU87" s="133">
        <v>3.2770000000000001</v>
      </c>
      <c r="AV87" s="133">
        <v>2.2610000000000001</v>
      </c>
      <c r="AW87" s="133">
        <v>4.6239999999999997</v>
      </c>
      <c r="AX87" s="133">
        <v>3.4620000000000002</v>
      </c>
      <c r="AY87" s="133">
        <v>0</v>
      </c>
      <c r="AZ87" s="133">
        <v>6.3150000000000004</v>
      </c>
      <c r="BA87" s="133">
        <v>11.749000000000001</v>
      </c>
      <c r="BB87" s="133">
        <v>16.29</v>
      </c>
      <c r="BC87" s="133">
        <v>28.335000000000001</v>
      </c>
      <c r="BD87" s="133">
        <v>2.101</v>
      </c>
      <c r="BE87" s="133">
        <v>6.4720000000000004</v>
      </c>
      <c r="BF87" s="133">
        <v>5.2140000000000004</v>
      </c>
      <c r="BG87" s="133">
        <v>1.1379999999999999</v>
      </c>
      <c r="BH87" s="133">
        <v>0</v>
      </c>
      <c r="BI87" s="133">
        <v>0.183</v>
      </c>
      <c r="BJ87" s="133">
        <v>0</v>
      </c>
      <c r="BK87" s="133">
        <v>0</v>
      </c>
      <c r="BL87" s="146">
        <v>0</v>
      </c>
      <c r="BM87" s="147">
        <f t="shared" si="5"/>
        <v>585.70900000000017</v>
      </c>
      <c r="BN87" s="135"/>
      <c r="BO87" s="177">
        <v>0</v>
      </c>
      <c r="BP87" s="148">
        <f t="shared" si="6"/>
        <v>201.495</v>
      </c>
      <c r="BQ87" s="134">
        <f t="shared" si="7"/>
        <v>201.495</v>
      </c>
      <c r="BR87" s="149">
        <v>0</v>
      </c>
      <c r="BS87" s="132">
        <v>201.495</v>
      </c>
      <c r="BT87" s="150">
        <v>0</v>
      </c>
      <c r="BU87" s="150">
        <v>0</v>
      </c>
      <c r="BV87" s="132">
        <v>0</v>
      </c>
      <c r="BW87" s="151">
        <v>0</v>
      </c>
      <c r="BX87" s="135">
        <v>0</v>
      </c>
      <c r="BY87"/>
      <c r="BZ87"/>
    </row>
    <row r="88" spans="1:78" ht="15">
      <c r="A88" s="53" t="s">
        <v>32</v>
      </c>
      <c r="B88" s="393" t="s">
        <v>232</v>
      </c>
      <c r="C88" s="133">
        <f t="shared" si="4"/>
        <v>0</v>
      </c>
      <c r="D88" s="132"/>
      <c r="E88" s="132"/>
      <c r="F88" s="132"/>
      <c r="G88" s="132"/>
      <c r="H88" s="132"/>
      <c r="I88" s="132"/>
      <c r="J88" s="132"/>
      <c r="K88" s="132"/>
      <c r="L88" s="134">
        <v>0</v>
      </c>
      <c r="M88" s="133">
        <v>0</v>
      </c>
      <c r="N88" s="133">
        <v>0</v>
      </c>
      <c r="O88" s="133">
        <v>0</v>
      </c>
      <c r="P88" s="133">
        <v>0</v>
      </c>
      <c r="Q88" s="133">
        <v>0</v>
      </c>
      <c r="R88" s="133">
        <v>0</v>
      </c>
      <c r="S88" s="133">
        <v>0</v>
      </c>
      <c r="T88" s="133">
        <v>0</v>
      </c>
      <c r="U88" s="133">
        <v>0</v>
      </c>
      <c r="V88" s="133">
        <v>0</v>
      </c>
      <c r="W88" s="133">
        <v>0</v>
      </c>
      <c r="X88" s="133">
        <v>0</v>
      </c>
      <c r="Y88" s="133">
        <v>0</v>
      </c>
      <c r="Z88" s="133">
        <v>0</v>
      </c>
      <c r="AA88" s="133">
        <v>0</v>
      </c>
      <c r="AB88" s="133">
        <v>0</v>
      </c>
      <c r="AC88" s="133">
        <v>0</v>
      </c>
      <c r="AD88" s="133">
        <v>0</v>
      </c>
      <c r="AE88" s="133">
        <v>0</v>
      </c>
      <c r="AF88" s="133">
        <v>0</v>
      </c>
      <c r="AG88" s="133">
        <v>0</v>
      </c>
      <c r="AH88" s="133">
        <v>0</v>
      </c>
      <c r="AI88" s="133">
        <v>0</v>
      </c>
      <c r="AJ88" s="133">
        <v>0</v>
      </c>
      <c r="AK88" s="133">
        <v>0</v>
      </c>
      <c r="AL88" s="133">
        <v>0</v>
      </c>
      <c r="AM88" s="133">
        <v>0</v>
      </c>
      <c r="AN88" s="133">
        <v>0</v>
      </c>
      <c r="AO88" s="133">
        <v>0</v>
      </c>
      <c r="AP88" s="133">
        <v>0</v>
      </c>
      <c r="AQ88" s="133">
        <v>0</v>
      </c>
      <c r="AR88" s="133">
        <v>0</v>
      </c>
      <c r="AS88" s="133">
        <v>0</v>
      </c>
      <c r="AT88" s="133">
        <v>0</v>
      </c>
      <c r="AU88" s="133">
        <v>0</v>
      </c>
      <c r="AV88" s="133">
        <v>0</v>
      </c>
      <c r="AW88" s="133">
        <v>0</v>
      </c>
      <c r="AX88" s="133">
        <v>0</v>
      </c>
      <c r="AY88" s="133">
        <v>0</v>
      </c>
      <c r="AZ88" s="133">
        <v>0</v>
      </c>
      <c r="BA88" s="133">
        <v>0</v>
      </c>
      <c r="BB88" s="133">
        <v>0</v>
      </c>
      <c r="BC88" s="133">
        <v>0</v>
      </c>
      <c r="BD88" s="133">
        <v>0</v>
      </c>
      <c r="BE88" s="133">
        <v>0</v>
      </c>
      <c r="BF88" s="133">
        <v>0</v>
      </c>
      <c r="BG88" s="133">
        <v>0</v>
      </c>
      <c r="BH88" s="133">
        <v>0</v>
      </c>
      <c r="BI88" s="133">
        <v>0</v>
      </c>
      <c r="BJ88" s="133">
        <v>0</v>
      </c>
      <c r="BK88" s="133">
        <v>0</v>
      </c>
      <c r="BL88" s="146">
        <v>0</v>
      </c>
      <c r="BM88" s="147">
        <f t="shared" si="5"/>
        <v>0</v>
      </c>
      <c r="BN88" s="135"/>
      <c r="BO88" s="177">
        <v>0</v>
      </c>
      <c r="BP88" s="148">
        <f t="shared" si="6"/>
        <v>0</v>
      </c>
      <c r="BQ88" s="134">
        <f t="shared" si="7"/>
        <v>0</v>
      </c>
      <c r="BR88" s="149">
        <v>0</v>
      </c>
      <c r="BS88" s="132">
        <v>0</v>
      </c>
      <c r="BT88" s="150">
        <v>0</v>
      </c>
      <c r="BU88" s="150">
        <v>0</v>
      </c>
      <c r="BV88" s="132">
        <v>0</v>
      </c>
      <c r="BW88" s="151">
        <v>0</v>
      </c>
      <c r="BX88" s="135">
        <v>0</v>
      </c>
      <c r="BY88"/>
      <c r="BZ88"/>
    </row>
    <row r="89" spans="1:78" ht="15">
      <c r="A89" s="53" t="s">
        <v>33</v>
      </c>
      <c r="B89" s="393" t="s">
        <v>217</v>
      </c>
      <c r="C89" s="133">
        <f t="shared" si="4"/>
        <v>0</v>
      </c>
      <c r="D89" s="132"/>
      <c r="E89" s="132"/>
      <c r="F89" s="132"/>
      <c r="G89" s="132"/>
      <c r="H89" s="132"/>
      <c r="I89" s="132"/>
      <c r="J89" s="132"/>
      <c r="K89" s="132"/>
      <c r="L89" s="134">
        <v>0</v>
      </c>
      <c r="M89" s="133">
        <v>0</v>
      </c>
      <c r="N89" s="133">
        <v>0</v>
      </c>
      <c r="O89" s="133">
        <v>0</v>
      </c>
      <c r="P89" s="133">
        <v>0</v>
      </c>
      <c r="Q89" s="133">
        <v>0</v>
      </c>
      <c r="R89" s="133">
        <v>0</v>
      </c>
      <c r="S89" s="133">
        <v>0</v>
      </c>
      <c r="T89" s="133">
        <v>0</v>
      </c>
      <c r="U89" s="133">
        <v>0</v>
      </c>
      <c r="V89" s="133">
        <v>0</v>
      </c>
      <c r="W89" s="133">
        <v>0</v>
      </c>
      <c r="X89" s="133">
        <v>0</v>
      </c>
      <c r="Y89" s="133">
        <v>0</v>
      </c>
      <c r="Z89" s="133">
        <v>0</v>
      </c>
      <c r="AA89" s="133">
        <v>0</v>
      </c>
      <c r="AB89" s="133">
        <v>0</v>
      </c>
      <c r="AC89" s="133">
        <v>0</v>
      </c>
      <c r="AD89" s="133">
        <v>0</v>
      </c>
      <c r="AE89" s="133">
        <v>0</v>
      </c>
      <c r="AF89" s="133">
        <v>0</v>
      </c>
      <c r="AG89" s="133">
        <v>0</v>
      </c>
      <c r="AH89" s="133">
        <v>0</v>
      </c>
      <c r="AI89" s="133">
        <v>0</v>
      </c>
      <c r="AJ89" s="133">
        <v>0</v>
      </c>
      <c r="AK89" s="133">
        <v>0</v>
      </c>
      <c r="AL89" s="133">
        <v>0</v>
      </c>
      <c r="AM89" s="133">
        <v>0</v>
      </c>
      <c r="AN89" s="133">
        <v>0</v>
      </c>
      <c r="AO89" s="133">
        <v>0</v>
      </c>
      <c r="AP89" s="133">
        <v>0</v>
      </c>
      <c r="AQ89" s="133">
        <v>0</v>
      </c>
      <c r="AR89" s="133">
        <v>0</v>
      </c>
      <c r="AS89" s="133">
        <v>0</v>
      </c>
      <c r="AT89" s="133">
        <v>0</v>
      </c>
      <c r="AU89" s="133">
        <v>0</v>
      </c>
      <c r="AV89" s="133">
        <v>0</v>
      </c>
      <c r="AW89" s="133">
        <v>0</v>
      </c>
      <c r="AX89" s="133">
        <v>0</v>
      </c>
      <c r="AY89" s="133">
        <v>0</v>
      </c>
      <c r="AZ89" s="133">
        <v>0</v>
      </c>
      <c r="BA89" s="133">
        <v>0</v>
      </c>
      <c r="BB89" s="133">
        <v>0</v>
      </c>
      <c r="BC89" s="133">
        <v>0</v>
      </c>
      <c r="BD89" s="133">
        <v>0</v>
      </c>
      <c r="BE89" s="133">
        <v>0</v>
      </c>
      <c r="BF89" s="133">
        <v>0</v>
      </c>
      <c r="BG89" s="133">
        <v>0</v>
      </c>
      <c r="BH89" s="133">
        <v>0</v>
      </c>
      <c r="BI89" s="133">
        <v>0</v>
      </c>
      <c r="BJ89" s="133">
        <v>0</v>
      </c>
      <c r="BK89" s="133">
        <v>0</v>
      </c>
      <c r="BL89" s="146">
        <v>0</v>
      </c>
      <c r="BM89" s="147">
        <f t="shared" si="5"/>
        <v>0</v>
      </c>
      <c r="BN89" s="135"/>
      <c r="BO89" s="177">
        <v>0</v>
      </c>
      <c r="BP89" s="148">
        <f t="shared" si="6"/>
        <v>0</v>
      </c>
      <c r="BQ89" s="134">
        <f t="shared" si="7"/>
        <v>0</v>
      </c>
      <c r="BR89" s="149">
        <v>0</v>
      </c>
      <c r="BS89" s="132">
        <v>0</v>
      </c>
      <c r="BT89" s="150">
        <v>0</v>
      </c>
      <c r="BU89" s="150">
        <v>0</v>
      </c>
      <c r="BV89" s="132">
        <v>0</v>
      </c>
      <c r="BW89" s="151">
        <v>0</v>
      </c>
      <c r="BX89" s="135">
        <v>0</v>
      </c>
      <c r="BY89"/>
      <c r="BZ89"/>
    </row>
    <row r="90" spans="1:78" ht="15">
      <c r="A90" s="53" t="s">
        <v>34</v>
      </c>
      <c r="B90" s="393" t="s">
        <v>134</v>
      </c>
      <c r="C90" s="133">
        <f t="shared" si="4"/>
        <v>0</v>
      </c>
      <c r="D90" s="132"/>
      <c r="E90" s="132"/>
      <c r="F90" s="132"/>
      <c r="G90" s="132"/>
      <c r="H90" s="132"/>
      <c r="I90" s="132"/>
      <c r="J90" s="132"/>
      <c r="K90" s="132"/>
      <c r="L90" s="134">
        <v>0</v>
      </c>
      <c r="M90" s="133">
        <v>0</v>
      </c>
      <c r="N90" s="133">
        <v>0</v>
      </c>
      <c r="O90" s="133">
        <v>0</v>
      </c>
      <c r="P90" s="133">
        <v>0</v>
      </c>
      <c r="Q90" s="133">
        <v>0</v>
      </c>
      <c r="R90" s="133">
        <v>0</v>
      </c>
      <c r="S90" s="133">
        <v>0</v>
      </c>
      <c r="T90" s="133">
        <v>0</v>
      </c>
      <c r="U90" s="133">
        <v>0</v>
      </c>
      <c r="V90" s="133">
        <v>0</v>
      </c>
      <c r="W90" s="133">
        <v>0</v>
      </c>
      <c r="X90" s="133">
        <v>0</v>
      </c>
      <c r="Y90" s="133">
        <v>0</v>
      </c>
      <c r="Z90" s="133">
        <v>0</v>
      </c>
      <c r="AA90" s="133">
        <v>0</v>
      </c>
      <c r="AB90" s="133">
        <v>0</v>
      </c>
      <c r="AC90" s="133">
        <v>0</v>
      </c>
      <c r="AD90" s="133">
        <v>0</v>
      </c>
      <c r="AE90" s="133">
        <v>0</v>
      </c>
      <c r="AF90" s="133">
        <v>0</v>
      </c>
      <c r="AG90" s="133">
        <v>0</v>
      </c>
      <c r="AH90" s="133">
        <v>0</v>
      </c>
      <c r="AI90" s="133">
        <v>0</v>
      </c>
      <c r="AJ90" s="133">
        <v>0</v>
      </c>
      <c r="AK90" s="133">
        <v>0</v>
      </c>
      <c r="AL90" s="133">
        <v>0</v>
      </c>
      <c r="AM90" s="133">
        <v>0</v>
      </c>
      <c r="AN90" s="133">
        <v>0</v>
      </c>
      <c r="AO90" s="133">
        <v>0</v>
      </c>
      <c r="AP90" s="133">
        <v>0</v>
      </c>
      <c r="AQ90" s="133">
        <v>0</v>
      </c>
      <c r="AR90" s="133">
        <v>0</v>
      </c>
      <c r="AS90" s="133">
        <v>0</v>
      </c>
      <c r="AT90" s="133">
        <v>0</v>
      </c>
      <c r="AU90" s="133">
        <v>0</v>
      </c>
      <c r="AV90" s="133">
        <v>0</v>
      </c>
      <c r="AW90" s="133">
        <v>0</v>
      </c>
      <c r="AX90" s="133">
        <v>0</v>
      </c>
      <c r="AY90" s="133">
        <v>0</v>
      </c>
      <c r="AZ90" s="133">
        <v>0</v>
      </c>
      <c r="BA90" s="133">
        <v>0</v>
      </c>
      <c r="BB90" s="133">
        <v>0</v>
      </c>
      <c r="BC90" s="133">
        <v>0</v>
      </c>
      <c r="BD90" s="133">
        <v>0</v>
      </c>
      <c r="BE90" s="133">
        <v>0</v>
      </c>
      <c r="BF90" s="133">
        <v>0</v>
      </c>
      <c r="BG90" s="133">
        <v>0</v>
      </c>
      <c r="BH90" s="133">
        <v>0</v>
      </c>
      <c r="BI90" s="133">
        <v>0</v>
      </c>
      <c r="BJ90" s="133">
        <v>0</v>
      </c>
      <c r="BK90" s="133">
        <v>0</v>
      </c>
      <c r="BL90" s="146">
        <v>0</v>
      </c>
      <c r="BM90" s="147">
        <f t="shared" si="5"/>
        <v>0</v>
      </c>
      <c r="BN90" s="135"/>
      <c r="BO90" s="177">
        <v>0</v>
      </c>
      <c r="BP90" s="148">
        <f t="shared" si="6"/>
        <v>0</v>
      </c>
      <c r="BQ90" s="134">
        <f t="shared" si="7"/>
        <v>0</v>
      </c>
      <c r="BR90" s="149">
        <v>0</v>
      </c>
      <c r="BS90" s="132">
        <v>0</v>
      </c>
      <c r="BT90" s="150">
        <v>0</v>
      </c>
      <c r="BU90" s="150">
        <v>0</v>
      </c>
      <c r="BV90" s="132">
        <v>0</v>
      </c>
      <c r="BW90" s="151">
        <v>0</v>
      </c>
      <c r="BX90" s="135">
        <v>0</v>
      </c>
      <c r="BY90"/>
      <c r="BZ90"/>
    </row>
    <row r="91" spans="1:78" ht="15">
      <c r="A91" s="53" t="s">
        <v>35</v>
      </c>
      <c r="B91" s="393" t="s">
        <v>135</v>
      </c>
      <c r="C91" s="133">
        <f t="shared" si="4"/>
        <v>14147.132999999998</v>
      </c>
      <c r="D91" s="132"/>
      <c r="E91" s="132"/>
      <c r="F91" s="132"/>
      <c r="G91" s="132"/>
      <c r="H91" s="132"/>
      <c r="I91" s="132"/>
      <c r="J91" s="132"/>
      <c r="K91" s="132"/>
      <c r="L91" s="134">
        <v>0</v>
      </c>
      <c r="M91" s="133">
        <v>75.709000000000003</v>
      </c>
      <c r="N91" s="133">
        <v>93.423000000000002</v>
      </c>
      <c r="O91" s="133">
        <v>92.576999999999998</v>
      </c>
      <c r="P91" s="133">
        <v>146.07400000000001</v>
      </c>
      <c r="Q91" s="133">
        <v>2.5430000000000001</v>
      </c>
      <c r="R91" s="133">
        <v>12.202</v>
      </c>
      <c r="S91" s="133">
        <v>5.4589999999999996</v>
      </c>
      <c r="T91" s="133">
        <v>0</v>
      </c>
      <c r="U91" s="133">
        <v>19.463000000000001</v>
      </c>
      <c r="V91" s="133">
        <v>2.181</v>
      </c>
      <c r="W91" s="133">
        <v>1.0249999999999999</v>
      </c>
      <c r="X91" s="133">
        <v>1.9330000000000001</v>
      </c>
      <c r="Y91" s="133">
        <v>0.57699999999999996</v>
      </c>
      <c r="Z91" s="133">
        <v>11.162000000000001</v>
      </c>
      <c r="AA91" s="133">
        <v>7.7919999999999998</v>
      </c>
      <c r="AB91" s="133">
        <v>1.0289999999999999</v>
      </c>
      <c r="AC91" s="133">
        <v>8.1969999999999992</v>
      </c>
      <c r="AD91" s="133">
        <v>9.4039999999999999</v>
      </c>
      <c r="AE91" s="133">
        <v>883.3</v>
      </c>
      <c r="AF91" s="133">
        <v>9.4860000000000007</v>
      </c>
      <c r="AG91" s="133">
        <v>30.542999999999999</v>
      </c>
      <c r="AH91" s="133">
        <v>253.38800000000001</v>
      </c>
      <c r="AI91" s="133">
        <v>592.25</v>
      </c>
      <c r="AJ91" s="133">
        <v>7.181</v>
      </c>
      <c r="AK91" s="133">
        <v>1.2929999999999999</v>
      </c>
      <c r="AL91" s="133">
        <v>145.63200000000001</v>
      </c>
      <c r="AM91" s="133">
        <v>44.808</v>
      </c>
      <c r="AN91" s="133">
        <v>6.5209999999999999</v>
      </c>
      <c r="AO91" s="133">
        <v>348.26100000000002</v>
      </c>
      <c r="AP91" s="133">
        <v>48.942</v>
      </c>
      <c r="AQ91" s="133">
        <v>10.063000000000001</v>
      </c>
      <c r="AR91" s="133">
        <v>5.3220000000000001</v>
      </c>
      <c r="AS91" s="133">
        <v>2.024</v>
      </c>
      <c r="AT91" s="133">
        <v>388.73</v>
      </c>
      <c r="AU91" s="133">
        <v>0.16800000000000001</v>
      </c>
      <c r="AV91" s="133">
        <v>2.5999999999999999E-2</v>
      </c>
      <c r="AW91" s="133">
        <v>11.920999999999999</v>
      </c>
      <c r="AX91" s="133">
        <v>33.319000000000003</v>
      </c>
      <c r="AY91" s="133">
        <v>0</v>
      </c>
      <c r="AZ91" s="133">
        <v>4.16</v>
      </c>
      <c r="BA91" s="133">
        <v>115.1</v>
      </c>
      <c r="BB91" s="133">
        <v>13.728999999999999</v>
      </c>
      <c r="BC91" s="133">
        <v>195.947</v>
      </c>
      <c r="BD91" s="133">
        <v>4.6150000000000002</v>
      </c>
      <c r="BE91" s="133">
        <v>21.58</v>
      </c>
      <c r="BF91" s="133">
        <v>20.579000000000001</v>
      </c>
      <c r="BG91" s="133">
        <v>11.105</v>
      </c>
      <c r="BH91" s="133">
        <v>0</v>
      </c>
      <c r="BI91" s="133">
        <v>26.713999999999999</v>
      </c>
      <c r="BJ91" s="133">
        <v>0</v>
      </c>
      <c r="BK91" s="133">
        <v>0</v>
      </c>
      <c r="BL91" s="146">
        <v>0</v>
      </c>
      <c r="BM91" s="147">
        <f t="shared" si="5"/>
        <v>3727.4569999999994</v>
      </c>
      <c r="BN91" s="135"/>
      <c r="BO91" s="177">
        <v>0</v>
      </c>
      <c r="BP91" s="148">
        <f t="shared" si="6"/>
        <v>10419.675999999999</v>
      </c>
      <c r="BQ91" s="134">
        <f t="shared" si="7"/>
        <v>10419.675999999999</v>
      </c>
      <c r="BR91" s="149">
        <v>0</v>
      </c>
      <c r="BS91" s="132">
        <v>10419.675999999999</v>
      </c>
      <c r="BT91" s="150">
        <v>0</v>
      </c>
      <c r="BU91" s="150">
        <v>0</v>
      </c>
      <c r="BV91" s="132">
        <v>0</v>
      </c>
      <c r="BW91" s="151">
        <v>0</v>
      </c>
      <c r="BX91" s="135">
        <v>0</v>
      </c>
      <c r="BY91"/>
      <c r="BZ91"/>
    </row>
    <row r="92" spans="1:78" ht="15">
      <c r="A92" s="53" t="s">
        <v>36</v>
      </c>
      <c r="B92" s="393" t="s">
        <v>37</v>
      </c>
      <c r="C92" s="133">
        <f t="shared" si="4"/>
        <v>1975.837</v>
      </c>
      <c r="D92" s="132"/>
      <c r="E92" s="132"/>
      <c r="F92" s="132"/>
      <c r="G92" s="132"/>
      <c r="H92" s="132"/>
      <c r="I92" s="132"/>
      <c r="J92" s="132"/>
      <c r="K92" s="132"/>
      <c r="L92" s="134">
        <v>0</v>
      </c>
      <c r="M92" s="133">
        <v>8.8019999999999996</v>
      </c>
      <c r="N92" s="133">
        <v>0</v>
      </c>
      <c r="O92" s="133">
        <v>5.3529999999999998</v>
      </c>
      <c r="P92" s="133">
        <v>112.58799999999999</v>
      </c>
      <c r="Q92" s="133">
        <v>2.5209999999999999</v>
      </c>
      <c r="R92" s="133">
        <v>0.442</v>
      </c>
      <c r="S92" s="133">
        <v>0</v>
      </c>
      <c r="T92" s="133">
        <v>0</v>
      </c>
      <c r="U92" s="133">
        <v>0</v>
      </c>
      <c r="V92" s="133">
        <v>0.55400000000000005</v>
      </c>
      <c r="W92" s="133">
        <v>1.63</v>
      </c>
      <c r="X92" s="133">
        <v>2.1640000000000001</v>
      </c>
      <c r="Y92" s="133">
        <v>10.839</v>
      </c>
      <c r="Z92" s="133">
        <v>0</v>
      </c>
      <c r="AA92" s="133">
        <v>0.75700000000000001</v>
      </c>
      <c r="AB92" s="133">
        <v>0.44600000000000001</v>
      </c>
      <c r="AC92" s="133">
        <v>8.9990000000000006</v>
      </c>
      <c r="AD92" s="133">
        <v>0</v>
      </c>
      <c r="AE92" s="133">
        <v>1.0940000000000001</v>
      </c>
      <c r="AF92" s="133">
        <v>9.4860000000000007</v>
      </c>
      <c r="AG92" s="133">
        <v>30.542999999999999</v>
      </c>
      <c r="AH92" s="133">
        <v>736.84199999999998</v>
      </c>
      <c r="AI92" s="133">
        <v>201.04400000000001</v>
      </c>
      <c r="AJ92" s="133">
        <v>0.35899999999999999</v>
      </c>
      <c r="AK92" s="133">
        <v>28.111999999999998</v>
      </c>
      <c r="AL92" s="133">
        <v>4.4800000000000004</v>
      </c>
      <c r="AM92" s="133">
        <v>2.319</v>
      </c>
      <c r="AN92" s="133">
        <v>0.20599999999999999</v>
      </c>
      <c r="AO92" s="133">
        <v>78.930000000000007</v>
      </c>
      <c r="AP92" s="133">
        <v>0</v>
      </c>
      <c r="AQ92" s="133">
        <v>2.0880000000000001</v>
      </c>
      <c r="AR92" s="133">
        <v>9.3420000000000005</v>
      </c>
      <c r="AS92" s="133">
        <v>0</v>
      </c>
      <c r="AT92" s="133">
        <v>0</v>
      </c>
      <c r="AU92" s="133">
        <v>0</v>
      </c>
      <c r="AV92" s="133">
        <v>0.13900000000000001</v>
      </c>
      <c r="AW92" s="133">
        <v>1.6E-2</v>
      </c>
      <c r="AX92" s="133">
        <v>31.847999999999999</v>
      </c>
      <c r="AY92" s="133">
        <v>0</v>
      </c>
      <c r="AZ92" s="133">
        <v>0.80500000000000005</v>
      </c>
      <c r="BA92" s="133">
        <v>4.1349999999999998</v>
      </c>
      <c r="BB92" s="133">
        <v>7.6139999999999999</v>
      </c>
      <c r="BC92" s="133">
        <v>145.97</v>
      </c>
      <c r="BD92" s="133">
        <v>0</v>
      </c>
      <c r="BE92" s="133">
        <v>18.966000000000001</v>
      </c>
      <c r="BF92" s="133">
        <v>28.814</v>
      </c>
      <c r="BG92" s="133">
        <v>1.7999999999999999E-2</v>
      </c>
      <c r="BH92" s="133">
        <v>0</v>
      </c>
      <c r="BI92" s="133">
        <v>0.21099999999999999</v>
      </c>
      <c r="BJ92" s="133">
        <v>0</v>
      </c>
      <c r="BK92" s="133">
        <v>0</v>
      </c>
      <c r="BL92" s="146">
        <v>0</v>
      </c>
      <c r="BM92" s="147">
        <f t="shared" si="5"/>
        <v>1498.4760000000001</v>
      </c>
      <c r="BN92" s="135"/>
      <c r="BO92" s="177">
        <v>3.4950000000000001</v>
      </c>
      <c r="BP92" s="148">
        <f t="shared" si="6"/>
        <v>473.86599999999999</v>
      </c>
      <c r="BQ92" s="134">
        <f t="shared" si="7"/>
        <v>463.06299999999999</v>
      </c>
      <c r="BR92" s="149">
        <v>0</v>
      </c>
      <c r="BS92" s="132">
        <v>463.06299999999999</v>
      </c>
      <c r="BT92" s="150">
        <v>10.803000000000001</v>
      </c>
      <c r="BU92" s="150">
        <v>0</v>
      </c>
      <c r="BV92" s="132">
        <v>0</v>
      </c>
      <c r="BW92" s="151">
        <v>0</v>
      </c>
      <c r="BX92" s="135">
        <v>0</v>
      </c>
      <c r="BY92"/>
      <c r="BZ92"/>
    </row>
    <row r="93" spans="1:78" ht="15">
      <c r="A93" s="53" t="s">
        <v>38</v>
      </c>
      <c r="B93" s="393" t="s">
        <v>39</v>
      </c>
      <c r="C93" s="133">
        <f t="shared" si="4"/>
        <v>8439.2639999999992</v>
      </c>
      <c r="D93" s="132"/>
      <c r="E93" s="132"/>
      <c r="F93" s="132"/>
      <c r="G93" s="132"/>
      <c r="H93" s="132"/>
      <c r="I93" s="132"/>
      <c r="J93" s="132"/>
      <c r="K93" s="132"/>
      <c r="L93" s="134">
        <v>0</v>
      </c>
      <c r="M93" s="133">
        <v>8.8019999999999996</v>
      </c>
      <c r="N93" s="133">
        <v>0</v>
      </c>
      <c r="O93" s="133">
        <v>35.097999999999999</v>
      </c>
      <c r="P93" s="133">
        <v>3.0089999999999999</v>
      </c>
      <c r="Q93" s="133">
        <v>0.60299999999999998</v>
      </c>
      <c r="R93" s="133">
        <v>2.8380000000000001</v>
      </c>
      <c r="S93" s="133">
        <v>1.5449999999999999</v>
      </c>
      <c r="T93" s="133">
        <v>0</v>
      </c>
      <c r="U93" s="133">
        <v>3.9620000000000002</v>
      </c>
      <c r="V93" s="133">
        <v>1.0580000000000001</v>
      </c>
      <c r="W93" s="133">
        <v>0</v>
      </c>
      <c r="X93" s="133">
        <v>0.59399999999999997</v>
      </c>
      <c r="Y93" s="133">
        <v>5.6059999999999999</v>
      </c>
      <c r="Z93" s="133">
        <v>1.119</v>
      </c>
      <c r="AA93" s="133">
        <v>0</v>
      </c>
      <c r="AB93" s="133">
        <v>1.337</v>
      </c>
      <c r="AC93" s="133">
        <v>6.819</v>
      </c>
      <c r="AD93" s="133">
        <v>9.4169999999999998</v>
      </c>
      <c r="AE93" s="133">
        <v>29.274000000000001</v>
      </c>
      <c r="AF93" s="133">
        <v>13.702999999999999</v>
      </c>
      <c r="AG93" s="133">
        <v>9.7650000000000006</v>
      </c>
      <c r="AH93" s="133">
        <v>32.655000000000001</v>
      </c>
      <c r="AI93" s="133">
        <v>129.77600000000001</v>
      </c>
      <c r="AJ93" s="133">
        <v>3.8170000000000002</v>
      </c>
      <c r="AK93" s="133">
        <v>2.2080000000000002</v>
      </c>
      <c r="AL93" s="133">
        <v>979.66200000000003</v>
      </c>
      <c r="AM93" s="133">
        <v>38.154000000000003</v>
      </c>
      <c r="AN93" s="133">
        <v>16.196999999999999</v>
      </c>
      <c r="AO93" s="133">
        <v>27.48</v>
      </c>
      <c r="AP93" s="133">
        <v>6.976</v>
      </c>
      <c r="AQ93" s="133">
        <v>38.9</v>
      </c>
      <c r="AR93" s="133">
        <v>25.140999999999998</v>
      </c>
      <c r="AS93" s="133">
        <v>6.41</v>
      </c>
      <c r="AT93" s="133">
        <v>66.686999999999998</v>
      </c>
      <c r="AU93" s="133">
        <v>4.6500000000000004</v>
      </c>
      <c r="AV93" s="133">
        <v>13.621</v>
      </c>
      <c r="AW93" s="133">
        <v>0.42299999999999999</v>
      </c>
      <c r="AX93" s="133">
        <v>58.289000000000001</v>
      </c>
      <c r="AY93" s="133">
        <v>0</v>
      </c>
      <c r="AZ93" s="133">
        <v>0.91</v>
      </c>
      <c r="BA93" s="133">
        <v>355.05799999999999</v>
      </c>
      <c r="BB93" s="133">
        <v>27.602</v>
      </c>
      <c r="BC93" s="133">
        <v>144.16800000000001</v>
      </c>
      <c r="BD93" s="133">
        <v>0</v>
      </c>
      <c r="BE93" s="133">
        <v>16.190999999999999</v>
      </c>
      <c r="BF93" s="133">
        <v>29.815999999999999</v>
      </c>
      <c r="BG93" s="133">
        <v>5.0270000000000001</v>
      </c>
      <c r="BH93" s="133">
        <v>0</v>
      </c>
      <c r="BI93" s="133">
        <v>4.2039999999999997</v>
      </c>
      <c r="BJ93" s="133">
        <v>0</v>
      </c>
      <c r="BK93" s="133">
        <v>0</v>
      </c>
      <c r="BL93" s="146">
        <v>0</v>
      </c>
      <c r="BM93" s="147">
        <f t="shared" si="5"/>
        <v>2168.5710000000004</v>
      </c>
      <c r="BN93" s="135"/>
      <c r="BO93" s="177">
        <v>3320.9470000000001</v>
      </c>
      <c r="BP93" s="148">
        <f t="shared" si="6"/>
        <v>2949.7460000000001</v>
      </c>
      <c r="BQ93" s="134">
        <f t="shared" si="7"/>
        <v>2838.8180000000002</v>
      </c>
      <c r="BR93" s="149">
        <v>0</v>
      </c>
      <c r="BS93" s="132">
        <v>2838.8180000000002</v>
      </c>
      <c r="BT93" s="150">
        <v>110.928</v>
      </c>
      <c r="BU93" s="150">
        <v>0</v>
      </c>
      <c r="BV93" s="132">
        <v>0</v>
      </c>
      <c r="BW93" s="151">
        <v>0</v>
      </c>
      <c r="BX93" s="135">
        <v>0</v>
      </c>
      <c r="BY93"/>
      <c r="BZ93"/>
    </row>
    <row r="94" spans="1:78" ht="15">
      <c r="A94" s="53" t="s">
        <v>40</v>
      </c>
      <c r="B94" s="393" t="s">
        <v>136</v>
      </c>
      <c r="C94" s="133">
        <f t="shared" si="4"/>
        <v>11376.133999999998</v>
      </c>
      <c r="D94" s="132"/>
      <c r="E94" s="132"/>
      <c r="F94" s="132"/>
      <c r="G94" s="132"/>
      <c r="H94" s="132"/>
      <c r="I94" s="132"/>
      <c r="J94" s="132"/>
      <c r="K94" s="132"/>
      <c r="L94" s="134">
        <v>0</v>
      </c>
      <c r="M94" s="133">
        <v>144.376</v>
      </c>
      <c r="N94" s="133">
        <v>0</v>
      </c>
      <c r="O94" s="133">
        <v>401.79</v>
      </c>
      <c r="P94" s="133">
        <v>70</v>
      </c>
      <c r="Q94" s="133">
        <v>0</v>
      </c>
      <c r="R94" s="133">
        <v>10.364000000000001</v>
      </c>
      <c r="S94" s="133">
        <v>0</v>
      </c>
      <c r="T94" s="133">
        <v>0</v>
      </c>
      <c r="U94" s="133">
        <v>2.2589999999999999</v>
      </c>
      <c r="V94" s="133">
        <v>0</v>
      </c>
      <c r="W94" s="133">
        <v>0</v>
      </c>
      <c r="X94" s="133">
        <v>20.001999999999999</v>
      </c>
      <c r="Y94" s="133">
        <v>1.3879999999999999</v>
      </c>
      <c r="Z94" s="133">
        <v>0</v>
      </c>
      <c r="AA94" s="133">
        <v>1.1850000000000001</v>
      </c>
      <c r="AB94" s="133">
        <v>0</v>
      </c>
      <c r="AC94" s="133">
        <v>84.763000000000005</v>
      </c>
      <c r="AD94" s="133">
        <v>79.406000000000006</v>
      </c>
      <c r="AE94" s="133">
        <v>263.50200000000001</v>
      </c>
      <c r="AF94" s="133">
        <v>0</v>
      </c>
      <c r="AG94" s="133">
        <v>10</v>
      </c>
      <c r="AH94" s="133">
        <v>626.64200000000005</v>
      </c>
      <c r="AI94" s="133">
        <v>282.50599999999997</v>
      </c>
      <c r="AJ94" s="133">
        <v>4.3310000000000004</v>
      </c>
      <c r="AK94" s="133">
        <v>281.42500000000001</v>
      </c>
      <c r="AL94" s="133">
        <v>2148.4450000000002</v>
      </c>
      <c r="AM94" s="133">
        <v>1051.3009999999999</v>
      </c>
      <c r="AN94" s="133">
        <v>0</v>
      </c>
      <c r="AO94" s="133">
        <v>115.685</v>
      </c>
      <c r="AP94" s="133">
        <v>10</v>
      </c>
      <c r="AQ94" s="133">
        <v>0.88800000000000001</v>
      </c>
      <c r="AR94" s="133">
        <v>197.86099999999999</v>
      </c>
      <c r="AS94" s="133">
        <v>0</v>
      </c>
      <c r="AT94" s="133">
        <v>112.446</v>
      </c>
      <c r="AU94" s="133">
        <v>0</v>
      </c>
      <c r="AV94" s="133">
        <v>1.2999999999999999E-2</v>
      </c>
      <c r="AW94" s="133">
        <v>0.71399999999999997</v>
      </c>
      <c r="AX94" s="133">
        <v>10.364000000000001</v>
      </c>
      <c r="AY94" s="133">
        <v>0</v>
      </c>
      <c r="AZ94" s="133">
        <v>16.599</v>
      </c>
      <c r="BA94" s="133">
        <v>38.326999999999998</v>
      </c>
      <c r="BB94" s="133">
        <v>0</v>
      </c>
      <c r="BC94" s="133">
        <v>65.471999999999994</v>
      </c>
      <c r="BD94" s="133">
        <v>0</v>
      </c>
      <c r="BE94" s="133">
        <v>15.007</v>
      </c>
      <c r="BF94" s="133">
        <v>20</v>
      </c>
      <c r="BG94" s="133">
        <v>0</v>
      </c>
      <c r="BH94" s="133">
        <v>0</v>
      </c>
      <c r="BI94" s="133">
        <v>0</v>
      </c>
      <c r="BJ94" s="133">
        <v>0</v>
      </c>
      <c r="BK94" s="133">
        <v>0</v>
      </c>
      <c r="BL94" s="146">
        <v>0</v>
      </c>
      <c r="BM94" s="147">
        <f t="shared" si="5"/>
        <v>6087.0609999999988</v>
      </c>
      <c r="BN94" s="135"/>
      <c r="BO94" s="177">
        <v>5193.9120000000003</v>
      </c>
      <c r="BP94" s="148">
        <f t="shared" si="6"/>
        <v>95.161000000000001</v>
      </c>
      <c r="BQ94" s="134">
        <f t="shared" si="7"/>
        <v>95.161000000000001</v>
      </c>
      <c r="BR94" s="149">
        <v>0</v>
      </c>
      <c r="BS94" s="132">
        <v>95.161000000000001</v>
      </c>
      <c r="BT94" s="150">
        <v>0</v>
      </c>
      <c r="BU94" s="150">
        <v>0</v>
      </c>
      <c r="BV94" s="132">
        <v>0</v>
      </c>
      <c r="BW94" s="151">
        <v>0</v>
      </c>
      <c r="BX94" s="135">
        <v>0</v>
      </c>
      <c r="BY94"/>
      <c r="BZ94"/>
    </row>
    <row r="95" spans="1:78" ht="15">
      <c r="A95" s="53" t="s">
        <v>41</v>
      </c>
      <c r="B95" s="393" t="s">
        <v>156</v>
      </c>
      <c r="C95" s="133">
        <f t="shared" si="4"/>
        <v>309.94800000000004</v>
      </c>
      <c r="D95" s="132"/>
      <c r="E95" s="132"/>
      <c r="F95" s="132"/>
      <c r="G95" s="132"/>
      <c r="H95" s="132"/>
      <c r="I95" s="132"/>
      <c r="J95" s="132"/>
      <c r="K95" s="132"/>
      <c r="L95" s="134">
        <v>1.2E-2</v>
      </c>
      <c r="M95" s="133">
        <v>0</v>
      </c>
      <c r="N95" s="133">
        <v>0</v>
      </c>
      <c r="O95" s="133">
        <v>0.629</v>
      </c>
      <c r="P95" s="133">
        <v>0.33500000000000002</v>
      </c>
      <c r="Q95" s="133">
        <v>0.14499999999999999</v>
      </c>
      <c r="R95" s="133">
        <v>2.4E-2</v>
      </c>
      <c r="S95" s="133">
        <v>3.2000000000000001E-2</v>
      </c>
      <c r="T95" s="133">
        <v>0</v>
      </c>
      <c r="U95" s="133">
        <v>0.48199999999999998</v>
      </c>
      <c r="V95" s="133">
        <v>3.5000000000000003E-2</v>
      </c>
      <c r="W95" s="133">
        <v>1.4999999999999999E-2</v>
      </c>
      <c r="X95" s="133">
        <v>0.46400000000000002</v>
      </c>
      <c r="Y95" s="133">
        <v>3.5999999999999997E-2</v>
      </c>
      <c r="Z95" s="133">
        <v>0.76100000000000001</v>
      </c>
      <c r="AA95" s="133">
        <v>8.0000000000000002E-3</v>
      </c>
      <c r="AB95" s="133">
        <v>1.7000000000000001E-2</v>
      </c>
      <c r="AC95" s="133">
        <v>0.68700000000000006</v>
      </c>
      <c r="AD95" s="133">
        <v>1.2999999999999999E-2</v>
      </c>
      <c r="AE95" s="133">
        <v>11.973000000000001</v>
      </c>
      <c r="AF95" s="133">
        <v>1.1499999999999999</v>
      </c>
      <c r="AG95" s="133">
        <v>3.3839999999999999</v>
      </c>
      <c r="AH95" s="133">
        <v>2.379</v>
      </c>
      <c r="AI95" s="133">
        <v>3.75</v>
      </c>
      <c r="AJ95" s="133">
        <v>0.01</v>
      </c>
      <c r="AK95" s="133">
        <v>0</v>
      </c>
      <c r="AL95" s="133">
        <v>0.754</v>
      </c>
      <c r="AM95" s="133">
        <v>0.17899999999999999</v>
      </c>
      <c r="AN95" s="133">
        <v>10.148</v>
      </c>
      <c r="AO95" s="133">
        <v>2.3159999999999998</v>
      </c>
      <c r="AP95" s="133">
        <v>0.57899999999999996</v>
      </c>
      <c r="AQ95" s="133">
        <v>0.13</v>
      </c>
      <c r="AR95" s="133">
        <v>1.5529999999999999</v>
      </c>
      <c r="AS95" s="133">
        <v>6.6000000000000003E-2</v>
      </c>
      <c r="AT95" s="133">
        <v>0</v>
      </c>
      <c r="AU95" s="133">
        <v>0.81100000000000005</v>
      </c>
      <c r="AV95" s="133">
        <v>1.3560000000000001</v>
      </c>
      <c r="AW95" s="133">
        <v>0.17399999999999999</v>
      </c>
      <c r="AX95" s="133">
        <v>0.443</v>
      </c>
      <c r="AY95" s="133">
        <v>0</v>
      </c>
      <c r="AZ95" s="133">
        <v>1.0999999999999999E-2</v>
      </c>
      <c r="BA95" s="133">
        <v>0.14299999999999999</v>
      </c>
      <c r="BB95" s="133">
        <v>0.152</v>
      </c>
      <c r="BC95" s="133">
        <v>175.154</v>
      </c>
      <c r="BD95" s="133">
        <v>2.137</v>
      </c>
      <c r="BE95" s="133">
        <v>23.739000000000001</v>
      </c>
      <c r="BF95" s="133">
        <v>12.813000000000001</v>
      </c>
      <c r="BG95" s="133">
        <v>0.379</v>
      </c>
      <c r="BH95" s="133">
        <v>0.97399999999999998</v>
      </c>
      <c r="BI95" s="133">
        <v>0.502</v>
      </c>
      <c r="BJ95" s="133">
        <v>0</v>
      </c>
      <c r="BK95" s="133">
        <v>0</v>
      </c>
      <c r="BL95" s="146">
        <v>0</v>
      </c>
      <c r="BM95" s="147">
        <f t="shared" si="5"/>
        <v>260.85400000000004</v>
      </c>
      <c r="BN95" s="135"/>
      <c r="BO95" s="177">
        <v>0</v>
      </c>
      <c r="BP95" s="148">
        <f t="shared" si="6"/>
        <v>49.094000000000001</v>
      </c>
      <c r="BQ95" s="134">
        <f t="shared" si="7"/>
        <v>49.094000000000001</v>
      </c>
      <c r="BR95" s="149">
        <v>0</v>
      </c>
      <c r="BS95" s="132">
        <v>49.094000000000001</v>
      </c>
      <c r="BT95" s="150">
        <v>0</v>
      </c>
      <c r="BU95" s="150">
        <v>0</v>
      </c>
      <c r="BV95" s="132">
        <v>0</v>
      </c>
      <c r="BW95" s="151">
        <v>0</v>
      </c>
      <c r="BX95" s="135">
        <v>0</v>
      </c>
      <c r="BY95"/>
      <c r="BZ95"/>
    </row>
    <row r="96" spans="1:78" ht="15">
      <c r="A96" s="53" t="s">
        <v>42</v>
      </c>
      <c r="B96" s="393" t="s">
        <v>43</v>
      </c>
      <c r="C96" s="133">
        <f t="shared" si="4"/>
        <v>18109.75</v>
      </c>
      <c r="D96" s="132"/>
      <c r="E96" s="132"/>
      <c r="F96" s="132"/>
      <c r="G96" s="132"/>
      <c r="H96" s="132"/>
      <c r="I96" s="132"/>
      <c r="J96" s="132"/>
      <c r="K96" s="132"/>
      <c r="L96" s="134">
        <v>1.7949999999999999</v>
      </c>
      <c r="M96" s="133">
        <v>8.8019999999999996</v>
      </c>
      <c r="N96" s="133">
        <v>0.36</v>
      </c>
      <c r="O96" s="133">
        <v>11.79</v>
      </c>
      <c r="P96" s="133">
        <v>1.0109999999999999</v>
      </c>
      <c r="Q96" s="133">
        <v>0.35599999999999998</v>
      </c>
      <c r="R96" s="133">
        <v>6.3410000000000002</v>
      </c>
      <c r="S96" s="133">
        <v>0</v>
      </c>
      <c r="T96" s="133">
        <v>0</v>
      </c>
      <c r="U96" s="133">
        <v>1.321</v>
      </c>
      <c r="V96" s="133">
        <v>0.35299999999999998</v>
      </c>
      <c r="W96" s="133">
        <v>0</v>
      </c>
      <c r="X96" s="133">
        <v>0.63</v>
      </c>
      <c r="Y96" s="133">
        <v>2.6059999999999999</v>
      </c>
      <c r="Z96" s="133">
        <v>0</v>
      </c>
      <c r="AA96" s="133">
        <v>0</v>
      </c>
      <c r="AB96" s="133">
        <v>0.89100000000000001</v>
      </c>
      <c r="AC96" s="133">
        <v>0.77600000000000002</v>
      </c>
      <c r="AD96" s="133">
        <v>3.1389999999999998</v>
      </c>
      <c r="AE96" s="133">
        <v>43.786000000000001</v>
      </c>
      <c r="AF96" s="133">
        <v>7.11</v>
      </c>
      <c r="AG96" s="133">
        <v>9.7650000000000006</v>
      </c>
      <c r="AH96" s="133">
        <v>14.997</v>
      </c>
      <c r="AI96" s="133">
        <v>31.268999999999998</v>
      </c>
      <c r="AJ96" s="133">
        <v>0.46300000000000002</v>
      </c>
      <c r="AK96" s="133">
        <v>1.1040000000000001</v>
      </c>
      <c r="AL96" s="133">
        <v>4.42</v>
      </c>
      <c r="AM96" s="133">
        <v>76.793000000000006</v>
      </c>
      <c r="AN96" s="133">
        <v>0.66500000000000004</v>
      </c>
      <c r="AO96" s="133">
        <v>79.034000000000006</v>
      </c>
      <c r="AP96" s="133">
        <v>5.4279999999999999</v>
      </c>
      <c r="AQ96" s="133">
        <v>6.9349999999999996</v>
      </c>
      <c r="AR96" s="133">
        <v>13.571</v>
      </c>
      <c r="AS96" s="133">
        <v>4.2549999999999999</v>
      </c>
      <c r="AT96" s="133">
        <v>15.874000000000001</v>
      </c>
      <c r="AU96" s="133">
        <v>2.7450000000000001</v>
      </c>
      <c r="AV96" s="133">
        <v>3.9889999999999999</v>
      </c>
      <c r="AW96" s="133">
        <v>8.3079999999999998</v>
      </c>
      <c r="AX96" s="133">
        <v>16.773</v>
      </c>
      <c r="AY96" s="133">
        <v>2.5000000000000001E-2</v>
      </c>
      <c r="AZ96" s="133">
        <v>1.0860000000000001</v>
      </c>
      <c r="BA96" s="133">
        <v>1017.023</v>
      </c>
      <c r="BB96" s="133">
        <v>9.2170000000000005</v>
      </c>
      <c r="BC96" s="133">
        <v>131.78700000000001</v>
      </c>
      <c r="BD96" s="133">
        <v>4.2350000000000003</v>
      </c>
      <c r="BE96" s="133">
        <v>9.5050000000000008</v>
      </c>
      <c r="BF96" s="133">
        <v>14.371</v>
      </c>
      <c r="BG96" s="133">
        <v>1.1919999999999999</v>
      </c>
      <c r="BH96" s="133">
        <v>1.8859999999999999</v>
      </c>
      <c r="BI96" s="133">
        <v>0.45600000000000002</v>
      </c>
      <c r="BJ96" s="133">
        <v>0</v>
      </c>
      <c r="BK96" s="133">
        <v>0</v>
      </c>
      <c r="BL96" s="146">
        <v>0</v>
      </c>
      <c r="BM96" s="147">
        <f t="shared" si="5"/>
        <v>1578.2380000000001</v>
      </c>
      <c r="BN96" s="135"/>
      <c r="BO96" s="177">
        <v>0</v>
      </c>
      <c r="BP96" s="148">
        <f t="shared" si="6"/>
        <v>16531.511999999999</v>
      </c>
      <c r="BQ96" s="134">
        <f t="shared" si="7"/>
        <v>16135.31</v>
      </c>
      <c r="BR96" s="149">
        <v>0</v>
      </c>
      <c r="BS96" s="132">
        <v>16135.31</v>
      </c>
      <c r="BT96" s="150">
        <v>396.202</v>
      </c>
      <c r="BU96" s="150">
        <v>0</v>
      </c>
      <c r="BV96" s="132">
        <v>0</v>
      </c>
      <c r="BW96" s="151">
        <v>0</v>
      </c>
      <c r="BX96" s="135">
        <v>0</v>
      </c>
      <c r="BY96"/>
      <c r="BZ96"/>
    </row>
    <row r="97" spans="1:78" ht="15">
      <c r="A97" s="53" t="s">
        <v>44</v>
      </c>
      <c r="B97" s="393" t="s">
        <v>207</v>
      </c>
      <c r="C97" s="133">
        <f t="shared" si="4"/>
        <v>10539.162</v>
      </c>
      <c r="D97" s="132"/>
      <c r="E97" s="132"/>
      <c r="F97" s="132"/>
      <c r="G97" s="132"/>
      <c r="H97" s="132"/>
      <c r="I97" s="132"/>
      <c r="J97" s="132"/>
      <c r="K97" s="132"/>
      <c r="L97" s="134">
        <v>1.8819999999999999</v>
      </c>
      <c r="M97" s="133">
        <v>86.522999999999996</v>
      </c>
      <c r="N97" s="133">
        <v>0.52</v>
      </c>
      <c r="O97" s="133">
        <v>19.587</v>
      </c>
      <c r="P97" s="133">
        <v>0.68700000000000006</v>
      </c>
      <c r="Q97" s="133">
        <v>0.44</v>
      </c>
      <c r="R97" s="133">
        <v>2.79</v>
      </c>
      <c r="S97" s="133">
        <v>0.67100000000000004</v>
      </c>
      <c r="T97" s="133">
        <v>0</v>
      </c>
      <c r="U97" s="133">
        <v>1.5589999999999999</v>
      </c>
      <c r="V97" s="133">
        <v>0.14199999999999999</v>
      </c>
      <c r="W97" s="133">
        <v>0</v>
      </c>
      <c r="X97" s="133">
        <v>0.89300000000000002</v>
      </c>
      <c r="Y97" s="133">
        <v>3.9780000000000002</v>
      </c>
      <c r="Z97" s="133">
        <v>2.8889999999999998</v>
      </c>
      <c r="AA97" s="133">
        <v>0.76900000000000002</v>
      </c>
      <c r="AB97" s="133">
        <v>1.6080000000000001</v>
      </c>
      <c r="AC97" s="133">
        <v>2.1509999999999998</v>
      </c>
      <c r="AD97" s="133">
        <v>1.871</v>
      </c>
      <c r="AE97" s="133">
        <v>11.414</v>
      </c>
      <c r="AF97" s="133">
        <v>4.9109999999999996</v>
      </c>
      <c r="AG97" s="133">
        <v>31.077999999999999</v>
      </c>
      <c r="AH97" s="133">
        <v>8.9749999999999996</v>
      </c>
      <c r="AI97" s="133">
        <v>547.69399999999996</v>
      </c>
      <c r="AJ97" s="133">
        <v>0.67100000000000004</v>
      </c>
      <c r="AK97" s="133">
        <v>9.3019999999999996</v>
      </c>
      <c r="AL97" s="133">
        <v>205.59800000000001</v>
      </c>
      <c r="AM97" s="133">
        <v>30.927</v>
      </c>
      <c r="AN97" s="133">
        <v>0.34499999999999997</v>
      </c>
      <c r="AO97" s="133">
        <v>5.8769999999999998</v>
      </c>
      <c r="AP97" s="133">
        <v>82.688999999999993</v>
      </c>
      <c r="AQ97" s="133">
        <v>4.7809999999999997</v>
      </c>
      <c r="AR97" s="133">
        <v>4.2990000000000004</v>
      </c>
      <c r="AS97" s="133">
        <v>1.651</v>
      </c>
      <c r="AT97" s="133">
        <v>46.194000000000003</v>
      </c>
      <c r="AU97" s="133">
        <v>4.3810000000000002</v>
      </c>
      <c r="AV97" s="133">
        <v>1.5740000000000001</v>
      </c>
      <c r="AW97" s="133">
        <v>0.17</v>
      </c>
      <c r="AX97" s="133">
        <v>12.180999999999999</v>
      </c>
      <c r="AY97" s="133">
        <v>2.5999999999999999E-2</v>
      </c>
      <c r="AZ97" s="133">
        <v>0.69099999999999995</v>
      </c>
      <c r="BA97" s="133">
        <v>10.028</v>
      </c>
      <c r="BB97" s="133">
        <v>2.1709999999999998</v>
      </c>
      <c r="BC97" s="133">
        <v>188.684</v>
      </c>
      <c r="BD97" s="133">
        <v>4.8550000000000004</v>
      </c>
      <c r="BE97" s="133">
        <v>14.114000000000001</v>
      </c>
      <c r="BF97" s="133">
        <v>19.818999999999999</v>
      </c>
      <c r="BG97" s="133">
        <v>1.427</v>
      </c>
      <c r="BH97" s="133">
        <v>11.010999999999999</v>
      </c>
      <c r="BI97" s="133">
        <v>1.736</v>
      </c>
      <c r="BJ97" s="133">
        <v>0</v>
      </c>
      <c r="BK97" s="133">
        <v>0</v>
      </c>
      <c r="BL97" s="146">
        <v>0</v>
      </c>
      <c r="BM97" s="147">
        <f t="shared" si="5"/>
        <v>1398.2340000000004</v>
      </c>
      <c r="BN97" s="135"/>
      <c r="BO97" s="177">
        <v>1605.808</v>
      </c>
      <c r="BP97" s="148">
        <f t="shared" si="6"/>
        <v>7535.12</v>
      </c>
      <c r="BQ97" s="134">
        <f t="shared" si="7"/>
        <v>7535.12</v>
      </c>
      <c r="BR97" s="149">
        <v>0</v>
      </c>
      <c r="BS97" s="132">
        <v>7535.12</v>
      </c>
      <c r="BT97" s="150">
        <v>0</v>
      </c>
      <c r="BU97" s="150">
        <v>0</v>
      </c>
      <c r="BV97" s="132">
        <v>0</v>
      </c>
      <c r="BW97" s="151">
        <v>0</v>
      </c>
      <c r="BX97" s="135">
        <v>0</v>
      </c>
      <c r="BY97"/>
      <c r="BZ97"/>
    </row>
    <row r="98" spans="1:78" ht="15">
      <c r="A98" s="53" t="s">
        <v>45</v>
      </c>
      <c r="B98" s="393" t="s">
        <v>233</v>
      </c>
      <c r="C98" s="133">
        <f t="shared" si="4"/>
        <v>1942.7129999999997</v>
      </c>
      <c r="D98" s="132"/>
      <c r="E98" s="132"/>
      <c r="F98" s="132"/>
      <c r="G98" s="132"/>
      <c r="H98" s="132"/>
      <c r="I98" s="132"/>
      <c r="J98" s="132"/>
      <c r="K98" s="132"/>
      <c r="L98" s="134">
        <v>0</v>
      </c>
      <c r="M98" s="133">
        <v>3.0000000000000001E-3</v>
      </c>
      <c r="N98" s="133">
        <v>0.03</v>
      </c>
      <c r="O98" s="133">
        <v>10.632</v>
      </c>
      <c r="P98" s="133">
        <v>0.28199999999999997</v>
      </c>
      <c r="Q98" s="133">
        <v>1.9E-2</v>
      </c>
      <c r="R98" s="133">
        <v>0</v>
      </c>
      <c r="S98" s="133">
        <v>2.2050000000000001</v>
      </c>
      <c r="T98" s="133">
        <v>0</v>
      </c>
      <c r="U98" s="133">
        <v>0.09</v>
      </c>
      <c r="V98" s="133">
        <v>0.32100000000000001</v>
      </c>
      <c r="W98" s="133">
        <v>2.5000000000000001E-2</v>
      </c>
      <c r="X98" s="133">
        <v>2.8000000000000001E-2</v>
      </c>
      <c r="Y98" s="133">
        <v>1.9E-2</v>
      </c>
      <c r="Z98" s="133">
        <v>1.0999999999999999E-2</v>
      </c>
      <c r="AA98" s="133">
        <v>0.18099999999999999</v>
      </c>
      <c r="AB98" s="133">
        <v>0.11799999999999999</v>
      </c>
      <c r="AC98" s="133">
        <v>0.20699999999999999</v>
      </c>
      <c r="AD98" s="133">
        <v>4.2999999999999997E-2</v>
      </c>
      <c r="AE98" s="133">
        <v>3.65</v>
      </c>
      <c r="AF98" s="133">
        <v>0.59699999999999998</v>
      </c>
      <c r="AG98" s="133">
        <v>0.31900000000000001</v>
      </c>
      <c r="AH98" s="133">
        <v>5.77</v>
      </c>
      <c r="AI98" s="133">
        <v>2.0329999999999999</v>
      </c>
      <c r="AJ98" s="133">
        <v>1.2999999999999999E-2</v>
      </c>
      <c r="AK98" s="133">
        <v>1.393</v>
      </c>
      <c r="AL98" s="133">
        <v>54.052999999999997</v>
      </c>
      <c r="AM98" s="133">
        <v>3.5</v>
      </c>
      <c r="AN98" s="133">
        <v>0</v>
      </c>
      <c r="AO98" s="133">
        <v>3.0219999999999998</v>
      </c>
      <c r="AP98" s="133">
        <v>2.4430000000000001</v>
      </c>
      <c r="AQ98" s="133">
        <v>130.78700000000001</v>
      </c>
      <c r="AR98" s="133">
        <v>795.30399999999997</v>
      </c>
      <c r="AS98" s="133">
        <v>1.6E-2</v>
      </c>
      <c r="AT98" s="133">
        <v>171.77799999999999</v>
      </c>
      <c r="AU98" s="133">
        <v>0.42899999999999999</v>
      </c>
      <c r="AV98" s="133">
        <v>0.35399999999999998</v>
      </c>
      <c r="AW98" s="133">
        <v>6.3E-2</v>
      </c>
      <c r="AX98" s="133">
        <v>8.0890000000000004</v>
      </c>
      <c r="AY98" s="133">
        <v>1.7000000000000001E-2</v>
      </c>
      <c r="AZ98" s="133">
        <v>0</v>
      </c>
      <c r="BA98" s="133">
        <v>6.3E-2</v>
      </c>
      <c r="BB98" s="133">
        <v>0.72399999999999998</v>
      </c>
      <c r="BC98" s="133">
        <v>10.347</v>
      </c>
      <c r="BD98" s="133">
        <v>0</v>
      </c>
      <c r="BE98" s="133">
        <v>62.174999999999997</v>
      </c>
      <c r="BF98" s="133">
        <v>1.4730000000000001</v>
      </c>
      <c r="BG98" s="133">
        <v>0.19600000000000001</v>
      </c>
      <c r="BH98" s="133">
        <v>2.9489999999999998</v>
      </c>
      <c r="BI98" s="133">
        <v>38.933999999999997</v>
      </c>
      <c r="BJ98" s="133">
        <v>0</v>
      </c>
      <c r="BK98" s="133">
        <v>0</v>
      </c>
      <c r="BL98" s="146">
        <v>0</v>
      </c>
      <c r="BM98" s="147">
        <f t="shared" si="5"/>
        <v>1314.7049999999999</v>
      </c>
      <c r="BN98" s="135"/>
      <c r="BO98" s="177">
        <v>28.62</v>
      </c>
      <c r="BP98" s="148">
        <f t="shared" si="6"/>
        <v>599.38799999999992</v>
      </c>
      <c r="BQ98" s="134">
        <f t="shared" si="7"/>
        <v>599.38799999999992</v>
      </c>
      <c r="BR98" s="149">
        <v>100.904</v>
      </c>
      <c r="BS98" s="132">
        <v>498.48399999999998</v>
      </c>
      <c r="BT98" s="150">
        <v>0</v>
      </c>
      <c r="BU98" s="150">
        <v>0</v>
      </c>
      <c r="BV98" s="132">
        <v>0</v>
      </c>
      <c r="BW98" s="151">
        <v>0</v>
      </c>
      <c r="BX98" s="135">
        <v>0</v>
      </c>
      <c r="BY98"/>
      <c r="BZ98"/>
    </row>
    <row r="99" spans="1:78" ht="15">
      <c r="A99" s="53" t="s">
        <v>46</v>
      </c>
      <c r="B99" s="393" t="s">
        <v>47</v>
      </c>
      <c r="C99" s="133">
        <f t="shared" si="4"/>
        <v>11608.943000000001</v>
      </c>
      <c r="D99" s="132"/>
      <c r="E99" s="132"/>
      <c r="F99" s="132"/>
      <c r="G99" s="132"/>
      <c r="H99" s="132"/>
      <c r="I99" s="132"/>
      <c r="J99" s="132"/>
      <c r="K99" s="132"/>
      <c r="L99" s="134">
        <v>0.73</v>
      </c>
      <c r="M99" s="133">
        <v>231.46</v>
      </c>
      <c r="N99" s="133">
        <v>0.193</v>
      </c>
      <c r="O99" s="133">
        <v>51.847000000000001</v>
      </c>
      <c r="P99" s="133">
        <v>17.587</v>
      </c>
      <c r="Q99" s="133">
        <v>1.071</v>
      </c>
      <c r="R99" s="133">
        <v>4.4960000000000004</v>
      </c>
      <c r="S99" s="133">
        <v>1.5860000000000001</v>
      </c>
      <c r="T99" s="133">
        <v>0</v>
      </c>
      <c r="U99" s="133">
        <v>0.33600000000000002</v>
      </c>
      <c r="V99" s="133">
        <v>1.1459999999999999</v>
      </c>
      <c r="W99" s="133">
        <v>0.79200000000000004</v>
      </c>
      <c r="X99" s="133">
        <v>3.9969999999999999</v>
      </c>
      <c r="Y99" s="133">
        <v>5.4009999999999998</v>
      </c>
      <c r="Z99" s="133">
        <v>5.242</v>
      </c>
      <c r="AA99" s="133">
        <v>6.0650000000000004</v>
      </c>
      <c r="AB99" s="133">
        <v>1.2709999999999999</v>
      </c>
      <c r="AC99" s="133">
        <v>66.322000000000003</v>
      </c>
      <c r="AD99" s="133">
        <v>8.5990000000000002</v>
      </c>
      <c r="AE99" s="133">
        <v>85.387</v>
      </c>
      <c r="AF99" s="133">
        <v>24.463999999999999</v>
      </c>
      <c r="AG99" s="133">
        <v>38.1</v>
      </c>
      <c r="AH99" s="133">
        <v>58.39</v>
      </c>
      <c r="AI99" s="133">
        <v>439.14400000000001</v>
      </c>
      <c r="AJ99" s="133">
        <v>103.92</v>
      </c>
      <c r="AK99" s="133">
        <v>6.4359999999999999</v>
      </c>
      <c r="AL99" s="133">
        <v>450.839</v>
      </c>
      <c r="AM99" s="133">
        <v>78.62</v>
      </c>
      <c r="AN99" s="133">
        <v>7.4210000000000003</v>
      </c>
      <c r="AO99" s="133">
        <v>89.406000000000006</v>
      </c>
      <c r="AP99" s="133">
        <v>32.591000000000001</v>
      </c>
      <c r="AQ99" s="133">
        <v>35.722999999999999</v>
      </c>
      <c r="AR99" s="133">
        <v>2277.6419999999998</v>
      </c>
      <c r="AS99" s="133">
        <v>5.9180000000000001</v>
      </c>
      <c r="AT99" s="133">
        <v>250.154</v>
      </c>
      <c r="AU99" s="133">
        <v>21.035</v>
      </c>
      <c r="AV99" s="133">
        <v>34.984999999999999</v>
      </c>
      <c r="AW99" s="133">
        <v>2.6240000000000001</v>
      </c>
      <c r="AX99" s="133">
        <v>267.97500000000002</v>
      </c>
      <c r="AY99" s="133">
        <v>0.218</v>
      </c>
      <c r="AZ99" s="133">
        <v>2.5609999999999999</v>
      </c>
      <c r="BA99" s="133">
        <v>64.587000000000003</v>
      </c>
      <c r="BB99" s="133">
        <v>22.960999999999999</v>
      </c>
      <c r="BC99" s="133">
        <v>175.62200000000001</v>
      </c>
      <c r="BD99" s="133">
        <v>6.282</v>
      </c>
      <c r="BE99" s="133">
        <v>39.723999999999997</v>
      </c>
      <c r="BF99" s="133">
        <v>24.452999999999999</v>
      </c>
      <c r="BG99" s="133">
        <v>2.6349999999999998</v>
      </c>
      <c r="BH99" s="133">
        <v>9.2089999999999996</v>
      </c>
      <c r="BI99" s="133">
        <v>19.091999999999999</v>
      </c>
      <c r="BJ99" s="133">
        <v>0</v>
      </c>
      <c r="BK99" s="133">
        <v>0</v>
      </c>
      <c r="BL99" s="146">
        <v>0</v>
      </c>
      <c r="BM99" s="147">
        <f t="shared" si="5"/>
        <v>5086.2590000000009</v>
      </c>
      <c r="BN99" s="135"/>
      <c r="BO99" s="177">
        <v>2276.4050000000002</v>
      </c>
      <c r="BP99" s="148">
        <f t="shared" si="6"/>
        <v>4246.2790000000005</v>
      </c>
      <c r="BQ99" s="134">
        <f t="shared" si="7"/>
        <v>4246.2790000000005</v>
      </c>
      <c r="BR99" s="149">
        <v>0</v>
      </c>
      <c r="BS99" s="132">
        <v>4246.2790000000005</v>
      </c>
      <c r="BT99" s="150">
        <v>0</v>
      </c>
      <c r="BU99" s="150">
        <v>0</v>
      </c>
      <c r="BV99" s="132">
        <v>0</v>
      </c>
      <c r="BW99" s="151">
        <v>0</v>
      </c>
      <c r="BX99" s="135">
        <v>0</v>
      </c>
      <c r="BY99"/>
      <c r="BZ99"/>
    </row>
    <row r="100" spans="1:78" ht="15">
      <c r="A100" s="53" t="s">
        <v>48</v>
      </c>
      <c r="B100" s="393" t="s">
        <v>157</v>
      </c>
      <c r="C100" s="133">
        <f t="shared" si="4"/>
        <v>1769.3649999999998</v>
      </c>
      <c r="D100" s="132"/>
      <c r="E100" s="132"/>
      <c r="F100" s="132"/>
      <c r="G100" s="132"/>
      <c r="H100" s="132"/>
      <c r="I100" s="132"/>
      <c r="J100" s="132"/>
      <c r="K100" s="132"/>
      <c r="L100" s="134">
        <v>8.9999999999999993E-3</v>
      </c>
      <c r="M100" s="133">
        <v>0</v>
      </c>
      <c r="N100" s="133">
        <v>0.255</v>
      </c>
      <c r="O100" s="133">
        <v>3.0139999999999998</v>
      </c>
      <c r="P100" s="133">
        <v>5.9690000000000003</v>
      </c>
      <c r="Q100" s="133">
        <v>0.191</v>
      </c>
      <c r="R100" s="133">
        <v>1.3240000000000001</v>
      </c>
      <c r="S100" s="133">
        <v>5.8999999999999997E-2</v>
      </c>
      <c r="T100" s="133">
        <v>0</v>
      </c>
      <c r="U100" s="133">
        <v>2.3969999999999998</v>
      </c>
      <c r="V100" s="133">
        <v>1.292</v>
      </c>
      <c r="W100" s="133">
        <v>7.0000000000000007E-2</v>
      </c>
      <c r="X100" s="133">
        <v>1.248</v>
      </c>
      <c r="Y100" s="133">
        <v>0.754</v>
      </c>
      <c r="Z100" s="133">
        <v>2.9000000000000001E-2</v>
      </c>
      <c r="AA100" s="133">
        <v>0.308</v>
      </c>
      <c r="AB100" s="133">
        <v>0.161</v>
      </c>
      <c r="AC100" s="133">
        <v>2.1139999999999999</v>
      </c>
      <c r="AD100" s="133">
        <v>7.4109999999999996</v>
      </c>
      <c r="AE100" s="133">
        <v>28.577000000000002</v>
      </c>
      <c r="AF100" s="133">
        <v>3.2349999999999999</v>
      </c>
      <c r="AG100" s="133">
        <v>6.8639999999999999</v>
      </c>
      <c r="AH100" s="133">
        <v>18.533000000000001</v>
      </c>
      <c r="AI100" s="133">
        <v>27.914999999999999</v>
      </c>
      <c r="AJ100" s="133">
        <v>1.2430000000000001</v>
      </c>
      <c r="AK100" s="133">
        <v>2.298</v>
      </c>
      <c r="AL100" s="133">
        <v>155.14599999999999</v>
      </c>
      <c r="AM100" s="133">
        <v>42.575000000000003</v>
      </c>
      <c r="AN100" s="133">
        <v>1.26</v>
      </c>
      <c r="AO100" s="133">
        <v>21.350999999999999</v>
      </c>
      <c r="AP100" s="133">
        <v>4.7149999999999999</v>
      </c>
      <c r="AQ100" s="133">
        <v>2.5209999999999999</v>
      </c>
      <c r="AR100" s="133">
        <v>0.24099999999999999</v>
      </c>
      <c r="AS100" s="133">
        <v>13.711</v>
      </c>
      <c r="AT100" s="133">
        <v>0</v>
      </c>
      <c r="AU100" s="133">
        <v>0</v>
      </c>
      <c r="AV100" s="133">
        <v>7.8940000000000001</v>
      </c>
      <c r="AW100" s="133">
        <v>0.68700000000000006</v>
      </c>
      <c r="AX100" s="133">
        <v>13.507999999999999</v>
      </c>
      <c r="AY100" s="133">
        <v>6.4000000000000001E-2</v>
      </c>
      <c r="AZ100" s="133">
        <v>0</v>
      </c>
      <c r="BA100" s="133">
        <v>5.1310000000000002</v>
      </c>
      <c r="BB100" s="133">
        <v>3.0139999999999998</v>
      </c>
      <c r="BC100" s="133">
        <v>71.727000000000004</v>
      </c>
      <c r="BD100" s="133">
        <v>0.315</v>
      </c>
      <c r="BE100" s="133">
        <v>4.6669999999999998</v>
      </c>
      <c r="BF100" s="133">
        <v>3.234</v>
      </c>
      <c r="BG100" s="133">
        <v>0.79900000000000004</v>
      </c>
      <c r="BH100" s="133">
        <v>0</v>
      </c>
      <c r="BI100" s="133">
        <v>5.5E-2</v>
      </c>
      <c r="BJ100" s="133">
        <v>0</v>
      </c>
      <c r="BK100" s="133">
        <v>0</v>
      </c>
      <c r="BL100" s="146">
        <v>0</v>
      </c>
      <c r="BM100" s="147">
        <f t="shared" si="5"/>
        <v>467.88499999999988</v>
      </c>
      <c r="BN100" s="135"/>
      <c r="BO100" s="177">
        <v>94.652000000000001</v>
      </c>
      <c r="BP100" s="148">
        <f t="shared" si="6"/>
        <v>0</v>
      </c>
      <c r="BQ100" s="134">
        <f t="shared" si="7"/>
        <v>0</v>
      </c>
      <c r="BR100" s="149">
        <v>0</v>
      </c>
      <c r="BS100" s="132">
        <v>0</v>
      </c>
      <c r="BT100" s="150">
        <v>0</v>
      </c>
      <c r="BU100" s="150">
        <v>0</v>
      </c>
      <c r="BV100" s="132">
        <v>1206.828</v>
      </c>
      <c r="BW100" s="151">
        <v>0</v>
      </c>
      <c r="BX100" s="135">
        <v>0</v>
      </c>
      <c r="BY100"/>
      <c r="BZ100"/>
    </row>
    <row r="101" spans="1:78" ht="15">
      <c r="A101" s="53" t="s">
        <v>49</v>
      </c>
      <c r="B101" s="393" t="s">
        <v>234</v>
      </c>
      <c r="C101" s="133">
        <f t="shared" si="4"/>
        <v>14682.154999999999</v>
      </c>
      <c r="D101" s="132"/>
      <c r="E101" s="132"/>
      <c r="F101" s="132"/>
      <c r="G101" s="132"/>
      <c r="H101" s="132"/>
      <c r="I101" s="132"/>
      <c r="J101" s="132"/>
      <c r="K101" s="132"/>
      <c r="L101" s="134">
        <v>0.67600000000000005</v>
      </c>
      <c r="M101" s="133">
        <v>7.7270000000000003</v>
      </c>
      <c r="N101" s="133">
        <v>1.5249999999999999</v>
      </c>
      <c r="O101" s="133">
        <v>60.756</v>
      </c>
      <c r="P101" s="133">
        <v>36.341000000000001</v>
      </c>
      <c r="Q101" s="133">
        <v>7.7830000000000004</v>
      </c>
      <c r="R101" s="133">
        <v>2.86</v>
      </c>
      <c r="S101" s="133">
        <v>1.1040000000000001</v>
      </c>
      <c r="T101" s="133">
        <v>0</v>
      </c>
      <c r="U101" s="133">
        <v>26.367999999999999</v>
      </c>
      <c r="V101" s="133">
        <v>12.986000000000001</v>
      </c>
      <c r="W101" s="133">
        <v>1.018</v>
      </c>
      <c r="X101" s="133">
        <v>11.558999999999999</v>
      </c>
      <c r="Y101" s="133">
        <v>18.007000000000001</v>
      </c>
      <c r="Z101" s="133">
        <v>0.14799999999999999</v>
      </c>
      <c r="AA101" s="133">
        <v>7.3849999999999998</v>
      </c>
      <c r="AB101" s="133">
        <v>1.2529999999999999</v>
      </c>
      <c r="AC101" s="133">
        <v>306.53199999999998</v>
      </c>
      <c r="AD101" s="133">
        <v>55.518999999999998</v>
      </c>
      <c r="AE101" s="133">
        <v>583.57799999999997</v>
      </c>
      <c r="AF101" s="133">
        <v>31.218</v>
      </c>
      <c r="AG101" s="133">
        <v>67.236999999999995</v>
      </c>
      <c r="AH101" s="133">
        <v>100.325</v>
      </c>
      <c r="AI101" s="133">
        <v>325.95699999999999</v>
      </c>
      <c r="AJ101" s="133">
        <v>9.157</v>
      </c>
      <c r="AK101" s="133">
        <v>69.903000000000006</v>
      </c>
      <c r="AL101" s="133">
        <v>23.096</v>
      </c>
      <c r="AM101" s="133">
        <v>175.70699999999999</v>
      </c>
      <c r="AN101" s="133">
        <v>4.9770000000000003</v>
      </c>
      <c r="AO101" s="133">
        <v>267.05900000000003</v>
      </c>
      <c r="AP101" s="133">
        <v>57.311</v>
      </c>
      <c r="AQ101" s="133">
        <v>4.7089999999999996</v>
      </c>
      <c r="AR101" s="133">
        <v>207.52</v>
      </c>
      <c r="AS101" s="133">
        <v>2.3159999999999998</v>
      </c>
      <c r="AT101" s="133">
        <v>743.577</v>
      </c>
      <c r="AU101" s="133">
        <v>20.271999999999998</v>
      </c>
      <c r="AV101" s="133">
        <v>154.16200000000001</v>
      </c>
      <c r="AW101" s="133">
        <v>835.80100000000004</v>
      </c>
      <c r="AX101" s="133">
        <v>19.91</v>
      </c>
      <c r="AY101" s="133">
        <v>0.1</v>
      </c>
      <c r="AZ101" s="133">
        <v>6.2060000000000004</v>
      </c>
      <c r="BA101" s="133">
        <v>10.601000000000001</v>
      </c>
      <c r="BB101" s="133">
        <v>16.597999999999999</v>
      </c>
      <c r="BC101" s="133">
        <v>400</v>
      </c>
      <c r="BD101" s="133">
        <v>0</v>
      </c>
      <c r="BE101" s="133">
        <v>19.890999999999998</v>
      </c>
      <c r="BF101" s="133">
        <v>1.6140000000000001</v>
      </c>
      <c r="BG101" s="133">
        <v>1.607</v>
      </c>
      <c r="BH101" s="133">
        <v>1.2569999999999999</v>
      </c>
      <c r="BI101" s="133">
        <v>6.3179999999999996</v>
      </c>
      <c r="BJ101" s="133">
        <v>0</v>
      </c>
      <c r="BK101" s="133">
        <v>0</v>
      </c>
      <c r="BL101" s="146">
        <v>0</v>
      </c>
      <c r="BM101" s="147">
        <f t="shared" si="5"/>
        <v>4727.5309999999981</v>
      </c>
      <c r="BN101" s="135"/>
      <c r="BO101" s="177">
        <v>7057.18</v>
      </c>
      <c r="BP101" s="148">
        <f t="shared" si="6"/>
        <v>2897.4440000000004</v>
      </c>
      <c r="BQ101" s="134">
        <f t="shared" si="7"/>
        <v>2537.3290000000002</v>
      </c>
      <c r="BR101" s="149">
        <v>0</v>
      </c>
      <c r="BS101" s="132">
        <v>2537.3290000000002</v>
      </c>
      <c r="BT101" s="150">
        <v>360.11500000000001</v>
      </c>
      <c r="BU101" s="150">
        <v>0</v>
      </c>
      <c r="BV101" s="132">
        <v>0</v>
      </c>
      <c r="BW101" s="151">
        <v>0</v>
      </c>
      <c r="BX101" s="135">
        <v>0</v>
      </c>
      <c r="BY101"/>
      <c r="BZ101"/>
    </row>
    <row r="102" spans="1:78" ht="15">
      <c r="A102" s="53" t="s">
        <v>50</v>
      </c>
      <c r="B102" s="393" t="s">
        <v>235</v>
      </c>
      <c r="C102" s="133">
        <f t="shared" si="4"/>
        <v>2348.4630000000006</v>
      </c>
      <c r="D102" s="132"/>
      <c r="E102" s="132"/>
      <c r="F102" s="132"/>
      <c r="G102" s="132"/>
      <c r="H102" s="132"/>
      <c r="I102" s="132"/>
      <c r="J102" s="132"/>
      <c r="K102" s="132"/>
      <c r="L102" s="134">
        <v>0.48399999999999999</v>
      </c>
      <c r="M102" s="133">
        <v>42.082000000000001</v>
      </c>
      <c r="N102" s="133">
        <v>0.72599999999999998</v>
      </c>
      <c r="O102" s="133">
        <v>26.395</v>
      </c>
      <c r="P102" s="133">
        <v>18.853999999999999</v>
      </c>
      <c r="Q102" s="133">
        <v>1.5760000000000001</v>
      </c>
      <c r="R102" s="133">
        <v>3.2549999999999999</v>
      </c>
      <c r="S102" s="133">
        <v>12.225</v>
      </c>
      <c r="T102" s="133">
        <v>0</v>
      </c>
      <c r="U102" s="133">
        <v>8.2170000000000005</v>
      </c>
      <c r="V102" s="133">
        <v>1.3360000000000001</v>
      </c>
      <c r="W102" s="133">
        <v>0.34100000000000003</v>
      </c>
      <c r="X102" s="133">
        <v>4.8310000000000004</v>
      </c>
      <c r="Y102" s="133">
        <v>2.3290000000000002</v>
      </c>
      <c r="Z102" s="133">
        <v>0.19900000000000001</v>
      </c>
      <c r="AA102" s="133">
        <v>3.379</v>
      </c>
      <c r="AB102" s="133">
        <v>0.84299999999999997</v>
      </c>
      <c r="AC102" s="133">
        <v>58.378999999999998</v>
      </c>
      <c r="AD102" s="133">
        <v>29.013999999999999</v>
      </c>
      <c r="AE102" s="133">
        <v>228.85900000000001</v>
      </c>
      <c r="AF102" s="133">
        <v>14.099</v>
      </c>
      <c r="AG102" s="133">
        <v>16.573</v>
      </c>
      <c r="AH102" s="133">
        <v>162.47300000000001</v>
      </c>
      <c r="AI102" s="133">
        <v>70.463999999999999</v>
      </c>
      <c r="AJ102" s="133">
        <v>52.631999999999998</v>
      </c>
      <c r="AK102" s="133">
        <v>35.091000000000001</v>
      </c>
      <c r="AL102" s="133">
        <v>122.706</v>
      </c>
      <c r="AM102" s="133">
        <v>130.489</v>
      </c>
      <c r="AN102" s="133">
        <v>1.653</v>
      </c>
      <c r="AO102" s="133">
        <v>138.30600000000001</v>
      </c>
      <c r="AP102" s="133">
        <v>6.23</v>
      </c>
      <c r="AQ102" s="133">
        <v>6.0960000000000001</v>
      </c>
      <c r="AR102" s="133">
        <v>23.367000000000001</v>
      </c>
      <c r="AS102" s="133">
        <v>4.7359999999999998</v>
      </c>
      <c r="AT102" s="133">
        <v>50.121000000000002</v>
      </c>
      <c r="AU102" s="133">
        <v>417.89299999999997</v>
      </c>
      <c r="AV102" s="133">
        <v>2.069</v>
      </c>
      <c r="AW102" s="133">
        <v>20.45</v>
      </c>
      <c r="AX102" s="133">
        <v>43.216999999999999</v>
      </c>
      <c r="AY102" s="133">
        <v>1E-3</v>
      </c>
      <c r="AZ102" s="133">
        <v>17.919</v>
      </c>
      <c r="BA102" s="133">
        <v>27.457999999999998</v>
      </c>
      <c r="BB102" s="133">
        <v>8.5519999999999996</v>
      </c>
      <c r="BC102" s="133">
        <v>0.22900000000000001</v>
      </c>
      <c r="BD102" s="133">
        <v>25.439</v>
      </c>
      <c r="BE102" s="133">
        <v>7.0279999999999996</v>
      </c>
      <c r="BF102" s="133">
        <v>4.9820000000000002</v>
      </c>
      <c r="BG102" s="133">
        <v>1.8919999999999999</v>
      </c>
      <c r="BH102" s="133">
        <v>0</v>
      </c>
      <c r="BI102" s="133">
        <v>5.71</v>
      </c>
      <c r="BJ102" s="133">
        <v>0</v>
      </c>
      <c r="BK102" s="133">
        <v>0</v>
      </c>
      <c r="BL102" s="146">
        <v>0</v>
      </c>
      <c r="BM102" s="147">
        <f t="shared" si="5"/>
        <v>1861.1990000000005</v>
      </c>
      <c r="BN102" s="135"/>
      <c r="BO102" s="177">
        <v>0</v>
      </c>
      <c r="BP102" s="148">
        <f t="shared" si="6"/>
        <v>487.26400000000001</v>
      </c>
      <c r="BQ102" s="134">
        <f t="shared" si="7"/>
        <v>487.26400000000001</v>
      </c>
      <c r="BR102" s="149">
        <v>0</v>
      </c>
      <c r="BS102" s="132">
        <v>487.26400000000001</v>
      </c>
      <c r="BT102" s="150">
        <v>0</v>
      </c>
      <c r="BU102" s="150">
        <v>0</v>
      </c>
      <c r="BV102" s="132">
        <v>0</v>
      </c>
      <c r="BW102" s="151">
        <v>0</v>
      </c>
      <c r="BX102" s="135">
        <v>0</v>
      </c>
      <c r="BY102"/>
      <c r="BZ102"/>
    </row>
    <row r="103" spans="1:78" ht="15">
      <c r="A103" s="53" t="s">
        <v>51</v>
      </c>
      <c r="B103" s="393" t="s">
        <v>158</v>
      </c>
      <c r="C103" s="133">
        <f t="shared" si="4"/>
        <v>862.56000000000006</v>
      </c>
      <c r="D103" s="132"/>
      <c r="E103" s="132"/>
      <c r="F103" s="132"/>
      <c r="G103" s="132"/>
      <c r="H103" s="132"/>
      <c r="I103" s="132"/>
      <c r="J103" s="132"/>
      <c r="K103" s="132"/>
      <c r="L103" s="134">
        <v>1.004</v>
      </c>
      <c r="M103" s="133">
        <v>0</v>
      </c>
      <c r="N103" s="133">
        <v>8.2000000000000003E-2</v>
      </c>
      <c r="O103" s="133">
        <v>0.98099999999999998</v>
      </c>
      <c r="P103" s="133">
        <v>0</v>
      </c>
      <c r="Q103" s="133">
        <v>0.36499999999999999</v>
      </c>
      <c r="R103" s="133">
        <v>0</v>
      </c>
      <c r="S103" s="133">
        <v>7.069</v>
      </c>
      <c r="T103" s="133">
        <v>0</v>
      </c>
      <c r="U103" s="133">
        <v>0</v>
      </c>
      <c r="V103" s="133">
        <v>0</v>
      </c>
      <c r="W103" s="133">
        <v>0</v>
      </c>
      <c r="X103" s="133">
        <v>1.327</v>
      </c>
      <c r="Y103" s="133">
        <v>0.13100000000000001</v>
      </c>
      <c r="Z103" s="133">
        <v>0</v>
      </c>
      <c r="AA103" s="133">
        <v>1.0169999999999999</v>
      </c>
      <c r="AB103" s="133">
        <v>3.4000000000000002E-2</v>
      </c>
      <c r="AC103" s="133">
        <v>0</v>
      </c>
      <c r="AD103" s="133">
        <v>0</v>
      </c>
      <c r="AE103" s="133">
        <v>0</v>
      </c>
      <c r="AF103" s="133">
        <v>0</v>
      </c>
      <c r="AG103" s="133">
        <v>0</v>
      </c>
      <c r="AH103" s="133">
        <v>0</v>
      </c>
      <c r="AI103" s="133">
        <v>0</v>
      </c>
      <c r="AJ103" s="133">
        <v>0.189</v>
      </c>
      <c r="AK103" s="133">
        <v>0</v>
      </c>
      <c r="AL103" s="133">
        <v>16.094000000000001</v>
      </c>
      <c r="AM103" s="133">
        <v>6.48</v>
      </c>
      <c r="AN103" s="133">
        <v>0</v>
      </c>
      <c r="AO103" s="133">
        <v>0</v>
      </c>
      <c r="AP103" s="133">
        <v>0</v>
      </c>
      <c r="AQ103" s="133">
        <v>2.0089999999999999</v>
      </c>
      <c r="AR103" s="133">
        <v>2.6960000000000002</v>
      </c>
      <c r="AS103" s="133">
        <v>0.16800000000000001</v>
      </c>
      <c r="AT103" s="133">
        <v>415.18400000000003</v>
      </c>
      <c r="AU103" s="133">
        <v>37.843000000000004</v>
      </c>
      <c r="AV103" s="133">
        <v>-8.2270000000000003</v>
      </c>
      <c r="AW103" s="133">
        <v>0</v>
      </c>
      <c r="AX103" s="133">
        <v>7.7430000000000003</v>
      </c>
      <c r="AY103" s="133">
        <v>0</v>
      </c>
      <c r="AZ103" s="133">
        <v>0</v>
      </c>
      <c r="BA103" s="133">
        <v>1.161</v>
      </c>
      <c r="BB103" s="133">
        <v>0</v>
      </c>
      <c r="BC103" s="133">
        <v>139.15199999999999</v>
      </c>
      <c r="BD103" s="133">
        <v>9.0150000000000006</v>
      </c>
      <c r="BE103" s="133">
        <v>102.25700000000001</v>
      </c>
      <c r="BF103" s="133">
        <v>98.772000000000006</v>
      </c>
      <c r="BG103" s="133">
        <v>0.14099999999999999</v>
      </c>
      <c r="BH103" s="133">
        <v>0</v>
      </c>
      <c r="BI103" s="133">
        <v>2.4350000000000001</v>
      </c>
      <c r="BJ103" s="133">
        <v>0</v>
      </c>
      <c r="BK103" s="133">
        <v>0</v>
      </c>
      <c r="BL103" s="146">
        <v>0</v>
      </c>
      <c r="BM103" s="147">
        <f t="shared" si="5"/>
        <v>845.12200000000007</v>
      </c>
      <c r="BN103" s="135"/>
      <c r="BO103" s="177">
        <v>0</v>
      </c>
      <c r="BP103" s="148">
        <f t="shared" si="6"/>
        <v>17.437999999999999</v>
      </c>
      <c r="BQ103" s="134">
        <f t="shared" si="7"/>
        <v>17.437999999999999</v>
      </c>
      <c r="BR103" s="149">
        <v>0</v>
      </c>
      <c r="BS103" s="132">
        <v>17.437999999999999</v>
      </c>
      <c r="BT103" s="150">
        <v>0</v>
      </c>
      <c r="BU103" s="150">
        <v>0</v>
      </c>
      <c r="BV103" s="132">
        <v>0</v>
      </c>
      <c r="BW103" s="151">
        <v>0</v>
      </c>
      <c r="BX103" s="135">
        <v>0</v>
      </c>
      <c r="BY103"/>
      <c r="BZ103"/>
    </row>
    <row r="104" spans="1:78" ht="15">
      <c r="A104" s="53" t="s">
        <v>52</v>
      </c>
      <c r="B104" s="393" t="s">
        <v>145</v>
      </c>
      <c r="C104" s="133">
        <f t="shared" si="4"/>
        <v>19345.322</v>
      </c>
      <c r="D104" s="132"/>
      <c r="E104" s="132"/>
      <c r="F104" s="132"/>
      <c r="G104" s="132"/>
      <c r="H104" s="132"/>
      <c r="I104" s="132"/>
      <c r="J104" s="132"/>
      <c r="K104" s="132"/>
      <c r="L104" s="134">
        <v>0</v>
      </c>
      <c r="M104" s="133">
        <v>0.21099999999999999</v>
      </c>
      <c r="N104" s="133">
        <v>2.1720000000000002</v>
      </c>
      <c r="O104" s="133">
        <v>93.891000000000005</v>
      </c>
      <c r="P104" s="133">
        <v>57.161999999999999</v>
      </c>
      <c r="Q104" s="133">
        <v>1.3129999999999999</v>
      </c>
      <c r="R104" s="133">
        <v>18.164999999999999</v>
      </c>
      <c r="S104" s="133">
        <v>3.8650000000000002</v>
      </c>
      <c r="T104" s="133">
        <v>0</v>
      </c>
      <c r="U104" s="133">
        <v>16.815000000000001</v>
      </c>
      <c r="V104" s="133">
        <v>0</v>
      </c>
      <c r="W104" s="133">
        <v>0</v>
      </c>
      <c r="X104" s="133">
        <v>9.8089999999999993</v>
      </c>
      <c r="Y104" s="133">
        <v>11.026</v>
      </c>
      <c r="Z104" s="133">
        <v>6.585</v>
      </c>
      <c r="AA104" s="133">
        <v>4.2850000000000001</v>
      </c>
      <c r="AB104" s="133">
        <v>0.73199999999999998</v>
      </c>
      <c r="AC104" s="133">
        <v>29.425999999999998</v>
      </c>
      <c r="AD104" s="133">
        <v>10.108000000000001</v>
      </c>
      <c r="AE104" s="133">
        <v>411.91899999999998</v>
      </c>
      <c r="AF104" s="133">
        <v>89.905000000000001</v>
      </c>
      <c r="AG104" s="133">
        <v>150.54300000000001</v>
      </c>
      <c r="AH104" s="133">
        <v>87.308999999999997</v>
      </c>
      <c r="AI104" s="133">
        <v>699.13</v>
      </c>
      <c r="AJ104" s="133">
        <v>48.149000000000001</v>
      </c>
      <c r="AK104" s="133">
        <v>18.155999999999999</v>
      </c>
      <c r="AL104" s="133">
        <v>44.746000000000002</v>
      </c>
      <c r="AM104" s="133">
        <v>124.598</v>
      </c>
      <c r="AN104" s="133">
        <v>1.738</v>
      </c>
      <c r="AO104" s="133">
        <v>728.24699999999996</v>
      </c>
      <c r="AP104" s="133">
        <v>223.488</v>
      </c>
      <c r="AQ104" s="133">
        <v>21.047999999999998</v>
      </c>
      <c r="AR104" s="133">
        <v>97.82</v>
      </c>
      <c r="AS104" s="133">
        <v>7.2990000000000004</v>
      </c>
      <c r="AT104" s="133">
        <v>367.95699999999999</v>
      </c>
      <c r="AU104" s="133">
        <v>10.394</v>
      </c>
      <c r="AV104" s="133">
        <v>6.99</v>
      </c>
      <c r="AW104" s="133">
        <v>220.63900000000001</v>
      </c>
      <c r="AX104" s="133">
        <v>53.807000000000002</v>
      </c>
      <c r="AY104" s="133">
        <v>0.75600000000000001</v>
      </c>
      <c r="AZ104" s="133">
        <v>7.883</v>
      </c>
      <c r="BA104" s="133">
        <v>52.017000000000003</v>
      </c>
      <c r="BB104" s="133">
        <v>27.344999999999999</v>
      </c>
      <c r="BC104" s="133">
        <v>157.56899999999999</v>
      </c>
      <c r="BD104" s="133">
        <v>1.6</v>
      </c>
      <c r="BE104" s="133">
        <v>95.32</v>
      </c>
      <c r="BF104" s="133">
        <v>40.688000000000002</v>
      </c>
      <c r="BG104" s="133">
        <v>43.027999999999999</v>
      </c>
      <c r="BH104" s="133">
        <v>15.542999999999999</v>
      </c>
      <c r="BI104" s="133">
        <v>129.471</v>
      </c>
      <c r="BJ104" s="133">
        <v>0</v>
      </c>
      <c r="BK104" s="133">
        <v>0</v>
      </c>
      <c r="BL104" s="146">
        <v>0</v>
      </c>
      <c r="BM104" s="147">
        <f t="shared" si="5"/>
        <v>4250.6669999999976</v>
      </c>
      <c r="BN104" s="135"/>
      <c r="BO104" s="177">
        <v>0</v>
      </c>
      <c r="BP104" s="148">
        <f t="shared" si="6"/>
        <v>15094.655000000001</v>
      </c>
      <c r="BQ104" s="134">
        <f t="shared" si="7"/>
        <v>15094.655000000001</v>
      </c>
      <c r="BR104" s="149">
        <v>10929.903</v>
      </c>
      <c r="BS104" s="132">
        <v>4164.7520000000004</v>
      </c>
      <c r="BT104" s="150">
        <v>0</v>
      </c>
      <c r="BU104" s="150">
        <v>0</v>
      </c>
      <c r="BV104" s="132">
        <v>0</v>
      </c>
      <c r="BW104" s="151">
        <v>0</v>
      </c>
      <c r="BX104" s="135">
        <v>0</v>
      </c>
      <c r="BY104"/>
      <c r="BZ104"/>
    </row>
    <row r="105" spans="1:78" ht="15">
      <c r="A105" s="53" t="s">
        <v>53</v>
      </c>
      <c r="B105" s="393" t="s">
        <v>236</v>
      </c>
      <c r="C105" s="133">
        <f t="shared" si="4"/>
        <v>8053.5650000000014</v>
      </c>
      <c r="D105" s="132"/>
      <c r="E105" s="132"/>
      <c r="F105" s="132"/>
      <c r="G105" s="132"/>
      <c r="H105" s="132"/>
      <c r="I105" s="132"/>
      <c r="J105" s="132"/>
      <c r="K105" s="132"/>
      <c r="L105" s="134">
        <v>4.2160000000000002</v>
      </c>
      <c r="M105" s="133">
        <v>19.334</v>
      </c>
      <c r="N105" s="133">
        <v>9.8529999999999998</v>
      </c>
      <c r="O105" s="133">
        <v>114.054</v>
      </c>
      <c r="P105" s="133">
        <v>47.515000000000001</v>
      </c>
      <c r="Q105" s="133">
        <v>4.1710000000000003</v>
      </c>
      <c r="R105" s="133">
        <v>16.54</v>
      </c>
      <c r="S105" s="133">
        <v>4.4290000000000003</v>
      </c>
      <c r="T105" s="133">
        <v>0</v>
      </c>
      <c r="U105" s="133">
        <v>27.109000000000002</v>
      </c>
      <c r="V105" s="133">
        <v>1.4630000000000001</v>
      </c>
      <c r="W105" s="133">
        <v>2.1469999999999998</v>
      </c>
      <c r="X105" s="133">
        <v>14.811999999999999</v>
      </c>
      <c r="Y105" s="133">
        <v>5.3</v>
      </c>
      <c r="Z105" s="133">
        <v>1.6140000000000001</v>
      </c>
      <c r="AA105" s="133">
        <v>12.268000000000001</v>
      </c>
      <c r="AB105" s="133">
        <v>3.5950000000000002</v>
      </c>
      <c r="AC105" s="133">
        <v>104.3</v>
      </c>
      <c r="AD105" s="133">
        <v>158.96299999999999</v>
      </c>
      <c r="AE105" s="133">
        <v>358.95100000000002</v>
      </c>
      <c r="AF105" s="133">
        <v>64.099999999999994</v>
      </c>
      <c r="AG105" s="133">
        <v>135.17699999999999</v>
      </c>
      <c r="AH105" s="133">
        <v>269.36</v>
      </c>
      <c r="AI105" s="133">
        <v>70.475999999999999</v>
      </c>
      <c r="AJ105" s="133">
        <v>18.640999999999998</v>
      </c>
      <c r="AK105" s="133">
        <v>133.315</v>
      </c>
      <c r="AL105" s="133">
        <v>215.47499999999999</v>
      </c>
      <c r="AM105" s="133">
        <v>299.33800000000002</v>
      </c>
      <c r="AN105" s="133">
        <v>17.123000000000001</v>
      </c>
      <c r="AO105" s="133">
        <v>276.92099999999999</v>
      </c>
      <c r="AP105" s="133">
        <v>38.393000000000001</v>
      </c>
      <c r="AQ105" s="133">
        <v>125.96</v>
      </c>
      <c r="AR105" s="133">
        <v>612.84</v>
      </c>
      <c r="AS105" s="133">
        <v>29.736000000000001</v>
      </c>
      <c r="AT105" s="133">
        <v>209.13300000000001</v>
      </c>
      <c r="AU105" s="133">
        <v>79.988</v>
      </c>
      <c r="AV105" s="133">
        <v>56.405999999999999</v>
      </c>
      <c r="AW105" s="133">
        <v>18.286999999999999</v>
      </c>
      <c r="AX105" s="133">
        <v>662.59299999999996</v>
      </c>
      <c r="AY105" s="133">
        <v>0.32700000000000001</v>
      </c>
      <c r="AZ105" s="133">
        <v>5.37</v>
      </c>
      <c r="BA105" s="133">
        <v>151.83600000000001</v>
      </c>
      <c r="BB105" s="133">
        <v>37.029000000000003</v>
      </c>
      <c r="BC105" s="133">
        <v>1348.818</v>
      </c>
      <c r="BD105" s="133">
        <v>41.948</v>
      </c>
      <c r="BE105" s="133">
        <v>340.81700000000001</v>
      </c>
      <c r="BF105" s="133">
        <v>190.52099999999999</v>
      </c>
      <c r="BG105" s="133">
        <v>8.5289999999999999</v>
      </c>
      <c r="BH105" s="133">
        <v>2.4470000000000001</v>
      </c>
      <c r="BI105" s="133">
        <v>12.769</v>
      </c>
      <c r="BJ105" s="133">
        <v>0</v>
      </c>
      <c r="BK105" s="133">
        <v>0</v>
      </c>
      <c r="BL105" s="146">
        <v>0</v>
      </c>
      <c r="BM105" s="147">
        <f t="shared" si="5"/>
        <v>6384.3070000000016</v>
      </c>
      <c r="BN105" s="135"/>
      <c r="BO105" s="177">
        <v>1454.8440000000001</v>
      </c>
      <c r="BP105" s="148">
        <f t="shared" si="6"/>
        <v>175.23099999999999</v>
      </c>
      <c r="BQ105" s="134">
        <f t="shared" si="7"/>
        <v>175.23099999999999</v>
      </c>
      <c r="BR105" s="149">
        <v>0</v>
      </c>
      <c r="BS105" s="132">
        <v>175.23099999999999</v>
      </c>
      <c r="BT105" s="150">
        <v>0</v>
      </c>
      <c r="BU105" s="150">
        <v>0</v>
      </c>
      <c r="BV105" s="132">
        <v>39.183</v>
      </c>
      <c r="BW105" s="151">
        <v>0</v>
      </c>
      <c r="BX105" s="135">
        <v>0</v>
      </c>
      <c r="BY105"/>
      <c r="BZ105"/>
    </row>
    <row r="106" spans="1:78" ht="15">
      <c r="A106" s="53" t="s">
        <v>54</v>
      </c>
      <c r="B106" s="393" t="s">
        <v>159</v>
      </c>
      <c r="C106" s="133">
        <f t="shared" si="4"/>
        <v>4.9889999999999999</v>
      </c>
      <c r="D106" s="132"/>
      <c r="E106" s="132"/>
      <c r="F106" s="132"/>
      <c r="G106" s="132"/>
      <c r="H106" s="132"/>
      <c r="I106" s="132"/>
      <c r="J106" s="132"/>
      <c r="K106" s="132"/>
      <c r="L106" s="134">
        <v>2.843</v>
      </c>
      <c r="M106" s="133">
        <v>0</v>
      </c>
      <c r="N106" s="133">
        <v>0</v>
      </c>
      <c r="O106" s="133">
        <v>0</v>
      </c>
      <c r="P106" s="133">
        <v>0</v>
      </c>
      <c r="Q106" s="133">
        <v>0</v>
      </c>
      <c r="R106" s="133">
        <v>0</v>
      </c>
      <c r="S106" s="133">
        <v>0</v>
      </c>
      <c r="T106" s="133">
        <v>0</v>
      </c>
      <c r="U106" s="133">
        <v>0</v>
      </c>
      <c r="V106" s="133">
        <v>0</v>
      </c>
      <c r="W106" s="133">
        <v>0</v>
      </c>
      <c r="X106" s="133">
        <v>0.26300000000000001</v>
      </c>
      <c r="Y106" s="133">
        <v>0</v>
      </c>
      <c r="Z106" s="133">
        <v>0</v>
      </c>
      <c r="AA106" s="133">
        <v>0</v>
      </c>
      <c r="AB106" s="133">
        <v>0</v>
      </c>
      <c r="AC106" s="133">
        <v>0</v>
      </c>
      <c r="AD106" s="133">
        <v>0</v>
      </c>
      <c r="AE106" s="133">
        <v>0</v>
      </c>
      <c r="AF106" s="133">
        <v>0</v>
      </c>
      <c r="AG106" s="133">
        <v>0</v>
      </c>
      <c r="AH106" s="133">
        <v>0</v>
      </c>
      <c r="AI106" s="133">
        <v>0</v>
      </c>
      <c r="AJ106" s="133">
        <v>0</v>
      </c>
      <c r="AK106" s="133">
        <v>0</v>
      </c>
      <c r="AL106" s="133">
        <v>0</v>
      </c>
      <c r="AM106" s="133">
        <v>0</v>
      </c>
      <c r="AN106" s="133">
        <v>0</v>
      </c>
      <c r="AO106" s="133">
        <v>0</v>
      </c>
      <c r="AP106" s="133">
        <v>0</v>
      </c>
      <c r="AQ106" s="133">
        <v>0</v>
      </c>
      <c r="AR106" s="133">
        <v>0</v>
      </c>
      <c r="AS106" s="133">
        <v>0</v>
      </c>
      <c r="AT106" s="133">
        <v>0</v>
      </c>
      <c r="AU106" s="133">
        <v>0</v>
      </c>
      <c r="AV106" s="133">
        <v>0</v>
      </c>
      <c r="AW106" s="133">
        <v>0</v>
      </c>
      <c r="AX106" s="133">
        <v>0</v>
      </c>
      <c r="AY106" s="133">
        <v>0</v>
      </c>
      <c r="AZ106" s="133">
        <v>0</v>
      </c>
      <c r="BA106" s="133">
        <v>0</v>
      </c>
      <c r="BB106" s="133">
        <v>0</v>
      </c>
      <c r="BC106" s="133">
        <v>0</v>
      </c>
      <c r="BD106" s="133">
        <v>0</v>
      </c>
      <c r="BE106" s="133">
        <v>0</v>
      </c>
      <c r="BF106" s="133">
        <v>0</v>
      </c>
      <c r="BG106" s="133">
        <v>0</v>
      </c>
      <c r="BH106" s="133">
        <v>0</v>
      </c>
      <c r="BI106" s="133">
        <v>0</v>
      </c>
      <c r="BJ106" s="133">
        <v>0</v>
      </c>
      <c r="BK106" s="133">
        <v>0</v>
      </c>
      <c r="BL106" s="146">
        <v>0</v>
      </c>
      <c r="BM106" s="147">
        <f t="shared" si="5"/>
        <v>3.1059999999999999</v>
      </c>
      <c r="BN106" s="135"/>
      <c r="BO106" s="177">
        <v>0</v>
      </c>
      <c r="BP106" s="148">
        <f t="shared" si="6"/>
        <v>1.883</v>
      </c>
      <c r="BQ106" s="134">
        <f t="shared" si="7"/>
        <v>1.883</v>
      </c>
      <c r="BR106" s="149">
        <v>0</v>
      </c>
      <c r="BS106" s="132">
        <v>1.883</v>
      </c>
      <c r="BT106" s="150">
        <v>0</v>
      </c>
      <c r="BU106" s="150">
        <v>0</v>
      </c>
      <c r="BV106" s="132">
        <v>0</v>
      </c>
      <c r="BW106" s="151">
        <v>0</v>
      </c>
      <c r="BX106" s="135">
        <v>0</v>
      </c>
      <c r="BY106"/>
      <c r="BZ106"/>
    </row>
    <row r="107" spans="1:78" ht="15">
      <c r="A107" s="53" t="s">
        <v>55</v>
      </c>
      <c r="B107" s="393" t="s">
        <v>160</v>
      </c>
      <c r="C107" s="133">
        <f t="shared" si="4"/>
        <v>4917.8060000000014</v>
      </c>
      <c r="D107" s="132"/>
      <c r="E107" s="132"/>
      <c r="F107" s="132"/>
      <c r="G107" s="132"/>
      <c r="H107" s="132"/>
      <c r="I107" s="132"/>
      <c r="J107" s="132"/>
      <c r="K107" s="132"/>
      <c r="L107" s="134">
        <v>1.393</v>
      </c>
      <c r="M107" s="133">
        <v>537.09100000000001</v>
      </c>
      <c r="N107" s="133">
        <v>7.7190000000000003</v>
      </c>
      <c r="O107" s="133">
        <v>14.923999999999999</v>
      </c>
      <c r="P107" s="133">
        <v>16.716999999999999</v>
      </c>
      <c r="Q107" s="133">
        <v>27.646000000000001</v>
      </c>
      <c r="R107" s="133">
        <v>4.7E-2</v>
      </c>
      <c r="S107" s="133">
        <v>0.44</v>
      </c>
      <c r="T107" s="133">
        <v>0</v>
      </c>
      <c r="U107" s="133">
        <v>0.69</v>
      </c>
      <c r="V107" s="133">
        <v>3.0000000000000001E-3</v>
      </c>
      <c r="W107" s="133">
        <v>2.1999999999999999E-2</v>
      </c>
      <c r="X107" s="133">
        <v>3.5609999999999999</v>
      </c>
      <c r="Y107" s="133">
        <v>1.6220000000000001</v>
      </c>
      <c r="Z107" s="133">
        <v>5.8140000000000001</v>
      </c>
      <c r="AA107" s="133">
        <v>4.3999999999999997E-2</v>
      </c>
      <c r="AB107" s="133">
        <v>0.314</v>
      </c>
      <c r="AC107" s="133">
        <v>20.867999999999999</v>
      </c>
      <c r="AD107" s="133">
        <v>35.612000000000002</v>
      </c>
      <c r="AE107" s="133">
        <v>557.02800000000002</v>
      </c>
      <c r="AF107" s="133">
        <v>30.504000000000001</v>
      </c>
      <c r="AG107" s="133">
        <v>4.3230000000000004</v>
      </c>
      <c r="AH107" s="133">
        <v>49.058</v>
      </c>
      <c r="AI107" s="133">
        <v>353.37200000000001</v>
      </c>
      <c r="AJ107" s="133">
        <v>273.65199999999999</v>
      </c>
      <c r="AK107" s="133">
        <v>15.601000000000001</v>
      </c>
      <c r="AL107" s="133">
        <v>1703.6130000000001</v>
      </c>
      <c r="AM107" s="133">
        <v>11.946999999999999</v>
      </c>
      <c r="AN107" s="133">
        <v>0</v>
      </c>
      <c r="AO107" s="133">
        <v>139.39099999999999</v>
      </c>
      <c r="AP107" s="133">
        <v>10.252000000000001</v>
      </c>
      <c r="AQ107" s="133">
        <v>5.9240000000000004</v>
      </c>
      <c r="AR107" s="133">
        <v>17.742000000000001</v>
      </c>
      <c r="AS107" s="133">
        <v>0.50600000000000001</v>
      </c>
      <c r="AT107" s="133">
        <v>0</v>
      </c>
      <c r="AU107" s="133">
        <v>0.58699999999999997</v>
      </c>
      <c r="AV107" s="133">
        <v>1.7999999999999999E-2</v>
      </c>
      <c r="AW107" s="133">
        <v>17.84</v>
      </c>
      <c r="AX107" s="133">
        <v>44.531999999999996</v>
      </c>
      <c r="AY107" s="133">
        <v>0</v>
      </c>
      <c r="AZ107" s="133">
        <v>4.2699999999999996</v>
      </c>
      <c r="BA107" s="133">
        <v>12.994999999999999</v>
      </c>
      <c r="BB107" s="133">
        <v>19.32</v>
      </c>
      <c r="BC107" s="133">
        <v>134.40899999999999</v>
      </c>
      <c r="BD107" s="133">
        <v>6.218</v>
      </c>
      <c r="BE107" s="133">
        <v>8.3010000000000002</v>
      </c>
      <c r="BF107" s="133">
        <v>6.1</v>
      </c>
      <c r="BG107" s="133">
        <v>24.87</v>
      </c>
      <c r="BH107" s="133">
        <v>1.2490000000000001</v>
      </c>
      <c r="BI107" s="133">
        <v>4.5880000000000001</v>
      </c>
      <c r="BJ107" s="133">
        <v>0</v>
      </c>
      <c r="BK107" s="133">
        <v>0</v>
      </c>
      <c r="BL107" s="146">
        <v>0</v>
      </c>
      <c r="BM107" s="147">
        <f t="shared" si="5"/>
        <v>4132.737000000001</v>
      </c>
      <c r="BN107" s="135"/>
      <c r="BO107" s="177">
        <v>0.26</v>
      </c>
      <c r="BP107" s="148">
        <f t="shared" si="6"/>
        <v>783.93</v>
      </c>
      <c r="BQ107" s="134">
        <f t="shared" si="7"/>
        <v>783.93</v>
      </c>
      <c r="BR107" s="149">
        <v>0</v>
      </c>
      <c r="BS107" s="132">
        <v>783.93</v>
      </c>
      <c r="BT107" s="150">
        <v>0</v>
      </c>
      <c r="BU107" s="150">
        <v>0</v>
      </c>
      <c r="BV107" s="132">
        <v>0.879</v>
      </c>
      <c r="BW107" s="151">
        <v>0</v>
      </c>
      <c r="BX107" s="135">
        <v>0</v>
      </c>
      <c r="BY107"/>
      <c r="BZ107"/>
    </row>
    <row r="108" spans="1:78" ht="15">
      <c r="A108" s="53" t="s">
        <v>56</v>
      </c>
      <c r="B108" s="393" t="s">
        <v>161</v>
      </c>
      <c r="C108" s="133">
        <f t="shared" si="4"/>
        <v>4703.55</v>
      </c>
      <c r="D108" s="132"/>
      <c r="E108" s="132"/>
      <c r="F108" s="132"/>
      <c r="G108" s="132"/>
      <c r="H108" s="132"/>
      <c r="I108" s="132"/>
      <c r="J108" s="132"/>
      <c r="K108" s="132"/>
      <c r="L108" s="134">
        <v>0</v>
      </c>
      <c r="M108" s="133">
        <v>0</v>
      </c>
      <c r="N108" s="133">
        <v>0</v>
      </c>
      <c r="O108" s="133">
        <v>0</v>
      </c>
      <c r="P108" s="133">
        <v>0</v>
      </c>
      <c r="Q108" s="133">
        <v>0</v>
      </c>
      <c r="R108" s="133">
        <v>0</v>
      </c>
      <c r="S108" s="133">
        <v>0</v>
      </c>
      <c r="T108" s="133">
        <v>0</v>
      </c>
      <c r="U108" s="133">
        <v>0</v>
      </c>
      <c r="V108" s="133">
        <v>0</v>
      </c>
      <c r="W108" s="133">
        <v>0</v>
      </c>
      <c r="X108" s="133">
        <v>0</v>
      </c>
      <c r="Y108" s="133">
        <v>0</v>
      </c>
      <c r="Z108" s="133">
        <v>0</v>
      </c>
      <c r="AA108" s="133">
        <v>0</v>
      </c>
      <c r="AB108" s="133">
        <v>0</v>
      </c>
      <c r="AC108" s="133">
        <v>0</v>
      </c>
      <c r="AD108" s="133">
        <v>0</v>
      </c>
      <c r="AE108" s="133">
        <v>0</v>
      </c>
      <c r="AF108" s="133">
        <v>2.3540000000000001</v>
      </c>
      <c r="AG108" s="133">
        <v>2.665</v>
      </c>
      <c r="AH108" s="133">
        <v>23.111000000000001</v>
      </c>
      <c r="AI108" s="133">
        <v>42.03</v>
      </c>
      <c r="AJ108" s="133">
        <v>0</v>
      </c>
      <c r="AK108" s="133">
        <v>0</v>
      </c>
      <c r="AL108" s="133">
        <v>65.093000000000004</v>
      </c>
      <c r="AM108" s="133">
        <v>0</v>
      </c>
      <c r="AN108" s="133">
        <v>0</v>
      </c>
      <c r="AO108" s="133">
        <v>600.27</v>
      </c>
      <c r="AP108" s="133">
        <v>0</v>
      </c>
      <c r="AQ108" s="133">
        <v>0.77200000000000002</v>
      </c>
      <c r="AR108" s="133">
        <v>0</v>
      </c>
      <c r="AS108" s="133">
        <v>0</v>
      </c>
      <c r="AT108" s="133">
        <v>0</v>
      </c>
      <c r="AU108" s="133">
        <v>0</v>
      </c>
      <c r="AV108" s="133">
        <v>0</v>
      </c>
      <c r="AW108" s="133">
        <v>0</v>
      </c>
      <c r="AX108" s="133">
        <v>0</v>
      </c>
      <c r="AY108" s="133">
        <v>0</v>
      </c>
      <c r="AZ108" s="133">
        <v>0</v>
      </c>
      <c r="BA108" s="133">
        <v>835.06</v>
      </c>
      <c r="BB108" s="133">
        <v>0</v>
      </c>
      <c r="BC108" s="133">
        <v>0</v>
      </c>
      <c r="BD108" s="133">
        <v>0</v>
      </c>
      <c r="BE108" s="133">
        <v>0</v>
      </c>
      <c r="BF108" s="133">
        <v>0</v>
      </c>
      <c r="BG108" s="133">
        <v>0</v>
      </c>
      <c r="BH108" s="133">
        <v>0</v>
      </c>
      <c r="BI108" s="133">
        <v>0</v>
      </c>
      <c r="BJ108" s="133">
        <v>0</v>
      </c>
      <c r="BK108" s="133">
        <v>0</v>
      </c>
      <c r="BL108" s="146">
        <v>0</v>
      </c>
      <c r="BM108" s="147">
        <f t="shared" si="5"/>
        <v>1571.355</v>
      </c>
      <c r="BN108" s="135"/>
      <c r="BO108" s="177">
        <v>0</v>
      </c>
      <c r="BP108" s="148">
        <f t="shared" si="6"/>
        <v>3132.1950000000002</v>
      </c>
      <c r="BQ108" s="134">
        <f t="shared" si="7"/>
        <v>3132.1950000000002</v>
      </c>
      <c r="BR108" s="149">
        <v>0</v>
      </c>
      <c r="BS108" s="132">
        <v>3132.1950000000002</v>
      </c>
      <c r="BT108" s="150">
        <v>0</v>
      </c>
      <c r="BU108" s="150">
        <v>0</v>
      </c>
      <c r="BV108" s="132">
        <v>0</v>
      </c>
      <c r="BW108" s="151">
        <v>0</v>
      </c>
      <c r="BX108" s="135">
        <v>0</v>
      </c>
      <c r="BY108"/>
      <c r="BZ108"/>
    </row>
    <row r="109" spans="1:78" ht="15">
      <c r="A109" s="53" t="s">
        <v>57</v>
      </c>
      <c r="B109" s="393" t="s">
        <v>237</v>
      </c>
      <c r="C109" s="133">
        <f t="shared" si="4"/>
        <v>2617.1250000000009</v>
      </c>
      <c r="D109" s="132"/>
      <c r="E109" s="132"/>
      <c r="F109" s="132"/>
      <c r="G109" s="132"/>
      <c r="H109" s="132"/>
      <c r="I109" s="132"/>
      <c r="J109" s="132"/>
      <c r="K109" s="132"/>
      <c r="L109" s="134">
        <v>0.40200000000000002</v>
      </c>
      <c r="M109" s="133">
        <v>1.9E-2</v>
      </c>
      <c r="N109" s="133">
        <v>0</v>
      </c>
      <c r="O109" s="133">
        <v>25.454000000000001</v>
      </c>
      <c r="P109" s="133">
        <v>22.408999999999999</v>
      </c>
      <c r="Q109" s="133">
        <v>2.6840000000000002</v>
      </c>
      <c r="R109" s="133">
        <v>2.621</v>
      </c>
      <c r="S109" s="133">
        <v>0.27100000000000002</v>
      </c>
      <c r="T109" s="133">
        <v>0</v>
      </c>
      <c r="U109" s="133">
        <v>13.952999999999999</v>
      </c>
      <c r="V109" s="133">
        <v>3.7949999999999999</v>
      </c>
      <c r="W109" s="133">
        <v>7.9000000000000001E-2</v>
      </c>
      <c r="X109" s="133">
        <v>11.694000000000001</v>
      </c>
      <c r="Y109" s="133">
        <v>7.0419999999999998</v>
      </c>
      <c r="Z109" s="133">
        <v>0.58599999999999997</v>
      </c>
      <c r="AA109" s="133">
        <v>1.2649999999999999</v>
      </c>
      <c r="AB109" s="133">
        <v>0.62</v>
      </c>
      <c r="AC109" s="133">
        <v>85.269000000000005</v>
      </c>
      <c r="AD109" s="133">
        <v>12.782</v>
      </c>
      <c r="AE109" s="133">
        <v>772.57100000000003</v>
      </c>
      <c r="AF109" s="133">
        <v>10.787000000000001</v>
      </c>
      <c r="AG109" s="133">
        <v>9.2639999999999993</v>
      </c>
      <c r="AH109" s="133">
        <v>58.494999999999997</v>
      </c>
      <c r="AI109" s="133">
        <v>69.11</v>
      </c>
      <c r="AJ109" s="133">
        <v>2.3519999999999999</v>
      </c>
      <c r="AK109" s="133">
        <v>18.533999999999999</v>
      </c>
      <c r="AL109" s="133">
        <v>10.471</v>
      </c>
      <c r="AM109" s="133">
        <v>260.35399999999998</v>
      </c>
      <c r="AN109" s="133">
        <v>6.8079999999999998</v>
      </c>
      <c r="AO109" s="133">
        <v>335.625</v>
      </c>
      <c r="AP109" s="133">
        <v>47.207000000000001</v>
      </c>
      <c r="AQ109" s="133">
        <v>9.8070000000000004</v>
      </c>
      <c r="AR109" s="133">
        <v>113.48699999999999</v>
      </c>
      <c r="AS109" s="133">
        <v>5.0839999999999996</v>
      </c>
      <c r="AT109" s="133">
        <v>126.398</v>
      </c>
      <c r="AU109" s="133">
        <v>18.66</v>
      </c>
      <c r="AV109" s="133">
        <v>9.1829999999999998</v>
      </c>
      <c r="AW109" s="133">
        <v>45.695</v>
      </c>
      <c r="AX109" s="133">
        <v>71.451999999999998</v>
      </c>
      <c r="AY109" s="133">
        <v>0</v>
      </c>
      <c r="AZ109" s="133">
        <v>44.04</v>
      </c>
      <c r="BA109" s="133">
        <v>15.659000000000001</v>
      </c>
      <c r="BB109" s="133">
        <v>9.4920000000000009</v>
      </c>
      <c r="BC109" s="133">
        <v>148.167</v>
      </c>
      <c r="BD109" s="133">
        <v>24.170999999999999</v>
      </c>
      <c r="BE109" s="133">
        <v>61.723999999999997</v>
      </c>
      <c r="BF109" s="133">
        <v>18.661999999999999</v>
      </c>
      <c r="BG109" s="133">
        <v>17.157</v>
      </c>
      <c r="BH109" s="133">
        <v>9.2520000000000007</v>
      </c>
      <c r="BI109" s="133">
        <v>5.9269999999999996</v>
      </c>
      <c r="BJ109" s="133">
        <v>0</v>
      </c>
      <c r="BK109" s="133">
        <v>0</v>
      </c>
      <c r="BL109" s="146">
        <v>0</v>
      </c>
      <c r="BM109" s="147">
        <f t="shared" si="5"/>
        <v>2546.5400000000009</v>
      </c>
      <c r="BN109" s="135"/>
      <c r="BO109" s="177">
        <v>0</v>
      </c>
      <c r="BP109" s="148">
        <f t="shared" si="6"/>
        <v>70.584999999999994</v>
      </c>
      <c r="BQ109" s="134">
        <f t="shared" si="7"/>
        <v>70.584999999999994</v>
      </c>
      <c r="BR109" s="149">
        <v>0</v>
      </c>
      <c r="BS109" s="132">
        <v>70.584999999999994</v>
      </c>
      <c r="BT109" s="150">
        <v>0</v>
      </c>
      <c r="BU109" s="150">
        <v>0</v>
      </c>
      <c r="BV109" s="132">
        <v>0</v>
      </c>
      <c r="BW109" s="151">
        <v>0</v>
      </c>
      <c r="BX109" s="135">
        <v>0</v>
      </c>
      <c r="BY109"/>
      <c r="BZ109"/>
    </row>
    <row r="110" spans="1:78" ht="15">
      <c r="A110" s="53" t="s">
        <v>58</v>
      </c>
      <c r="B110" s="393" t="s">
        <v>59</v>
      </c>
      <c r="C110" s="133">
        <f t="shared" si="4"/>
        <v>22896.168000000001</v>
      </c>
      <c r="D110" s="132"/>
      <c r="E110" s="132"/>
      <c r="F110" s="132"/>
      <c r="G110" s="132"/>
      <c r="H110" s="132"/>
      <c r="I110" s="132"/>
      <c r="J110" s="132"/>
      <c r="K110" s="132"/>
      <c r="L110" s="134">
        <v>0</v>
      </c>
      <c r="M110" s="133">
        <v>0</v>
      </c>
      <c r="N110" s="133">
        <v>0</v>
      </c>
      <c r="O110" s="133">
        <v>0</v>
      </c>
      <c r="P110" s="133">
        <v>0</v>
      </c>
      <c r="Q110" s="133">
        <v>0</v>
      </c>
      <c r="R110" s="133">
        <v>0</v>
      </c>
      <c r="S110" s="133">
        <v>0</v>
      </c>
      <c r="T110" s="133">
        <v>0</v>
      </c>
      <c r="U110" s="133">
        <v>0</v>
      </c>
      <c r="V110" s="133">
        <v>0</v>
      </c>
      <c r="W110" s="133">
        <v>0</v>
      </c>
      <c r="X110" s="133">
        <v>0</v>
      </c>
      <c r="Y110" s="133">
        <v>0</v>
      </c>
      <c r="Z110" s="133">
        <v>0</v>
      </c>
      <c r="AA110" s="133">
        <v>0</v>
      </c>
      <c r="AB110" s="133">
        <v>0</v>
      </c>
      <c r="AC110" s="133">
        <v>0</v>
      </c>
      <c r="AD110" s="133">
        <v>0</v>
      </c>
      <c r="AE110" s="133">
        <v>0</v>
      </c>
      <c r="AF110" s="133">
        <v>0</v>
      </c>
      <c r="AG110" s="133">
        <v>0</v>
      </c>
      <c r="AH110" s="133">
        <v>0</v>
      </c>
      <c r="AI110" s="133">
        <v>0</v>
      </c>
      <c r="AJ110" s="133">
        <v>0</v>
      </c>
      <c r="AK110" s="133">
        <v>0</v>
      </c>
      <c r="AL110" s="133">
        <v>0</v>
      </c>
      <c r="AM110" s="133">
        <v>0</v>
      </c>
      <c r="AN110" s="133">
        <v>0</v>
      </c>
      <c r="AO110" s="133">
        <v>0</v>
      </c>
      <c r="AP110" s="133">
        <v>0</v>
      </c>
      <c r="AQ110" s="133">
        <v>0</v>
      </c>
      <c r="AR110" s="133">
        <v>0</v>
      </c>
      <c r="AS110" s="133">
        <v>0</v>
      </c>
      <c r="AT110" s="133">
        <v>0</v>
      </c>
      <c r="AU110" s="133">
        <v>0</v>
      </c>
      <c r="AV110" s="133">
        <v>0</v>
      </c>
      <c r="AW110" s="133">
        <v>0</v>
      </c>
      <c r="AX110" s="133">
        <v>0</v>
      </c>
      <c r="AY110" s="133">
        <v>0</v>
      </c>
      <c r="AZ110" s="133">
        <v>0</v>
      </c>
      <c r="BA110" s="133">
        <v>0</v>
      </c>
      <c r="BB110" s="133">
        <v>0</v>
      </c>
      <c r="BC110" s="133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>
        <v>0</v>
      </c>
      <c r="BI110" s="133">
        <v>0</v>
      </c>
      <c r="BJ110" s="133">
        <v>0</v>
      </c>
      <c r="BK110" s="133">
        <v>0</v>
      </c>
      <c r="BL110" s="146">
        <v>0</v>
      </c>
      <c r="BM110" s="147">
        <f t="shared" si="5"/>
        <v>0</v>
      </c>
      <c r="BN110" s="135"/>
      <c r="BO110" s="177">
        <v>0</v>
      </c>
      <c r="BP110" s="148">
        <f t="shared" si="6"/>
        <v>22896.168000000001</v>
      </c>
      <c r="BQ110" s="134">
        <f t="shared" si="7"/>
        <v>2057.9720000000002</v>
      </c>
      <c r="BR110" s="149">
        <v>2057.9720000000002</v>
      </c>
      <c r="BS110" s="132">
        <v>0</v>
      </c>
      <c r="BT110" s="150">
        <v>20838.196</v>
      </c>
      <c r="BU110" s="150">
        <v>0</v>
      </c>
      <c r="BV110" s="132">
        <v>0</v>
      </c>
      <c r="BW110" s="151">
        <v>0</v>
      </c>
      <c r="BX110" s="135">
        <v>0</v>
      </c>
      <c r="BY110"/>
      <c r="BZ110"/>
    </row>
    <row r="111" spans="1:78" ht="15">
      <c r="A111" s="53" t="s">
        <v>60</v>
      </c>
      <c r="B111" s="393" t="s">
        <v>168</v>
      </c>
      <c r="C111" s="133">
        <f t="shared" si="4"/>
        <v>638.27499999999998</v>
      </c>
      <c r="D111" s="132"/>
      <c r="E111" s="132"/>
      <c r="F111" s="132"/>
      <c r="G111" s="132"/>
      <c r="H111" s="132"/>
      <c r="I111" s="132"/>
      <c r="J111" s="132"/>
      <c r="K111" s="132"/>
      <c r="L111" s="134">
        <v>0</v>
      </c>
      <c r="M111" s="133">
        <v>0</v>
      </c>
      <c r="N111" s="133">
        <v>0</v>
      </c>
      <c r="O111" s="133">
        <v>0</v>
      </c>
      <c r="P111" s="133">
        <v>0</v>
      </c>
      <c r="Q111" s="133">
        <v>0</v>
      </c>
      <c r="R111" s="133">
        <v>0</v>
      </c>
      <c r="S111" s="133">
        <v>0</v>
      </c>
      <c r="T111" s="133">
        <v>0</v>
      </c>
      <c r="U111" s="133">
        <v>0</v>
      </c>
      <c r="V111" s="133">
        <v>0</v>
      </c>
      <c r="W111" s="133">
        <v>0</v>
      </c>
      <c r="X111" s="133">
        <v>0</v>
      </c>
      <c r="Y111" s="133">
        <v>0</v>
      </c>
      <c r="Z111" s="133">
        <v>0</v>
      </c>
      <c r="AA111" s="133">
        <v>0</v>
      </c>
      <c r="AB111" s="133">
        <v>0</v>
      </c>
      <c r="AC111" s="133">
        <v>0</v>
      </c>
      <c r="AD111" s="133">
        <v>0</v>
      </c>
      <c r="AE111" s="133">
        <v>0</v>
      </c>
      <c r="AF111" s="133">
        <v>0</v>
      </c>
      <c r="AG111" s="133">
        <v>0</v>
      </c>
      <c r="AH111" s="133">
        <v>0</v>
      </c>
      <c r="AI111" s="133">
        <v>0</v>
      </c>
      <c r="AJ111" s="133">
        <v>0</v>
      </c>
      <c r="AK111" s="133">
        <v>0</v>
      </c>
      <c r="AL111" s="133">
        <v>0</v>
      </c>
      <c r="AM111" s="133">
        <v>0</v>
      </c>
      <c r="AN111" s="133">
        <v>0</v>
      </c>
      <c r="AO111" s="133">
        <v>0</v>
      </c>
      <c r="AP111" s="133">
        <v>0</v>
      </c>
      <c r="AQ111" s="133">
        <v>0</v>
      </c>
      <c r="AR111" s="133">
        <v>0</v>
      </c>
      <c r="AS111" s="133">
        <v>0</v>
      </c>
      <c r="AT111" s="133">
        <v>0</v>
      </c>
      <c r="AU111" s="133">
        <v>0</v>
      </c>
      <c r="AV111" s="133">
        <v>0</v>
      </c>
      <c r="AW111" s="133">
        <v>0</v>
      </c>
      <c r="AX111" s="133">
        <v>0</v>
      </c>
      <c r="AY111" s="133">
        <v>0</v>
      </c>
      <c r="AZ111" s="133">
        <v>0</v>
      </c>
      <c r="BA111" s="133">
        <v>0</v>
      </c>
      <c r="BB111" s="133">
        <v>0</v>
      </c>
      <c r="BC111" s="133">
        <v>0</v>
      </c>
      <c r="BD111" s="133">
        <v>0</v>
      </c>
      <c r="BE111" s="133">
        <v>0</v>
      </c>
      <c r="BF111" s="133">
        <v>0</v>
      </c>
      <c r="BG111" s="133">
        <v>0</v>
      </c>
      <c r="BH111" s="133">
        <v>0</v>
      </c>
      <c r="BI111" s="133">
        <v>0</v>
      </c>
      <c r="BJ111" s="133">
        <v>0</v>
      </c>
      <c r="BK111" s="133">
        <v>0</v>
      </c>
      <c r="BL111" s="146">
        <v>0</v>
      </c>
      <c r="BM111" s="147">
        <f t="shared" si="5"/>
        <v>0</v>
      </c>
      <c r="BN111" s="135"/>
      <c r="BO111" s="177">
        <v>0</v>
      </c>
      <c r="BP111" s="148">
        <f t="shared" si="6"/>
        <v>638.27499999999998</v>
      </c>
      <c r="BQ111" s="134">
        <f t="shared" si="7"/>
        <v>0</v>
      </c>
      <c r="BR111" s="149">
        <v>0</v>
      </c>
      <c r="BS111" s="132">
        <v>0</v>
      </c>
      <c r="BT111" s="150">
        <v>638.27499999999998</v>
      </c>
      <c r="BU111" s="150">
        <v>0</v>
      </c>
      <c r="BV111" s="132">
        <v>0</v>
      </c>
      <c r="BW111" s="151">
        <v>0</v>
      </c>
      <c r="BX111" s="135">
        <v>0</v>
      </c>
      <c r="BY111"/>
      <c r="BZ111"/>
    </row>
    <row r="112" spans="1:78" ht="15">
      <c r="A112" s="53" t="s">
        <v>61</v>
      </c>
      <c r="B112" s="393" t="s">
        <v>69</v>
      </c>
      <c r="C112" s="133">
        <f t="shared" si="4"/>
        <v>9880.5439999999999</v>
      </c>
      <c r="D112" s="132"/>
      <c r="E112" s="132"/>
      <c r="F112" s="132"/>
      <c r="G112" s="132"/>
      <c r="H112" s="132"/>
      <c r="I112" s="132"/>
      <c r="J112" s="132"/>
      <c r="K112" s="132"/>
      <c r="L112" s="134">
        <v>0</v>
      </c>
      <c r="M112" s="133">
        <v>0</v>
      </c>
      <c r="N112" s="133">
        <v>0</v>
      </c>
      <c r="O112" s="133">
        <v>0</v>
      </c>
      <c r="P112" s="133">
        <v>0</v>
      </c>
      <c r="Q112" s="133">
        <v>0</v>
      </c>
      <c r="R112" s="133">
        <v>0</v>
      </c>
      <c r="S112" s="133">
        <v>0</v>
      </c>
      <c r="T112" s="133">
        <v>0</v>
      </c>
      <c r="U112" s="133">
        <v>0</v>
      </c>
      <c r="V112" s="133">
        <v>0</v>
      </c>
      <c r="W112" s="133">
        <v>0</v>
      </c>
      <c r="X112" s="133">
        <v>0</v>
      </c>
      <c r="Y112" s="133">
        <v>0</v>
      </c>
      <c r="Z112" s="133">
        <v>0</v>
      </c>
      <c r="AA112" s="133">
        <v>0</v>
      </c>
      <c r="AB112" s="133">
        <v>0</v>
      </c>
      <c r="AC112" s="133">
        <v>0</v>
      </c>
      <c r="AD112" s="133">
        <v>0</v>
      </c>
      <c r="AE112" s="133">
        <v>0</v>
      </c>
      <c r="AF112" s="133">
        <v>0</v>
      </c>
      <c r="AG112" s="133">
        <v>0</v>
      </c>
      <c r="AH112" s="133">
        <v>0</v>
      </c>
      <c r="AI112" s="133">
        <v>0</v>
      </c>
      <c r="AJ112" s="133">
        <v>0</v>
      </c>
      <c r="AK112" s="133">
        <v>0</v>
      </c>
      <c r="AL112" s="133">
        <v>0</v>
      </c>
      <c r="AM112" s="133">
        <v>0</v>
      </c>
      <c r="AN112" s="133">
        <v>0</v>
      </c>
      <c r="AO112" s="133">
        <v>0</v>
      </c>
      <c r="AP112" s="133">
        <v>0</v>
      </c>
      <c r="AQ112" s="133">
        <v>0</v>
      </c>
      <c r="AR112" s="133">
        <v>0</v>
      </c>
      <c r="AS112" s="133">
        <v>0</v>
      </c>
      <c r="AT112" s="133">
        <v>0</v>
      </c>
      <c r="AU112" s="133">
        <v>8.1890000000000001</v>
      </c>
      <c r="AV112" s="133">
        <v>0</v>
      </c>
      <c r="AW112" s="133">
        <v>0</v>
      </c>
      <c r="AX112" s="133">
        <v>14.372999999999999</v>
      </c>
      <c r="AY112" s="133">
        <v>0</v>
      </c>
      <c r="AZ112" s="133">
        <v>0</v>
      </c>
      <c r="BA112" s="133">
        <v>0</v>
      </c>
      <c r="BB112" s="133">
        <v>0</v>
      </c>
      <c r="BC112" s="133">
        <v>96.477999999999994</v>
      </c>
      <c r="BD112" s="133">
        <v>3.589</v>
      </c>
      <c r="BE112" s="133">
        <v>9.2289999999999992</v>
      </c>
      <c r="BF112" s="133">
        <v>6.351</v>
      </c>
      <c r="BG112" s="133">
        <v>0</v>
      </c>
      <c r="BH112" s="133">
        <v>0</v>
      </c>
      <c r="BI112" s="133">
        <v>0.158</v>
      </c>
      <c r="BJ112" s="133">
        <v>0</v>
      </c>
      <c r="BK112" s="133">
        <v>0</v>
      </c>
      <c r="BL112" s="146">
        <v>0</v>
      </c>
      <c r="BM112" s="147">
        <f t="shared" si="5"/>
        <v>138.36699999999999</v>
      </c>
      <c r="BN112" s="135"/>
      <c r="BO112" s="177">
        <v>0</v>
      </c>
      <c r="BP112" s="148">
        <f t="shared" si="6"/>
        <v>9742.1769999999997</v>
      </c>
      <c r="BQ112" s="134">
        <f t="shared" si="7"/>
        <v>1144.7439999999999</v>
      </c>
      <c r="BR112" s="149">
        <v>1.2330000000000001</v>
      </c>
      <c r="BS112" s="132">
        <v>1143.511</v>
      </c>
      <c r="BT112" s="150">
        <v>8586.9539999999997</v>
      </c>
      <c r="BU112" s="150">
        <v>10.478999999999999</v>
      </c>
      <c r="BV112" s="132">
        <v>0</v>
      </c>
      <c r="BW112" s="151">
        <v>0</v>
      </c>
      <c r="BX112" s="135">
        <v>0</v>
      </c>
      <c r="BY112"/>
      <c r="BZ112"/>
    </row>
    <row r="113" spans="1:79" ht="15">
      <c r="A113" s="53" t="s">
        <v>62</v>
      </c>
      <c r="B113" s="393" t="s">
        <v>148</v>
      </c>
      <c r="C113" s="133">
        <f t="shared" si="4"/>
        <v>5195.2749999999996</v>
      </c>
      <c r="D113" s="132"/>
      <c r="E113" s="132"/>
      <c r="F113" s="132"/>
      <c r="G113" s="132"/>
      <c r="H113" s="132"/>
      <c r="I113" s="132"/>
      <c r="J113" s="132"/>
      <c r="K113" s="132"/>
      <c r="L113" s="134">
        <v>0</v>
      </c>
      <c r="M113" s="133">
        <v>0</v>
      </c>
      <c r="N113" s="133">
        <v>0</v>
      </c>
      <c r="O113" s="133">
        <v>0</v>
      </c>
      <c r="P113" s="133">
        <v>0</v>
      </c>
      <c r="Q113" s="133">
        <v>0</v>
      </c>
      <c r="R113" s="133">
        <v>1.8240000000000001</v>
      </c>
      <c r="S113" s="133">
        <v>0</v>
      </c>
      <c r="T113" s="133">
        <v>0</v>
      </c>
      <c r="U113" s="133">
        <v>0</v>
      </c>
      <c r="V113" s="133">
        <v>0</v>
      </c>
      <c r="W113" s="133">
        <v>0</v>
      </c>
      <c r="X113" s="133">
        <v>0</v>
      </c>
      <c r="Y113" s="133">
        <v>6.3E-2</v>
      </c>
      <c r="Z113" s="133">
        <v>0</v>
      </c>
      <c r="AA113" s="133">
        <v>0</v>
      </c>
      <c r="AB113" s="133">
        <v>0</v>
      </c>
      <c r="AC113" s="133">
        <v>0</v>
      </c>
      <c r="AD113" s="133">
        <v>0</v>
      </c>
      <c r="AE113" s="133">
        <v>0</v>
      </c>
      <c r="AF113" s="133">
        <v>0</v>
      </c>
      <c r="AG113" s="133">
        <v>0</v>
      </c>
      <c r="AH113" s="133">
        <v>0</v>
      </c>
      <c r="AI113" s="133">
        <v>0</v>
      </c>
      <c r="AJ113" s="133">
        <v>0</v>
      </c>
      <c r="AK113" s="133">
        <v>0</v>
      </c>
      <c r="AL113" s="133">
        <v>0</v>
      </c>
      <c r="AM113" s="133">
        <v>0</v>
      </c>
      <c r="AN113" s="133">
        <v>0</v>
      </c>
      <c r="AO113" s="133">
        <v>1.9690000000000001</v>
      </c>
      <c r="AP113" s="133">
        <v>2.9009999999999998</v>
      </c>
      <c r="AQ113" s="133">
        <v>0.60099999999999998</v>
      </c>
      <c r="AR113" s="133">
        <v>0</v>
      </c>
      <c r="AS113" s="133">
        <v>0</v>
      </c>
      <c r="AT113" s="133">
        <v>0</v>
      </c>
      <c r="AU113" s="133">
        <v>0</v>
      </c>
      <c r="AV113" s="133">
        <v>0</v>
      </c>
      <c r="AW113" s="133">
        <v>0</v>
      </c>
      <c r="AX113" s="133">
        <v>8.9999999999999993E-3</v>
      </c>
      <c r="AY113" s="133">
        <v>0</v>
      </c>
      <c r="AZ113" s="133">
        <v>0</v>
      </c>
      <c r="BA113" s="133">
        <v>0</v>
      </c>
      <c r="BB113" s="133">
        <v>0</v>
      </c>
      <c r="BC113" s="133">
        <v>0</v>
      </c>
      <c r="BD113" s="133">
        <v>0</v>
      </c>
      <c r="BE113" s="133">
        <v>0</v>
      </c>
      <c r="BF113" s="133">
        <v>107.05200000000001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46">
        <v>0</v>
      </c>
      <c r="BM113" s="147">
        <f t="shared" si="5"/>
        <v>114.41900000000001</v>
      </c>
      <c r="BN113" s="135"/>
      <c r="BO113" s="177">
        <v>0</v>
      </c>
      <c r="BP113" s="148">
        <f t="shared" si="6"/>
        <v>5080.8559999999998</v>
      </c>
      <c r="BQ113" s="134">
        <f t="shared" si="7"/>
        <v>1564.7380000000001</v>
      </c>
      <c r="BR113" s="149">
        <v>657.71900000000005</v>
      </c>
      <c r="BS113" s="132">
        <v>907.01900000000001</v>
      </c>
      <c r="BT113" s="150">
        <v>3497.02</v>
      </c>
      <c r="BU113" s="150">
        <v>19.097999999999999</v>
      </c>
      <c r="BV113" s="132">
        <v>0</v>
      </c>
      <c r="BW113" s="151">
        <v>0</v>
      </c>
      <c r="BX113" s="135">
        <v>0</v>
      </c>
      <c r="BY113"/>
      <c r="BZ113"/>
    </row>
    <row r="114" spans="1:79" ht="15">
      <c r="A114" s="53" t="s">
        <v>63</v>
      </c>
      <c r="B114" s="393" t="s">
        <v>238</v>
      </c>
      <c r="C114" s="133">
        <f t="shared" si="4"/>
        <v>3022.2359999999999</v>
      </c>
      <c r="D114" s="132"/>
      <c r="E114" s="132"/>
      <c r="F114" s="132"/>
      <c r="G114" s="132"/>
      <c r="H114" s="132"/>
      <c r="I114" s="132"/>
      <c r="J114" s="132"/>
      <c r="K114" s="132"/>
      <c r="L114" s="134">
        <v>0</v>
      </c>
      <c r="M114" s="133">
        <v>0</v>
      </c>
      <c r="N114" s="133">
        <v>0</v>
      </c>
      <c r="O114" s="133">
        <v>0</v>
      </c>
      <c r="P114" s="133">
        <v>0</v>
      </c>
      <c r="Q114" s="133">
        <v>0</v>
      </c>
      <c r="R114" s="133">
        <v>0</v>
      </c>
      <c r="S114" s="133">
        <v>0</v>
      </c>
      <c r="T114" s="133">
        <v>0</v>
      </c>
      <c r="U114" s="133">
        <v>0</v>
      </c>
      <c r="V114" s="133">
        <v>0</v>
      </c>
      <c r="W114" s="133">
        <v>0</v>
      </c>
      <c r="X114" s="133">
        <v>0</v>
      </c>
      <c r="Y114" s="133">
        <v>0</v>
      </c>
      <c r="Z114" s="133">
        <v>0</v>
      </c>
      <c r="AA114" s="133">
        <v>0</v>
      </c>
      <c r="AB114" s="133">
        <v>0</v>
      </c>
      <c r="AC114" s="133">
        <v>0</v>
      </c>
      <c r="AD114" s="133">
        <v>0</v>
      </c>
      <c r="AE114" s="133">
        <v>0</v>
      </c>
      <c r="AF114" s="133">
        <v>0</v>
      </c>
      <c r="AG114" s="133">
        <v>0</v>
      </c>
      <c r="AH114" s="133">
        <v>0</v>
      </c>
      <c r="AI114" s="133">
        <v>0</v>
      </c>
      <c r="AJ114" s="133">
        <v>0</v>
      </c>
      <c r="AK114" s="133">
        <v>0</v>
      </c>
      <c r="AL114" s="133">
        <v>0</v>
      </c>
      <c r="AM114" s="133">
        <v>0</v>
      </c>
      <c r="AN114" s="133">
        <v>0</v>
      </c>
      <c r="AO114" s="133">
        <v>67.28</v>
      </c>
      <c r="AP114" s="133">
        <v>7.0359999999999996</v>
      </c>
      <c r="AQ114" s="133">
        <v>0</v>
      </c>
      <c r="AR114" s="133">
        <v>0</v>
      </c>
      <c r="AS114" s="133">
        <v>0</v>
      </c>
      <c r="AT114" s="133">
        <v>0</v>
      </c>
      <c r="AU114" s="133">
        <v>0</v>
      </c>
      <c r="AV114" s="133">
        <v>0</v>
      </c>
      <c r="AW114" s="133">
        <v>0</v>
      </c>
      <c r="AX114" s="133">
        <v>0</v>
      </c>
      <c r="AY114" s="133">
        <v>0</v>
      </c>
      <c r="AZ114" s="133">
        <v>0</v>
      </c>
      <c r="BA114" s="133">
        <v>0</v>
      </c>
      <c r="BB114" s="133">
        <v>0</v>
      </c>
      <c r="BC114" s="133">
        <v>24.584</v>
      </c>
      <c r="BD114" s="133">
        <v>0</v>
      </c>
      <c r="BE114" s="133">
        <v>11.904999999999999</v>
      </c>
      <c r="BF114" s="133">
        <v>3.2000000000000001E-2</v>
      </c>
      <c r="BG114" s="133">
        <v>8.7609999999999992</v>
      </c>
      <c r="BH114" s="133">
        <v>0</v>
      </c>
      <c r="BI114" s="133">
        <v>0.20599999999999999</v>
      </c>
      <c r="BJ114" s="133">
        <v>0</v>
      </c>
      <c r="BK114" s="133">
        <v>0</v>
      </c>
      <c r="BL114" s="146">
        <v>0</v>
      </c>
      <c r="BM114" s="147">
        <f t="shared" si="5"/>
        <v>119.804</v>
      </c>
      <c r="BN114" s="135"/>
      <c r="BO114" s="177">
        <v>1.276</v>
      </c>
      <c r="BP114" s="148">
        <f t="shared" si="6"/>
        <v>2901.1559999999999</v>
      </c>
      <c r="BQ114" s="134">
        <f t="shared" si="7"/>
        <v>2882.1819999999998</v>
      </c>
      <c r="BR114" s="149">
        <v>0</v>
      </c>
      <c r="BS114" s="132">
        <v>2882.1819999999998</v>
      </c>
      <c r="BT114" s="150">
        <v>0</v>
      </c>
      <c r="BU114" s="150">
        <v>18.974</v>
      </c>
      <c r="BV114" s="132">
        <v>0</v>
      </c>
      <c r="BW114" s="151">
        <v>0</v>
      </c>
      <c r="BX114" s="135">
        <v>0</v>
      </c>
      <c r="BY114"/>
      <c r="BZ114"/>
    </row>
    <row r="115" spans="1:79" ht="15">
      <c r="A115" s="53" t="s">
        <v>64</v>
      </c>
      <c r="B115" s="393" t="s">
        <v>162</v>
      </c>
      <c r="C115" s="133">
        <f t="shared" si="4"/>
        <v>487.47</v>
      </c>
      <c r="D115" s="132"/>
      <c r="E115" s="132"/>
      <c r="F115" s="132"/>
      <c r="G115" s="132"/>
      <c r="H115" s="132"/>
      <c r="I115" s="132"/>
      <c r="J115" s="132"/>
      <c r="K115" s="132"/>
      <c r="L115" s="134">
        <v>0</v>
      </c>
      <c r="M115" s="133">
        <v>0</v>
      </c>
      <c r="N115" s="133">
        <v>0</v>
      </c>
      <c r="O115" s="133">
        <v>0</v>
      </c>
      <c r="P115" s="133">
        <v>0</v>
      </c>
      <c r="Q115" s="133">
        <v>0</v>
      </c>
      <c r="R115" s="133">
        <v>0</v>
      </c>
      <c r="S115" s="133">
        <v>0</v>
      </c>
      <c r="T115" s="133">
        <v>0</v>
      </c>
      <c r="U115" s="133">
        <v>0</v>
      </c>
      <c r="V115" s="133">
        <v>0</v>
      </c>
      <c r="W115" s="133">
        <v>0</v>
      </c>
      <c r="X115" s="133">
        <v>0.52700000000000002</v>
      </c>
      <c r="Y115" s="133">
        <v>0</v>
      </c>
      <c r="Z115" s="133">
        <v>0</v>
      </c>
      <c r="AA115" s="133">
        <v>0</v>
      </c>
      <c r="AB115" s="133">
        <v>0</v>
      </c>
      <c r="AC115" s="133">
        <v>0</v>
      </c>
      <c r="AD115" s="133">
        <v>0</v>
      </c>
      <c r="AE115" s="133">
        <v>0</v>
      </c>
      <c r="AF115" s="133">
        <v>0</v>
      </c>
      <c r="AG115" s="133">
        <v>0</v>
      </c>
      <c r="AH115" s="133">
        <v>0</v>
      </c>
      <c r="AI115" s="133">
        <v>0</v>
      </c>
      <c r="AJ115" s="133">
        <v>0</v>
      </c>
      <c r="AK115" s="133">
        <v>0</v>
      </c>
      <c r="AL115" s="133">
        <v>0</v>
      </c>
      <c r="AM115" s="133">
        <v>0</v>
      </c>
      <c r="AN115" s="133">
        <v>0</v>
      </c>
      <c r="AO115" s="133">
        <v>0</v>
      </c>
      <c r="AP115" s="133">
        <v>0</v>
      </c>
      <c r="AQ115" s="133">
        <v>0</v>
      </c>
      <c r="AR115" s="133">
        <v>0</v>
      </c>
      <c r="AS115" s="133">
        <v>0</v>
      </c>
      <c r="AT115" s="133">
        <v>0</v>
      </c>
      <c r="AU115" s="133">
        <v>0.56899999999999995</v>
      </c>
      <c r="AV115" s="133">
        <v>5.6000000000000001E-2</v>
      </c>
      <c r="AW115" s="133">
        <v>0</v>
      </c>
      <c r="AX115" s="133">
        <v>12.265000000000001</v>
      </c>
      <c r="AY115" s="133">
        <v>0</v>
      </c>
      <c r="AZ115" s="133">
        <v>0</v>
      </c>
      <c r="BA115" s="133">
        <v>0</v>
      </c>
      <c r="BB115" s="133">
        <v>0</v>
      </c>
      <c r="BC115" s="133">
        <v>0</v>
      </c>
      <c r="BD115" s="133">
        <v>0</v>
      </c>
      <c r="BE115" s="133">
        <v>0</v>
      </c>
      <c r="BF115" s="133">
        <v>0</v>
      </c>
      <c r="BG115" s="133">
        <v>0</v>
      </c>
      <c r="BH115" s="133">
        <v>0</v>
      </c>
      <c r="BI115" s="133">
        <v>0</v>
      </c>
      <c r="BJ115" s="133">
        <v>0</v>
      </c>
      <c r="BK115" s="133">
        <v>0</v>
      </c>
      <c r="BL115" s="146">
        <v>0</v>
      </c>
      <c r="BM115" s="147">
        <f t="shared" si="5"/>
        <v>13.417000000000002</v>
      </c>
      <c r="BN115" s="135"/>
      <c r="BO115" s="177">
        <v>0</v>
      </c>
      <c r="BP115" s="148">
        <f t="shared" si="6"/>
        <v>474.053</v>
      </c>
      <c r="BQ115" s="134">
        <f t="shared" si="7"/>
        <v>134.44999999999999</v>
      </c>
      <c r="BR115" s="149">
        <v>0</v>
      </c>
      <c r="BS115" s="132">
        <v>134.44999999999999</v>
      </c>
      <c r="BT115" s="150">
        <v>0</v>
      </c>
      <c r="BU115" s="150">
        <v>339.60300000000001</v>
      </c>
      <c r="BV115" s="132">
        <v>0</v>
      </c>
      <c r="BW115" s="151">
        <v>0</v>
      </c>
      <c r="BX115" s="135">
        <v>0</v>
      </c>
      <c r="BY115"/>
      <c r="BZ115"/>
    </row>
    <row r="116" spans="1:79" ht="15">
      <c r="A116" s="53" t="s">
        <v>65</v>
      </c>
      <c r="B116" s="393" t="s">
        <v>164</v>
      </c>
      <c r="C116" s="133">
        <f t="shared" si="4"/>
        <v>1965.5990000000002</v>
      </c>
      <c r="D116" s="132"/>
      <c r="E116" s="132"/>
      <c r="F116" s="132"/>
      <c r="G116" s="132"/>
      <c r="H116" s="132"/>
      <c r="I116" s="132"/>
      <c r="J116" s="132"/>
      <c r="K116" s="132"/>
      <c r="L116" s="134">
        <v>2.996</v>
      </c>
      <c r="M116" s="133">
        <v>0</v>
      </c>
      <c r="N116" s="133">
        <v>16.257000000000001</v>
      </c>
      <c r="O116" s="133">
        <v>48.625999999999998</v>
      </c>
      <c r="P116" s="133">
        <v>40.03</v>
      </c>
      <c r="Q116" s="133">
        <v>1.7210000000000001</v>
      </c>
      <c r="R116" s="133">
        <v>3.4340000000000002</v>
      </c>
      <c r="S116" s="133">
        <v>2.4910000000000001</v>
      </c>
      <c r="T116" s="133">
        <v>0</v>
      </c>
      <c r="U116" s="133">
        <v>2.8479999999999999</v>
      </c>
      <c r="V116" s="133">
        <v>1.4999999999999999E-2</v>
      </c>
      <c r="W116" s="133">
        <v>0.27100000000000002</v>
      </c>
      <c r="X116" s="133">
        <v>1.425</v>
      </c>
      <c r="Y116" s="133">
        <v>1.135</v>
      </c>
      <c r="Z116" s="133">
        <v>12.134</v>
      </c>
      <c r="AA116" s="133">
        <v>16.254999999999999</v>
      </c>
      <c r="AB116" s="133">
        <v>3.19</v>
      </c>
      <c r="AC116" s="133">
        <v>7.9379999999999997</v>
      </c>
      <c r="AD116" s="133">
        <v>28.556000000000001</v>
      </c>
      <c r="AE116" s="133">
        <v>38.493000000000002</v>
      </c>
      <c r="AF116" s="133">
        <v>4.1529999999999996</v>
      </c>
      <c r="AG116" s="133">
        <v>14.875</v>
      </c>
      <c r="AH116" s="133">
        <v>11.478</v>
      </c>
      <c r="AI116" s="133">
        <v>16.670999999999999</v>
      </c>
      <c r="AJ116" s="133">
        <v>31.702000000000002</v>
      </c>
      <c r="AK116" s="133">
        <v>9.9870000000000001</v>
      </c>
      <c r="AL116" s="133">
        <v>45.500999999999998</v>
      </c>
      <c r="AM116" s="133">
        <v>57.689</v>
      </c>
      <c r="AN116" s="133">
        <v>5.8410000000000002</v>
      </c>
      <c r="AO116" s="133">
        <v>115.819</v>
      </c>
      <c r="AP116" s="133">
        <v>44.985999999999997</v>
      </c>
      <c r="AQ116" s="133">
        <v>9.35</v>
      </c>
      <c r="AR116" s="133">
        <v>37.284999999999997</v>
      </c>
      <c r="AS116" s="133">
        <v>2.69</v>
      </c>
      <c r="AT116" s="133">
        <v>65.034000000000006</v>
      </c>
      <c r="AU116" s="133">
        <v>2.9940000000000002</v>
      </c>
      <c r="AV116" s="133">
        <v>41.948999999999998</v>
      </c>
      <c r="AW116" s="133">
        <v>6.6070000000000002</v>
      </c>
      <c r="AX116" s="133">
        <v>28.515000000000001</v>
      </c>
      <c r="AY116" s="133">
        <v>0.878</v>
      </c>
      <c r="AZ116" s="133">
        <v>6.8490000000000002</v>
      </c>
      <c r="BA116" s="133">
        <v>6.7549999999999999</v>
      </c>
      <c r="BB116" s="133">
        <v>47.652999999999999</v>
      </c>
      <c r="BC116" s="133">
        <v>0.80400000000000005</v>
      </c>
      <c r="BD116" s="133">
        <v>13.935</v>
      </c>
      <c r="BE116" s="133">
        <v>7.0369999999999999</v>
      </c>
      <c r="BF116" s="133">
        <v>22.277000000000001</v>
      </c>
      <c r="BG116" s="133">
        <v>3.9729999999999999</v>
      </c>
      <c r="BH116" s="133">
        <v>14.272</v>
      </c>
      <c r="BI116" s="133">
        <v>43.244999999999997</v>
      </c>
      <c r="BJ116" s="133">
        <v>0</v>
      </c>
      <c r="BK116" s="133">
        <v>0</v>
      </c>
      <c r="BL116" s="146">
        <v>0</v>
      </c>
      <c r="BM116" s="147">
        <f t="shared" si="5"/>
        <v>948.61900000000003</v>
      </c>
      <c r="BN116" s="135"/>
      <c r="BO116" s="177">
        <v>0</v>
      </c>
      <c r="BP116" s="148">
        <f t="shared" si="6"/>
        <v>1016.98</v>
      </c>
      <c r="BQ116" s="134">
        <f t="shared" si="7"/>
        <v>1016.98</v>
      </c>
      <c r="BR116" s="149">
        <v>0</v>
      </c>
      <c r="BS116" s="132">
        <v>1016.98</v>
      </c>
      <c r="BT116" s="150">
        <v>0</v>
      </c>
      <c r="BU116" s="150">
        <v>0</v>
      </c>
      <c r="BV116" s="132">
        <v>0</v>
      </c>
      <c r="BW116" s="151">
        <v>0</v>
      </c>
      <c r="BX116" s="135">
        <v>0</v>
      </c>
      <c r="BY116"/>
      <c r="BZ116"/>
    </row>
    <row r="117" spans="1:79" ht="15">
      <c r="A117" s="53" t="s">
        <v>66</v>
      </c>
      <c r="B117" s="393" t="s">
        <v>239</v>
      </c>
      <c r="C117" s="133">
        <f t="shared" si="4"/>
        <v>903.42899999999997</v>
      </c>
      <c r="D117" s="132"/>
      <c r="E117" s="132"/>
      <c r="F117" s="132"/>
      <c r="G117" s="132"/>
      <c r="H117" s="132"/>
      <c r="I117" s="132"/>
      <c r="J117" s="132"/>
      <c r="K117" s="132"/>
      <c r="L117" s="134">
        <v>0</v>
      </c>
      <c r="M117" s="133">
        <v>0</v>
      </c>
      <c r="N117" s="133">
        <v>0</v>
      </c>
      <c r="O117" s="133">
        <v>0</v>
      </c>
      <c r="P117" s="133">
        <v>0</v>
      </c>
      <c r="Q117" s="133">
        <v>0</v>
      </c>
      <c r="R117" s="133">
        <v>0</v>
      </c>
      <c r="S117" s="133">
        <v>0</v>
      </c>
      <c r="T117" s="133">
        <v>0</v>
      </c>
      <c r="U117" s="133">
        <v>0</v>
      </c>
      <c r="V117" s="133">
        <v>0</v>
      </c>
      <c r="W117" s="133">
        <v>0</v>
      </c>
      <c r="X117" s="133">
        <v>0</v>
      </c>
      <c r="Y117" s="133">
        <v>0</v>
      </c>
      <c r="Z117" s="133">
        <v>0</v>
      </c>
      <c r="AA117" s="133">
        <v>0</v>
      </c>
      <c r="AB117" s="133">
        <v>0</v>
      </c>
      <c r="AC117" s="133">
        <v>0</v>
      </c>
      <c r="AD117" s="133">
        <v>0</v>
      </c>
      <c r="AE117" s="133">
        <v>0</v>
      </c>
      <c r="AF117" s="133">
        <v>0</v>
      </c>
      <c r="AG117" s="133">
        <v>0</v>
      </c>
      <c r="AH117" s="133">
        <v>0</v>
      </c>
      <c r="AI117" s="133">
        <v>0</v>
      </c>
      <c r="AJ117" s="133">
        <v>0</v>
      </c>
      <c r="AK117" s="133">
        <v>0</v>
      </c>
      <c r="AL117" s="133">
        <v>0</v>
      </c>
      <c r="AM117" s="133">
        <v>0</v>
      </c>
      <c r="AN117" s="133">
        <v>0</v>
      </c>
      <c r="AO117" s="133">
        <v>0</v>
      </c>
      <c r="AP117" s="133">
        <v>0</v>
      </c>
      <c r="AQ117" s="133">
        <v>0</v>
      </c>
      <c r="AR117" s="133">
        <v>0</v>
      </c>
      <c r="AS117" s="133">
        <v>0</v>
      </c>
      <c r="AT117" s="133">
        <v>0</v>
      </c>
      <c r="AU117" s="133">
        <v>0</v>
      </c>
      <c r="AV117" s="133">
        <v>0</v>
      </c>
      <c r="AW117" s="133">
        <v>0</v>
      </c>
      <c r="AX117" s="133">
        <v>0</v>
      </c>
      <c r="AY117" s="133">
        <v>0</v>
      </c>
      <c r="AZ117" s="133">
        <v>0</v>
      </c>
      <c r="BA117" s="133">
        <v>0</v>
      </c>
      <c r="BB117" s="133">
        <v>0</v>
      </c>
      <c r="BC117" s="133">
        <v>0</v>
      </c>
      <c r="BD117" s="133">
        <v>0</v>
      </c>
      <c r="BE117" s="133">
        <v>0</v>
      </c>
      <c r="BF117" s="133">
        <v>0</v>
      </c>
      <c r="BG117" s="133">
        <v>0</v>
      </c>
      <c r="BH117" s="133">
        <v>0</v>
      </c>
      <c r="BI117" s="133">
        <v>0</v>
      </c>
      <c r="BJ117" s="133">
        <v>0</v>
      </c>
      <c r="BK117" s="133">
        <v>0</v>
      </c>
      <c r="BL117" s="146">
        <v>0</v>
      </c>
      <c r="BM117" s="147">
        <f t="shared" si="5"/>
        <v>0</v>
      </c>
      <c r="BN117" s="135"/>
      <c r="BO117" s="177">
        <v>0</v>
      </c>
      <c r="BP117" s="148">
        <f t="shared" si="6"/>
        <v>903.42899999999997</v>
      </c>
      <c r="BQ117" s="134">
        <f t="shared" si="7"/>
        <v>903.42899999999997</v>
      </c>
      <c r="BR117" s="149">
        <v>903.42899999999997</v>
      </c>
      <c r="BS117" s="132">
        <v>0</v>
      </c>
      <c r="BT117" s="150">
        <v>0</v>
      </c>
      <c r="BU117" s="150">
        <v>0</v>
      </c>
      <c r="BV117" s="132">
        <v>0</v>
      </c>
      <c r="BW117" s="151">
        <v>0</v>
      </c>
      <c r="BX117" s="135">
        <v>0</v>
      </c>
      <c r="BY117"/>
      <c r="BZ117"/>
    </row>
    <row r="118" spans="1:79" ht="15">
      <c r="A118" s="53" t="s">
        <v>70</v>
      </c>
      <c r="B118" s="393" t="s">
        <v>240</v>
      </c>
      <c r="C118" s="133">
        <f t="shared" si="4"/>
        <v>10604.761999999999</v>
      </c>
      <c r="D118" s="132"/>
      <c r="E118" s="132"/>
      <c r="F118" s="132"/>
      <c r="G118" s="132"/>
      <c r="H118" s="132"/>
      <c r="I118" s="132"/>
      <c r="J118" s="132"/>
      <c r="K118" s="132"/>
      <c r="L118" s="134">
        <v>0</v>
      </c>
      <c r="M118" s="133">
        <v>0</v>
      </c>
      <c r="N118" s="133">
        <v>0</v>
      </c>
      <c r="O118" s="133">
        <v>0</v>
      </c>
      <c r="P118" s="133">
        <v>0</v>
      </c>
      <c r="Q118" s="133">
        <v>0</v>
      </c>
      <c r="R118" s="133">
        <v>0</v>
      </c>
      <c r="S118" s="133">
        <v>0</v>
      </c>
      <c r="T118" s="133">
        <v>0</v>
      </c>
      <c r="U118" s="133">
        <v>0</v>
      </c>
      <c r="V118" s="133">
        <v>0</v>
      </c>
      <c r="W118" s="133">
        <v>0</v>
      </c>
      <c r="X118" s="133">
        <v>0</v>
      </c>
      <c r="Y118" s="133">
        <v>0</v>
      </c>
      <c r="Z118" s="133">
        <v>0</v>
      </c>
      <c r="AA118" s="133">
        <v>0</v>
      </c>
      <c r="AB118" s="133">
        <v>0</v>
      </c>
      <c r="AC118" s="133">
        <v>0</v>
      </c>
      <c r="AD118" s="133">
        <v>0</v>
      </c>
      <c r="AE118" s="133">
        <v>0</v>
      </c>
      <c r="AF118" s="133">
        <v>0</v>
      </c>
      <c r="AG118" s="133">
        <v>0</v>
      </c>
      <c r="AH118" s="133">
        <v>0</v>
      </c>
      <c r="AI118" s="133">
        <v>0</v>
      </c>
      <c r="AJ118" s="133">
        <v>0</v>
      </c>
      <c r="AK118" s="133">
        <v>0</v>
      </c>
      <c r="AL118" s="133">
        <v>0</v>
      </c>
      <c r="AM118" s="133">
        <v>0</v>
      </c>
      <c r="AN118" s="133">
        <v>0</v>
      </c>
      <c r="AO118" s="133">
        <v>0</v>
      </c>
      <c r="AP118" s="133">
        <v>0</v>
      </c>
      <c r="AQ118" s="133">
        <v>0</v>
      </c>
      <c r="AR118" s="133">
        <v>0</v>
      </c>
      <c r="AS118" s="133">
        <v>0</v>
      </c>
      <c r="AT118" s="133">
        <v>0</v>
      </c>
      <c r="AU118" s="133">
        <v>0</v>
      </c>
      <c r="AV118" s="133">
        <v>0</v>
      </c>
      <c r="AW118" s="133">
        <v>0</v>
      </c>
      <c r="AX118" s="133">
        <v>0</v>
      </c>
      <c r="AY118" s="133">
        <v>0</v>
      </c>
      <c r="AZ118" s="133">
        <v>0</v>
      </c>
      <c r="BA118" s="133">
        <v>0</v>
      </c>
      <c r="BB118" s="133">
        <v>0</v>
      </c>
      <c r="BC118" s="133">
        <v>0</v>
      </c>
      <c r="BD118" s="133">
        <v>0</v>
      </c>
      <c r="BE118" s="133">
        <v>0</v>
      </c>
      <c r="BF118" s="133">
        <v>0</v>
      </c>
      <c r="BG118" s="133">
        <v>0</v>
      </c>
      <c r="BH118" s="133">
        <v>0</v>
      </c>
      <c r="BI118" s="133">
        <v>0</v>
      </c>
      <c r="BJ118" s="133">
        <v>0</v>
      </c>
      <c r="BK118" s="133">
        <v>0</v>
      </c>
      <c r="BL118" s="146">
        <v>0</v>
      </c>
      <c r="BM118" s="147">
        <f t="shared" si="5"/>
        <v>0</v>
      </c>
      <c r="BN118" s="135"/>
      <c r="BO118" s="177">
        <v>36551.591</v>
      </c>
      <c r="BP118" s="148">
        <f t="shared" si="6"/>
        <v>-25946.829000000002</v>
      </c>
      <c r="BQ118" s="134">
        <f t="shared" si="7"/>
        <v>-25946.829000000002</v>
      </c>
      <c r="BR118" s="149">
        <v>0</v>
      </c>
      <c r="BS118" s="132">
        <v>-25946.829000000002</v>
      </c>
      <c r="BT118" s="150">
        <v>0</v>
      </c>
      <c r="BU118" s="150">
        <v>0</v>
      </c>
      <c r="BV118" s="132">
        <v>0</v>
      </c>
      <c r="BW118" s="151">
        <v>0</v>
      </c>
      <c r="BX118" s="135">
        <v>0</v>
      </c>
      <c r="BY118"/>
      <c r="BZ118"/>
    </row>
    <row r="119" spans="1:79" ht="15.75" thickBot="1">
      <c r="A119" s="65" t="s">
        <v>71</v>
      </c>
      <c r="B119" s="393" t="s">
        <v>126</v>
      </c>
      <c r="C119" s="133">
        <f t="shared" si="4"/>
        <v>0</v>
      </c>
      <c r="D119" s="132"/>
      <c r="E119" s="132"/>
      <c r="F119" s="132"/>
      <c r="G119" s="132"/>
      <c r="H119" s="132"/>
      <c r="I119" s="132"/>
      <c r="J119" s="132"/>
      <c r="K119" s="132"/>
      <c r="L119" s="134">
        <v>0</v>
      </c>
      <c r="M119" s="133">
        <v>0</v>
      </c>
      <c r="N119" s="133">
        <v>0</v>
      </c>
      <c r="O119" s="133">
        <v>0</v>
      </c>
      <c r="P119" s="133">
        <v>0</v>
      </c>
      <c r="Q119" s="133">
        <v>0</v>
      </c>
      <c r="R119" s="133">
        <v>0</v>
      </c>
      <c r="S119" s="133">
        <v>0</v>
      </c>
      <c r="T119" s="133">
        <v>0</v>
      </c>
      <c r="U119" s="133">
        <v>0</v>
      </c>
      <c r="V119" s="133">
        <v>0</v>
      </c>
      <c r="W119" s="133">
        <v>0</v>
      </c>
      <c r="X119" s="133">
        <v>0</v>
      </c>
      <c r="Y119" s="133">
        <v>0</v>
      </c>
      <c r="Z119" s="133">
        <v>0</v>
      </c>
      <c r="AA119" s="133">
        <v>0</v>
      </c>
      <c r="AB119" s="133">
        <v>0</v>
      </c>
      <c r="AC119" s="133">
        <v>0</v>
      </c>
      <c r="AD119" s="133">
        <v>0</v>
      </c>
      <c r="AE119" s="133">
        <v>0</v>
      </c>
      <c r="AF119" s="133">
        <v>0</v>
      </c>
      <c r="AG119" s="133">
        <v>0</v>
      </c>
      <c r="AH119" s="133">
        <v>0</v>
      </c>
      <c r="AI119" s="133">
        <v>0</v>
      </c>
      <c r="AJ119" s="133">
        <v>0</v>
      </c>
      <c r="AK119" s="133">
        <v>0</v>
      </c>
      <c r="AL119" s="133">
        <v>0</v>
      </c>
      <c r="AM119" s="133">
        <v>0</v>
      </c>
      <c r="AN119" s="133">
        <v>0</v>
      </c>
      <c r="AO119" s="133">
        <v>0</v>
      </c>
      <c r="AP119" s="133">
        <v>0</v>
      </c>
      <c r="AQ119" s="133">
        <v>0</v>
      </c>
      <c r="AR119" s="133">
        <v>0</v>
      </c>
      <c r="AS119" s="133">
        <v>0</v>
      </c>
      <c r="AT119" s="133">
        <v>0</v>
      </c>
      <c r="AU119" s="133">
        <v>0</v>
      </c>
      <c r="AV119" s="133">
        <v>0</v>
      </c>
      <c r="AW119" s="133">
        <v>0</v>
      </c>
      <c r="AX119" s="133">
        <v>0</v>
      </c>
      <c r="AY119" s="133">
        <v>0</v>
      </c>
      <c r="AZ119" s="133">
        <v>0</v>
      </c>
      <c r="BA119" s="133">
        <v>0</v>
      </c>
      <c r="BB119" s="133">
        <v>0</v>
      </c>
      <c r="BC119" s="133">
        <v>0</v>
      </c>
      <c r="BD119" s="133">
        <v>0</v>
      </c>
      <c r="BE119" s="133">
        <v>0</v>
      </c>
      <c r="BF119" s="133">
        <v>0</v>
      </c>
      <c r="BG119" s="133">
        <v>0</v>
      </c>
      <c r="BH119" s="133">
        <v>0</v>
      </c>
      <c r="BI119" s="133">
        <v>0</v>
      </c>
      <c r="BJ119" s="133">
        <v>0</v>
      </c>
      <c r="BK119" s="133">
        <v>0</v>
      </c>
      <c r="BL119" s="133">
        <v>0</v>
      </c>
      <c r="BM119" s="147">
        <f t="shared" si="5"/>
        <v>0</v>
      </c>
      <c r="BN119" s="135"/>
      <c r="BO119" s="177">
        <v>0</v>
      </c>
      <c r="BP119" s="148">
        <f t="shared" si="6"/>
        <v>0</v>
      </c>
      <c r="BQ119" s="134">
        <f t="shared" si="7"/>
        <v>0</v>
      </c>
      <c r="BR119" s="149">
        <v>0</v>
      </c>
      <c r="BS119" s="132">
        <v>0</v>
      </c>
      <c r="BT119" s="150">
        <v>0</v>
      </c>
      <c r="BU119" s="150">
        <v>0</v>
      </c>
      <c r="BV119" s="132">
        <v>0</v>
      </c>
      <c r="BW119" s="151">
        <v>0</v>
      </c>
      <c r="BX119" s="135">
        <v>0</v>
      </c>
      <c r="BY119"/>
      <c r="BZ119"/>
    </row>
    <row r="120" spans="1:79" ht="16.5" thickTop="1" thickBot="1">
      <c r="B120" s="79" t="s">
        <v>75</v>
      </c>
      <c r="C120" s="139">
        <f>SUM(C67:C119)</f>
        <v>397720.34299999988</v>
      </c>
      <c r="D120" s="139">
        <f t="shared" ref="D120:BR120" si="8">SUM(D67:D119)</f>
        <v>0</v>
      </c>
      <c r="E120" s="139">
        <f t="shared" si="8"/>
        <v>0</v>
      </c>
      <c r="F120" s="139">
        <f t="shared" si="8"/>
        <v>0</v>
      </c>
      <c r="G120" s="139">
        <f t="shared" si="8"/>
        <v>0</v>
      </c>
      <c r="H120" s="139">
        <f t="shared" si="8"/>
        <v>0</v>
      </c>
      <c r="I120" s="139">
        <f t="shared" si="8"/>
        <v>0</v>
      </c>
      <c r="J120" s="139">
        <f t="shared" si="8"/>
        <v>0</v>
      </c>
      <c r="K120" s="153">
        <f t="shared" si="8"/>
        <v>0</v>
      </c>
      <c r="L120" s="139">
        <f t="shared" si="8"/>
        <v>5490.2400000000007</v>
      </c>
      <c r="M120" s="139">
        <f t="shared" si="8"/>
        <v>3043.7859999999996</v>
      </c>
      <c r="N120" s="139">
        <f t="shared" si="8"/>
        <v>259.65199999999999</v>
      </c>
      <c r="O120" s="139">
        <f t="shared" si="8"/>
        <v>8978.8739999999998</v>
      </c>
      <c r="P120" s="139">
        <f t="shared" si="8"/>
        <v>2034.3429999999996</v>
      </c>
      <c r="Q120" s="139">
        <f t="shared" si="8"/>
        <v>255.04199999999994</v>
      </c>
      <c r="R120" s="139">
        <f t="shared" si="8"/>
        <v>630.86499999999978</v>
      </c>
      <c r="S120" s="139">
        <f t="shared" si="8"/>
        <v>460.16699999999997</v>
      </c>
      <c r="T120" s="139">
        <f t="shared" si="8"/>
        <v>0</v>
      </c>
      <c r="U120" s="139">
        <f t="shared" si="8"/>
        <v>650.57000000000028</v>
      </c>
      <c r="V120" s="139">
        <f t="shared" si="8"/>
        <v>154.09599999999995</v>
      </c>
      <c r="W120" s="139">
        <f t="shared" si="8"/>
        <v>112.74900000000001</v>
      </c>
      <c r="X120" s="139">
        <f t="shared" si="8"/>
        <v>640.55900000000008</v>
      </c>
      <c r="Y120" s="139">
        <f t="shared" si="8"/>
        <v>648.82399999999984</v>
      </c>
      <c r="Z120" s="139">
        <f t="shared" si="8"/>
        <v>636.226</v>
      </c>
      <c r="AA120" s="139">
        <f t="shared" si="8"/>
        <v>868.12300000000027</v>
      </c>
      <c r="AB120" s="139">
        <f t="shared" si="8"/>
        <v>173.03499999999994</v>
      </c>
      <c r="AC120" s="139">
        <f t="shared" si="8"/>
        <v>6134.1960000000008</v>
      </c>
      <c r="AD120" s="139">
        <f t="shared" si="8"/>
        <v>1695.3889999999997</v>
      </c>
      <c r="AE120" s="139">
        <f t="shared" si="8"/>
        <v>21342.063000000006</v>
      </c>
      <c r="AF120" s="139">
        <f t="shared" si="8"/>
        <v>555.11400000000003</v>
      </c>
      <c r="AG120" s="139">
        <f t="shared" si="8"/>
        <v>749.29599999999994</v>
      </c>
      <c r="AH120" s="139">
        <f t="shared" si="8"/>
        <v>3207.8509999999992</v>
      </c>
      <c r="AI120" s="139">
        <f t="shared" si="8"/>
        <v>5465.4209999999994</v>
      </c>
      <c r="AJ120" s="139">
        <f t="shared" si="8"/>
        <v>6212.8090000000002</v>
      </c>
      <c r="AK120" s="139">
        <f t="shared" si="8"/>
        <v>1023.388</v>
      </c>
      <c r="AL120" s="139">
        <f t="shared" si="8"/>
        <v>8284.4490000000005</v>
      </c>
      <c r="AM120" s="139">
        <f t="shared" si="8"/>
        <v>3316.2149999999997</v>
      </c>
      <c r="AN120" s="139">
        <f t="shared" si="8"/>
        <v>112.57700000000001</v>
      </c>
      <c r="AO120" s="139">
        <f t="shared" si="8"/>
        <v>13593.167000000003</v>
      </c>
      <c r="AP120" s="139">
        <f t="shared" si="8"/>
        <v>5158.9660000000013</v>
      </c>
      <c r="AQ120" s="139">
        <f t="shared" si="8"/>
        <v>528.40099999999995</v>
      </c>
      <c r="AR120" s="139">
        <f t="shared" si="8"/>
        <v>5185.5940000000001</v>
      </c>
      <c r="AS120" s="139">
        <f t="shared" si="8"/>
        <v>252.74700000000001</v>
      </c>
      <c r="AT120" s="139">
        <f t="shared" si="8"/>
        <v>3707.5510000000004</v>
      </c>
      <c r="AU120" s="139">
        <f t="shared" si="8"/>
        <v>686.74599999999975</v>
      </c>
      <c r="AV120" s="139">
        <f t="shared" si="8"/>
        <v>363.96999999999997</v>
      </c>
      <c r="AW120" s="139">
        <f t="shared" si="8"/>
        <v>1697.3120000000001</v>
      </c>
      <c r="AX120" s="139">
        <f t="shared" si="8"/>
        <v>2493.8259999999996</v>
      </c>
      <c r="AY120" s="139">
        <f t="shared" si="8"/>
        <v>4.4929999999999994</v>
      </c>
      <c r="AZ120" s="139">
        <f t="shared" si="8"/>
        <v>237.50000000000003</v>
      </c>
      <c r="BA120" s="139">
        <f t="shared" si="8"/>
        <v>2927.1650000000004</v>
      </c>
      <c r="BB120" s="139">
        <f t="shared" si="8"/>
        <v>738.90200000000016</v>
      </c>
      <c r="BC120" s="139">
        <f t="shared" si="8"/>
        <v>5796.0589999999993</v>
      </c>
      <c r="BD120" s="139">
        <f t="shared" si="8"/>
        <v>191.89999999999998</v>
      </c>
      <c r="BE120" s="139">
        <f t="shared" si="8"/>
        <v>1315.1659999999997</v>
      </c>
      <c r="BF120" s="139">
        <f t="shared" si="8"/>
        <v>1773.3839999999998</v>
      </c>
      <c r="BG120" s="139">
        <f t="shared" si="8"/>
        <v>1198.6359999999993</v>
      </c>
      <c r="BH120" s="139">
        <f t="shared" si="8"/>
        <v>179.649</v>
      </c>
      <c r="BI120" s="139">
        <f t="shared" si="8"/>
        <v>690.11500000000001</v>
      </c>
      <c r="BJ120" s="139">
        <f t="shared" si="8"/>
        <v>0</v>
      </c>
      <c r="BK120" s="139">
        <f t="shared" si="8"/>
        <v>0</v>
      </c>
      <c r="BL120" s="139">
        <f t="shared" si="8"/>
        <v>0</v>
      </c>
      <c r="BM120" s="139">
        <f t="shared" si="8"/>
        <v>131857.16800000001</v>
      </c>
      <c r="BN120" s="152">
        <f t="shared" si="8"/>
        <v>0</v>
      </c>
      <c r="BO120" s="153">
        <f t="shared" si="8"/>
        <v>71538.563999999998</v>
      </c>
      <c r="BP120" s="153">
        <f t="shared" si="8"/>
        <v>142654.087</v>
      </c>
      <c r="BQ120" s="139">
        <f t="shared" si="8"/>
        <v>107032.53499999997</v>
      </c>
      <c r="BR120" s="139">
        <f t="shared" si="8"/>
        <v>16029.602999999999</v>
      </c>
      <c r="BS120" s="154">
        <f t="shared" ref="BS120:BX120" si="9">SUM(BS67:BS119)</f>
        <v>91002.931999999957</v>
      </c>
      <c r="BT120" s="154">
        <f t="shared" si="9"/>
        <v>35233.398000000001</v>
      </c>
      <c r="BU120" s="154">
        <f t="shared" si="9"/>
        <v>388.154</v>
      </c>
      <c r="BV120" s="139">
        <f t="shared" si="9"/>
        <v>47078.160999999993</v>
      </c>
      <c r="BW120" s="139">
        <f t="shared" si="9"/>
        <v>4592.3630000000003</v>
      </c>
      <c r="BX120" s="155">
        <f t="shared" si="9"/>
        <v>0</v>
      </c>
      <c r="BY120"/>
      <c r="BZ120"/>
    </row>
    <row r="121" spans="1:79" ht="15.75" thickTop="1">
      <c r="B121" s="394" t="s">
        <v>102</v>
      </c>
      <c r="C121" s="156"/>
      <c r="D121" s="157"/>
      <c r="E121" s="157"/>
      <c r="F121" s="157">
        <f>F61</f>
        <v>10834.903999999999</v>
      </c>
      <c r="G121" s="157">
        <f>G61</f>
        <v>0</v>
      </c>
      <c r="H121" s="157">
        <f>H61</f>
        <v>1572.2769999999998</v>
      </c>
      <c r="I121" s="157">
        <f>I61</f>
        <v>0</v>
      </c>
      <c r="J121" s="157">
        <f>J61</f>
        <v>8154.8680000000004</v>
      </c>
      <c r="K121" s="157"/>
      <c r="L121" s="156">
        <v>8609.8909999999996</v>
      </c>
      <c r="M121" s="158">
        <v>2534.8119999999999</v>
      </c>
      <c r="N121" s="158">
        <v>517.33100000000002</v>
      </c>
      <c r="O121" s="158">
        <v>3319.2939999999999</v>
      </c>
      <c r="P121" s="158">
        <v>1267.4590000000001</v>
      </c>
      <c r="Q121" s="158">
        <v>322.25</v>
      </c>
      <c r="R121" s="158">
        <v>393.435</v>
      </c>
      <c r="S121" s="158">
        <v>231.97300000000001</v>
      </c>
      <c r="T121" s="158">
        <v>0</v>
      </c>
      <c r="U121" s="158">
        <v>368.05200000000002</v>
      </c>
      <c r="V121" s="158">
        <v>167.648</v>
      </c>
      <c r="W121" s="158">
        <v>66.114000000000004</v>
      </c>
      <c r="X121" s="158">
        <v>225.989</v>
      </c>
      <c r="Y121" s="158">
        <v>313.28199999999998</v>
      </c>
      <c r="Z121" s="158">
        <v>421.07799999999997</v>
      </c>
      <c r="AA121" s="158">
        <v>1140.7170000000001</v>
      </c>
      <c r="AB121" s="158">
        <v>357.26</v>
      </c>
      <c r="AC121" s="158">
        <v>4176.3549999999996</v>
      </c>
      <c r="AD121" s="158">
        <v>742.33900000000006</v>
      </c>
      <c r="AE121" s="158">
        <v>11388.039000000001</v>
      </c>
      <c r="AF121" s="158">
        <v>1204.625</v>
      </c>
      <c r="AG121" s="158">
        <v>921.06399999999996</v>
      </c>
      <c r="AH121" s="158">
        <v>2554.627</v>
      </c>
      <c r="AI121" s="158">
        <v>10624.433999999999</v>
      </c>
      <c r="AJ121" s="158">
        <v>8303.3220000000001</v>
      </c>
      <c r="AK121" s="158">
        <v>608.57299999999998</v>
      </c>
      <c r="AL121" s="158">
        <v>-1068.039</v>
      </c>
      <c r="AM121" s="158">
        <v>6617.3429999999998</v>
      </c>
      <c r="AN121" s="158">
        <v>178.19900000000001</v>
      </c>
      <c r="AO121" s="158">
        <v>9927.0169999999998</v>
      </c>
      <c r="AP121" s="158">
        <v>2692.6779999999999</v>
      </c>
      <c r="AQ121" s="158">
        <v>746.05499999999995</v>
      </c>
      <c r="AR121" s="158">
        <v>5480.1989999999996</v>
      </c>
      <c r="AS121" s="158">
        <v>276.77300000000002</v>
      </c>
      <c r="AT121" s="158">
        <v>10238.231</v>
      </c>
      <c r="AU121" s="158">
        <v>830.20600000000002</v>
      </c>
      <c r="AV121" s="158">
        <v>448.786</v>
      </c>
      <c r="AW121" s="158">
        <v>16334.933000000001</v>
      </c>
      <c r="AX121" s="158">
        <v>2090.5250000000001</v>
      </c>
      <c r="AY121" s="158">
        <v>0.95799999999999996</v>
      </c>
      <c r="AZ121" s="158">
        <v>368.65699999999998</v>
      </c>
      <c r="BA121" s="158">
        <v>1378.08</v>
      </c>
      <c r="BB121" s="158">
        <v>1883.258</v>
      </c>
      <c r="BC121" s="158">
        <v>17795.677</v>
      </c>
      <c r="BD121" s="158">
        <v>448.92700000000002</v>
      </c>
      <c r="BE121" s="158">
        <v>8717.3349999999991</v>
      </c>
      <c r="BF121" s="158">
        <v>3201.4630000000002</v>
      </c>
      <c r="BG121" s="158">
        <v>1739.7059999999999</v>
      </c>
      <c r="BH121" s="158">
        <v>307.82100000000003</v>
      </c>
      <c r="BI121" s="158">
        <v>1030.585</v>
      </c>
      <c r="BJ121" s="158">
        <v>903.42899999999997</v>
      </c>
      <c r="BK121" s="158">
        <v>0</v>
      </c>
      <c r="BL121" s="158">
        <v>0</v>
      </c>
      <c r="BM121" s="159">
        <f>SUM(L121:BL121)</f>
        <v>153348.76499999998</v>
      </c>
      <c r="BN121" s="159">
        <f>SUM(C121:BL121)</f>
        <v>173910.81399999993</v>
      </c>
      <c r="BO121"/>
      <c r="BP121"/>
      <c r="BQ121"/>
      <c r="BR121"/>
      <c r="BS121"/>
      <c r="BT121"/>
      <c r="BU121"/>
      <c r="BV121"/>
      <c r="BW121"/>
      <c r="BX121"/>
      <c r="BY121"/>
      <c r="BZ121"/>
    </row>
    <row r="122" spans="1:79" ht="15.75" thickBot="1">
      <c r="B122" s="394" t="s">
        <v>9</v>
      </c>
      <c r="C122" s="134"/>
      <c r="D122" s="132"/>
      <c r="E122" s="132"/>
      <c r="F122" s="132"/>
      <c r="G122" s="132"/>
      <c r="H122" s="132"/>
      <c r="I122" s="132"/>
      <c r="J122" s="132"/>
      <c r="K122" s="132"/>
      <c r="L122" s="134">
        <v>1420.1410000000001</v>
      </c>
      <c r="M122" s="133">
        <v>493.57499999999999</v>
      </c>
      <c r="N122" s="133">
        <v>77.66</v>
      </c>
      <c r="O122" s="133">
        <v>1299.2529999999999</v>
      </c>
      <c r="P122" s="133">
        <v>505.05200000000002</v>
      </c>
      <c r="Q122" s="133">
        <v>61.82</v>
      </c>
      <c r="R122" s="133">
        <v>196.43199999999999</v>
      </c>
      <c r="S122" s="133">
        <v>117.479</v>
      </c>
      <c r="T122" s="133">
        <v>0</v>
      </c>
      <c r="U122" s="133">
        <v>171.72499999999999</v>
      </c>
      <c r="V122" s="133">
        <v>85.542000000000002</v>
      </c>
      <c r="W122" s="133">
        <v>21.111000000000001</v>
      </c>
      <c r="X122" s="133">
        <v>169.93</v>
      </c>
      <c r="Y122" s="133">
        <v>219.68600000000001</v>
      </c>
      <c r="Z122" s="133">
        <v>135.31100000000001</v>
      </c>
      <c r="AA122" s="133">
        <v>175.29599999999999</v>
      </c>
      <c r="AB122" s="133">
        <v>244.25700000000001</v>
      </c>
      <c r="AC122" s="133">
        <v>1012.4930000000001</v>
      </c>
      <c r="AD122" s="133">
        <v>266.28300000000002</v>
      </c>
      <c r="AE122" s="133">
        <v>4658.116</v>
      </c>
      <c r="AF122" s="133">
        <v>395.17899999999997</v>
      </c>
      <c r="AG122" s="133">
        <v>550.84100000000001</v>
      </c>
      <c r="AH122" s="133">
        <v>1397.2360000000001</v>
      </c>
      <c r="AI122" s="133">
        <v>2441.2869999999998</v>
      </c>
      <c r="AJ122" s="133">
        <v>935.88099999999997</v>
      </c>
      <c r="AK122" s="133">
        <v>479.399</v>
      </c>
      <c r="AL122" s="133">
        <v>1579.021</v>
      </c>
      <c r="AM122" s="133">
        <v>3392.1370000000002</v>
      </c>
      <c r="AN122" s="133">
        <v>212.67599999999999</v>
      </c>
      <c r="AO122" s="133">
        <v>3329.7669999999998</v>
      </c>
      <c r="AP122" s="133">
        <v>640.69299999999998</v>
      </c>
      <c r="AQ122" s="133">
        <v>526.60599999999999</v>
      </c>
      <c r="AR122" s="133">
        <v>1758.23</v>
      </c>
      <c r="AS122" s="133">
        <v>203.84700000000001</v>
      </c>
      <c r="AT122" s="133">
        <v>3409.5059999999999</v>
      </c>
      <c r="AU122" s="133">
        <v>319.423</v>
      </c>
      <c r="AV122" s="133">
        <v>143.613</v>
      </c>
      <c r="AW122" s="133">
        <v>298.99099999999999</v>
      </c>
      <c r="AX122" s="133">
        <v>1335.3240000000001</v>
      </c>
      <c r="AY122" s="133">
        <v>3.9009999999999998</v>
      </c>
      <c r="AZ122" s="133">
        <v>108.89100000000001</v>
      </c>
      <c r="BA122" s="133">
        <v>479.86700000000002</v>
      </c>
      <c r="BB122" s="133">
        <v>1641.3969999999999</v>
      </c>
      <c r="BC122" s="133">
        <v>14874.307000000001</v>
      </c>
      <c r="BD122" s="133">
        <v>369.875</v>
      </c>
      <c r="BE122" s="133">
        <v>7272.8339999999998</v>
      </c>
      <c r="BF122" s="133">
        <v>2469.6689999999999</v>
      </c>
      <c r="BG122" s="133">
        <v>159.321</v>
      </c>
      <c r="BH122" s="133">
        <v>306.35000000000002</v>
      </c>
      <c r="BI122" s="133">
        <v>163.64500000000001</v>
      </c>
      <c r="BJ122" s="133">
        <v>940.09699999999998</v>
      </c>
      <c r="BK122" s="133">
        <v>0</v>
      </c>
      <c r="BL122" s="133">
        <v>0</v>
      </c>
      <c r="BM122" s="135">
        <f t="shared" ref="BM122:BM129" si="10">SUM(L122:BL122)</f>
        <v>63470.973000000005</v>
      </c>
      <c r="BN122" s="135">
        <f t="shared" ref="BN122:BN129" si="11">SUM(C122:BL122)</f>
        <v>63470.973000000005</v>
      </c>
      <c r="BO122"/>
      <c r="BP122"/>
      <c r="BQ122"/>
      <c r="BR122"/>
      <c r="BS122"/>
      <c r="BT122"/>
      <c r="BU122"/>
      <c r="BV122"/>
      <c r="BW122"/>
      <c r="BX122"/>
      <c r="BY122"/>
      <c r="BZ122"/>
    </row>
    <row r="123" spans="1:79" ht="15.75" thickTop="1">
      <c r="B123" s="394" t="s">
        <v>101</v>
      </c>
      <c r="C123" s="134"/>
      <c r="D123" s="132"/>
      <c r="E123" s="132"/>
      <c r="F123" s="132"/>
      <c r="G123" s="132"/>
      <c r="H123" s="132"/>
      <c r="I123" s="132"/>
      <c r="J123" s="132"/>
      <c r="K123" s="132"/>
      <c r="L123" s="134">
        <v>1415.6569999999999</v>
      </c>
      <c r="M123" s="133">
        <v>471.529</v>
      </c>
      <c r="N123" s="133">
        <v>71.397000000000006</v>
      </c>
      <c r="O123" s="133">
        <v>1166.3779999999999</v>
      </c>
      <c r="P123" s="133">
        <v>457.012</v>
      </c>
      <c r="Q123" s="133">
        <v>55.953000000000003</v>
      </c>
      <c r="R123" s="133">
        <v>182.10599999999999</v>
      </c>
      <c r="S123" s="133">
        <v>110.989</v>
      </c>
      <c r="T123" s="133">
        <v>0</v>
      </c>
      <c r="U123" s="133">
        <v>155.38399999999999</v>
      </c>
      <c r="V123" s="133">
        <v>76.698999999999998</v>
      </c>
      <c r="W123" s="133">
        <v>18.940999999999999</v>
      </c>
      <c r="X123" s="133">
        <v>155.715</v>
      </c>
      <c r="Y123" s="133">
        <v>200.679</v>
      </c>
      <c r="Z123" s="133">
        <v>131.964</v>
      </c>
      <c r="AA123" s="133">
        <v>160.58699999999999</v>
      </c>
      <c r="AB123" s="133">
        <v>220.19399999999999</v>
      </c>
      <c r="AC123" s="133">
        <v>884.26700000000005</v>
      </c>
      <c r="AD123" s="133">
        <v>234.97900000000001</v>
      </c>
      <c r="AE123" s="133">
        <v>4395.5870000000004</v>
      </c>
      <c r="AF123" s="133">
        <v>363.83800000000002</v>
      </c>
      <c r="AG123" s="133">
        <v>494.13</v>
      </c>
      <c r="AH123" s="133">
        <v>1255.953</v>
      </c>
      <c r="AI123" s="133">
        <v>2210.5070000000001</v>
      </c>
      <c r="AJ123" s="133">
        <v>853.88800000000003</v>
      </c>
      <c r="AK123" s="133">
        <v>433.88499999999999</v>
      </c>
      <c r="AL123" s="133">
        <v>1414.12</v>
      </c>
      <c r="AM123" s="133">
        <v>3023.7579999999998</v>
      </c>
      <c r="AN123" s="133">
        <v>185.87</v>
      </c>
      <c r="AO123" s="133">
        <v>3027.7939999999999</v>
      </c>
      <c r="AP123" s="133">
        <v>599.94100000000003</v>
      </c>
      <c r="AQ123" s="133">
        <v>461.46499999999997</v>
      </c>
      <c r="AR123" s="133">
        <v>1568.011</v>
      </c>
      <c r="AS123" s="133">
        <v>183.81399999999999</v>
      </c>
      <c r="AT123" s="133">
        <v>3135.4160000000002</v>
      </c>
      <c r="AU123" s="133">
        <v>279.92099999999999</v>
      </c>
      <c r="AV123" s="133">
        <v>129.04599999999999</v>
      </c>
      <c r="AW123" s="133">
        <v>278.762</v>
      </c>
      <c r="AX123" s="133">
        <v>1203.037</v>
      </c>
      <c r="AY123" s="133">
        <v>3.4369999999999998</v>
      </c>
      <c r="AZ123" s="133">
        <v>101.572</v>
      </c>
      <c r="BA123" s="133">
        <v>449.529</v>
      </c>
      <c r="BB123" s="133">
        <v>1502.8789999999999</v>
      </c>
      <c r="BC123" s="133">
        <v>10604.51</v>
      </c>
      <c r="BD123" s="133">
        <v>327.35399999999998</v>
      </c>
      <c r="BE123" s="133">
        <v>7178.7690000000002</v>
      </c>
      <c r="BF123" s="133">
        <v>2375.4090000000001</v>
      </c>
      <c r="BG123" s="133">
        <v>136.37100000000001</v>
      </c>
      <c r="BH123" s="133">
        <v>291.54500000000002</v>
      </c>
      <c r="BI123" s="133">
        <v>154.589</v>
      </c>
      <c r="BJ123" s="133">
        <v>907.14800000000002</v>
      </c>
      <c r="BK123" s="133">
        <v>0</v>
      </c>
      <c r="BL123" s="133">
        <v>0</v>
      </c>
      <c r="BM123" s="135">
        <f t="shared" si="10"/>
        <v>55702.284999999989</v>
      </c>
      <c r="BN123" s="135">
        <f t="shared" si="11"/>
        <v>55702.284999999989</v>
      </c>
      <c r="BO123"/>
      <c r="BP123" s="88" t="s">
        <v>105</v>
      </c>
      <c r="BQ123" s="160"/>
      <c r="BR123" s="160"/>
      <c r="BS123" s="160"/>
      <c r="BT123" s="161">
        <f>BM121</f>
        <v>153348.76499999998</v>
      </c>
      <c r="BU123"/>
      <c r="BV123" s="88" t="s">
        <v>110</v>
      </c>
      <c r="BW123" s="89"/>
      <c r="BX123" s="160"/>
      <c r="BY123" s="160"/>
      <c r="BZ123" s="161">
        <f>BP120</f>
        <v>142654.087</v>
      </c>
    </row>
    <row r="124" spans="1:79" ht="15">
      <c r="B124" s="394" t="s">
        <v>241</v>
      </c>
      <c r="C124" s="134"/>
      <c r="D124" s="132"/>
      <c r="E124" s="132"/>
      <c r="F124" s="132"/>
      <c r="G124" s="132"/>
      <c r="H124" s="132"/>
      <c r="I124" s="132"/>
      <c r="J124" s="132"/>
      <c r="K124" s="132"/>
      <c r="L124" s="134">
        <v>4.3730000000000002</v>
      </c>
      <c r="M124" s="133">
        <v>21.649000000000001</v>
      </c>
      <c r="N124" s="133">
        <v>6.1660000000000004</v>
      </c>
      <c r="O124" s="133">
        <v>130.92400000000001</v>
      </c>
      <c r="P124" s="133">
        <v>47.298000000000002</v>
      </c>
      <c r="Q124" s="133">
        <v>5.766</v>
      </c>
      <c r="R124" s="133">
        <v>14.032999999999999</v>
      </c>
      <c r="S124" s="133">
        <v>6.3949999999999996</v>
      </c>
      <c r="T124" s="133">
        <v>0</v>
      </c>
      <c r="U124" s="133">
        <v>16.062000000000001</v>
      </c>
      <c r="V124" s="133">
        <v>8.7050000000000001</v>
      </c>
      <c r="W124" s="133">
        <v>2.1360000000000001</v>
      </c>
      <c r="X124" s="133">
        <v>13.948</v>
      </c>
      <c r="Y124" s="133">
        <v>19.007000000000001</v>
      </c>
      <c r="Z124" s="133">
        <v>3.3090000000000002</v>
      </c>
      <c r="AA124" s="133">
        <v>14.446999999999999</v>
      </c>
      <c r="AB124" s="133">
        <v>23.709</v>
      </c>
      <c r="AC124" s="133">
        <v>126.637</v>
      </c>
      <c r="AD124" s="133">
        <v>30.882000000000001</v>
      </c>
      <c r="AE124" s="133">
        <v>258.58499999999998</v>
      </c>
      <c r="AF124" s="133">
        <v>30.911999999999999</v>
      </c>
      <c r="AG124" s="133">
        <v>55.895000000000003</v>
      </c>
      <c r="AH124" s="133">
        <v>139.04499999999999</v>
      </c>
      <c r="AI124" s="133">
        <v>227.72900000000001</v>
      </c>
      <c r="AJ124" s="133">
        <v>81.566000000000003</v>
      </c>
      <c r="AK124" s="133">
        <v>44.734000000000002</v>
      </c>
      <c r="AL124" s="133">
        <v>162.36000000000001</v>
      </c>
      <c r="AM124" s="133">
        <v>362.95699999999999</v>
      </c>
      <c r="AN124" s="133">
        <v>26.472000000000001</v>
      </c>
      <c r="AO124" s="133">
        <v>296.62</v>
      </c>
      <c r="AP124" s="133">
        <v>40.279000000000003</v>
      </c>
      <c r="AQ124" s="133">
        <v>64.316999999999993</v>
      </c>
      <c r="AR124" s="133">
        <v>187.45500000000001</v>
      </c>
      <c r="AS124" s="133">
        <v>19.704000000000001</v>
      </c>
      <c r="AT124" s="133">
        <v>268.52199999999999</v>
      </c>
      <c r="AU124" s="133">
        <v>34.6</v>
      </c>
      <c r="AV124" s="133">
        <v>14.335000000000001</v>
      </c>
      <c r="AW124" s="133">
        <v>19.747</v>
      </c>
      <c r="AX124" s="133">
        <v>130.23400000000001</v>
      </c>
      <c r="AY124" s="133">
        <v>0.45800000000000002</v>
      </c>
      <c r="AZ124" s="133">
        <v>7.1429999999999998</v>
      </c>
      <c r="BA124" s="133">
        <v>29.541</v>
      </c>
      <c r="BB124" s="133">
        <v>135.65199999999999</v>
      </c>
      <c r="BC124" s="133">
        <v>1082.8510000000001</v>
      </c>
      <c r="BD124" s="133">
        <v>42.444000000000003</v>
      </c>
      <c r="BE124" s="133">
        <v>86.745999999999995</v>
      </c>
      <c r="BF124" s="133">
        <v>90.325999999999993</v>
      </c>
      <c r="BG124" s="133">
        <v>22.739000000000001</v>
      </c>
      <c r="BH124" s="133">
        <v>14.805</v>
      </c>
      <c r="BI124" s="133">
        <v>8.968</v>
      </c>
      <c r="BJ124" s="133">
        <v>23.896999999999998</v>
      </c>
      <c r="BK124" s="133">
        <v>0</v>
      </c>
      <c r="BL124" s="133">
        <v>0</v>
      </c>
      <c r="BM124" s="135">
        <f t="shared" si="10"/>
        <v>4507.0839999999998</v>
      </c>
      <c r="BN124" s="135">
        <f t="shared" si="11"/>
        <v>4507.0839999999998</v>
      </c>
      <c r="BO124"/>
      <c r="BP124" s="53" t="s">
        <v>109</v>
      </c>
      <c r="BQ124"/>
      <c r="BR124"/>
      <c r="BS124"/>
      <c r="BT124" s="148">
        <f>J121</f>
        <v>8154.8680000000004</v>
      </c>
      <c r="BU124"/>
      <c r="BV124" s="53" t="s">
        <v>76</v>
      </c>
      <c r="BX124"/>
      <c r="BY124"/>
      <c r="BZ124" s="148">
        <f>BV120</f>
        <v>47078.160999999993</v>
      </c>
    </row>
    <row r="125" spans="1:79" s="44" customFormat="1" ht="14.25" customHeight="1">
      <c r="B125" s="394" t="s">
        <v>242</v>
      </c>
      <c r="C125" s="162"/>
      <c r="D125" s="163"/>
      <c r="E125" s="163"/>
      <c r="F125" s="163"/>
      <c r="G125" s="163"/>
      <c r="H125" s="163"/>
      <c r="I125" s="163"/>
      <c r="J125" s="163"/>
      <c r="K125" s="163"/>
      <c r="L125" s="162">
        <v>0.111</v>
      </c>
      <c r="M125" s="164">
        <v>0.39700000000000002</v>
      </c>
      <c r="N125" s="164">
        <v>9.7000000000000003E-2</v>
      </c>
      <c r="O125" s="164">
        <v>1.9510000000000001</v>
      </c>
      <c r="P125" s="164">
        <v>0.74199999999999999</v>
      </c>
      <c r="Q125" s="164">
        <v>0.10100000000000001</v>
      </c>
      <c r="R125" s="164">
        <v>0.29299999999999998</v>
      </c>
      <c r="S125" s="164">
        <v>9.5000000000000001E-2</v>
      </c>
      <c r="T125" s="164">
        <v>0</v>
      </c>
      <c r="U125" s="164">
        <v>0.27900000000000003</v>
      </c>
      <c r="V125" s="164">
        <v>0.13800000000000001</v>
      </c>
      <c r="W125" s="164">
        <v>3.4000000000000002E-2</v>
      </c>
      <c r="X125" s="164">
        <v>0.26700000000000002</v>
      </c>
      <c r="Y125" s="164">
        <v>0</v>
      </c>
      <c r="Z125" s="164">
        <v>3.7999999999999999E-2</v>
      </c>
      <c r="AA125" s="164">
        <v>0.26200000000000001</v>
      </c>
      <c r="AB125" s="164">
        <v>0.35399999999999998</v>
      </c>
      <c r="AC125" s="164">
        <v>1.589</v>
      </c>
      <c r="AD125" s="164">
        <v>0.42199999999999999</v>
      </c>
      <c r="AE125" s="164">
        <v>3.944</v>
      </c>
      <c r="AF125" s="164">
        <v>0.42899999999999999</v>
      </c>
      <c r="AG125" s="164">
        <v>0.81599999999999995</v>
      </c>
      <c r="AH125" s="164">
        <v>2.238</v>
      </c>
      <c r="AI125" s="164">
        <v>3.0510000000000002</v>
      </c>
      <c r="AJ125" s="164">
        <v>0.42699999999999999</v>
      </c>
      <c r="AK125" s="164">
        <v>0.78</v>
      </c>
      <c r="AL125" s="164">
        <v>2.5409999999999999</v>
      </c>
      <c r="AM125" s="164">
        <v>5.4219999999999997</v>
      </c>
      <c r="AN125" s="164">
        <v>0.33400000000000002</v>
      </c>
      <c r="AO125" s="164">
        <v>5.3529999999999998</v>
      </c>
      <c r="AP125" s="164">
        <v>0.47299999999999998</v>
      </c>
      <c r="AQ125" s="164">
        <v>0.82399999999999995</v>
      </c>
      <c r="AR125" s="164">
        <v>2.7639999999999998</v>
      </c>
      <c r="AS125" s="164">
        <v>0.32900000000000001</v>
      </c>
      <c r="AT125" s="164">
        <v>5.5679999999999996</v>
      </c>
      <c r="AU125" s="164">
        <v>4.9020000000000001</v>
      </c>
      <c r="AV125" s="164">
        <v>0.23200000000000001</v>
      </c>
      <c r="AW125" s="164">
        <v>0.48199999999999998</v>
      </c>
      <c r="AX125" s="164">
        <v>2.0529999999999999</v>
      </c>
      <c r="AY125" s="164">
        <v>6.0000000000000001E-3</v>
      </c>
      <c r="AZ125" s="164">
        <v>0.17599999999999999</v>
      </c>
      <c r="BA125" s="164">
        <v>0.79700000000000004</v>
      </c>
      <c r="BB125" s="164">
        <v>2.8660000000000001</v>
      </c>
      <c r="BC125" s="164">
        <v>3186.9459999999999</v>
      </c>
      <c r="BD125" s="164">
        <v>7.6999999999999999E-2</v>
      </c>
      <c r="BE125" s="164">
        <v>7.319</v>
      </c>
      <c r="BF125" s="164">
        <v>3.9340000000000002</v>
      </c>
      <c r="BG125" s="164">
        <v>0.21099999999999999</v>
      </c>
      <c r="BH125" s="164">
        <v>0</v>
      </c>
      <c r="BI125" s="164">
        <v>8.7999999999999995E-2</v>
      </c>
      <c r="BJ125" s="164">
        <v>9.0519999999999996</v>
      </c>
      <c r="BK125" s="164">
        <v>0</v>
      </c>
      <c r="BL125" s="164">
        <v>0</v>
      </c>
      <c r="BM125" s="135">
        <f t="shared" si="10"/>
        <v>3261.6040000000003</v>
      </c>
      <c r="BN125" s="135">
        <f t="shared" si="11"/>
        <v>3261.6040000000003</v>
      </c>
      <c r="BO125"/>
      <c r="BP125" s="53" t="s">
        <v>106</v>
      </c>
      <c r="BQ125" s="143"/>
      <c r="BR125" s="143"/>
      <c r="BS125" s="143"/>
      <c r="BT125" s="165">
        <f>I121</f>
        <v>0</v>
      </c>
      <c r="BU125" s="143"/>
      <c r="BV125" s="53" t="s">
        <v>111</v>
      </c>
      <c r="BW125" s="2"/>
      <c r="BX125"/>
      <c r="BY125"/>
      <c r="BZ125" s="148">
        <f>BW120</f>
        <v>4592.3630000000003</v>
      </c>
      <c r="CA125" s="46"/>
    </row>
    <row r="126" spans="1:79" ht="15">
      <c r="B126" s="394" t="s">
        <v>103</v>
      </c>
      <c r="C126" s="134"/>
      <c r="D126" s="132"/>
      <c r="E126" s="132"/>
      <c r="F126" s="132"/>
      <c r="G126" s="132"/>
      <c r="H126" s="132"/>
      <c r="I126" s="132"/>
      <c r="J126" s="132"/>
      <c r="K126" s="132"/>
      <c r="L126" s="134">
        <v>9.2349999999999994</v>
      </c>
      <c r="M126" s="133">
        <v>1.7210000000000001</v>
      </c>
      <c r="N126" s="133">
        <v>5.649</v>
      </c>
      <c r="O126" s="133">
        <v>31.32</v>
      </c>
      <c r="P126" s="133">
        <v>11.645</v>
      </c>
      <c r="Q126" s="133">
        <v>34.313000000000002</v>
      </c>
      <c r="R126" s="133">
        <v>8.8780000000000001</v>
      </c>
      <c r="S126" s="133">
        <v>0.56299999999999994</v>
      </c>
      <c r="T126" s="133">
        <v>0</v>
      </c>
      <c r="U126" s="133">
        <v>5.58</v>
      </c>
      <c r="V126" s="133">
        <v>4.0679999999999996</v>
      </c>
      <c r="W126" s="133">
        <v>0.50700000000000001</v>
      </c>
      <c r="X126" s="133">
        <v>5.657</v>
      </c>
      <c r="Y126" s="133">
        <v>3.92</v>
      </c>
      <c r="Z126" s="133">
        <v>0.42699999999999999</v>
      </c>
      <c r="AA126" s="133">
        <v>6.0979999999999999</v>
      </c>
      <c r="AB126" s="133">
        <v>2.8239999999999998</v>
      </c>
      <c r="AC126" s="133">
        <v>45.497999999999998</v>
      </c>
      <c r="AD126" s="133">
        <v>12.391999999999999</v>
      </c>
      <c r="AE126" s="133">
        <v>269.86799999999999</v>
      </c>
      <c r="AF126" s="133">
        <v>16.765000000000001</v>
      </c>
      <c r="AG126" s="133">
        <v>16.126999999999999</v>
      </c>
      <c r="AH126" s="133">
        <v>67.298000000000002</v>
      </c>
      <c r="AI126" s="133">
        <v>384.80700000000002</v>
      </c>
      <c r="AJ126" s="133">
        <v>3.738</v>
      </c>
      <c r="AK126" s="133">
        <v>8.8870000000000005</v>
      </c>
      <c r="AL126" s="133">
        <v>48.829000000000001</v>
      </c>
      <c r="AM126" s="133">
        <v>83.366</v>
      </c>
      <c r="AN126" s="133">
        <v>2.6469999999999998</v>
      </c>
      <c r="AO126" s="133">
        <v>197.72900000000001</v>
      </c>
      <c r="AP126" s="133">
        <v>14.449</v>
      </c>
      <c r="AQ126" s="133">
        <v>4.1369999999999996</v>
      </c>
      <c r="AR126" s="133">
        <v>20.131</v>
      </c>
      <c r="AS126" s="133">
        <v>1.778</v>
      </c>
      <c r="AT126" s="133">
        <v>0.49399999999999999</v>
      </c>
      <c r="AU126" s="133">
        <v>0</v>
      </c>
      <c r="AV126" s="133">
        <v>14.236000000000001</v>
      </c>
      <c r="AW126" s="133">
        <v>55.030999999999999</v>
      </c>
      <c r="AX126" s="133">
        <v>18.542999999999999</v>
      </c>
      <c r="AY126" s="133">
        <v>0.152</v>
      </c>
      <c r="AZ126" s="133">
        <v>1.6890000000000001</v>
      </c>
      <c r="BA126" s="133">
        <v>4.5780000000000003</v>
      </c>
      <c r="BB126" s="133">
        <v>2.1589999999999998</v>
      </c>
      <c r="BC126" s="133">
        <v>0</v>
      </c>
      <c r="BD126" s="133">
        <v>0</v>
      </c>
      <c r="BE126" s="133">
        <v>3.7890000000000001</v>
      </c>
      <c r="BF126" s="133">
        <v>4.0640000000000001</v>
      </c>
      <c r="BG126" s="133">
        <v>4.0140000000000002</v>
      </c>
      <c r="BH126" s="133">
        <v>1.4710000000000001</v>
      </c>
      <c r="BI126" s="133">
        <v>3.7080000000000002</v>
      </c>
      <c r="BJ126" s="133">
        <v>0</v>
      </c>
      <c r="BK126" s="133">
        <v>0</v>
      </c>
      <c r="BL126" s="133">
        <v>0</v>
      </c>
      <c r="BM126" s="135">
        <f t="shared" si="10"/>
        <v>1444.7790000000002</v>
      </c>
      <c r="BN126" s="135">
        <f t="shared" si="11"/>
        <v>1444.7790000000002</v>
      </c>
      <c r="BO126"/>
      <c r="BP126" s="53" t="s">
        <v>107</v>
      </c>
      <c r="BQ126"/>
      <c r="BR126"/>
      <c r="BS126"/>
      <c r="BT126" s="148">
        <f>H121+F121</f>
        <v>12407.180999999999</v>
      </c>
      <c r="BU126"/>
      <c r="BV126" s="53" t="s">
        <v>112</v>
      </c>
      <c r="BX126"/>
      <c r="BY126"/>
      <c r="BZ126" s="148">
        <f>BX120</f>
        <v>0</v>
      </c>
      <c r="CA126" s="5"/>
    </row>
    <row r="127" spans="1:79" ht="15">
      <c r="B127" s="394" t="s">
        <v>170</v>
      </c>
      <c r="C127" s="134"/>
      <c r="D127" s="132"/>
      <c r="E127" s="132"/>
      <c r="F127" s="132"/>
      <c r="G127" s="132"/>
      <c r="H127" s="132"/>
      <c r="I127" s="132"/>
      <c r="J127" s="132"/>
      <c r="K127" s="132"/>
      <c r="L127" s="134">
        <v>0</v>
      </c>
      <c r="M127" s="133">
        <v>0</v>
      </c>
      <c r="N127" s="133">
        <v>0</v>
      </c>
      <c r="O127" s="133">
        <v>-21.41</v>
      </c>
      <c r="P127" s="133">
        <v>0</v>
      </c>
      <c r="Q127" s="133">
        <v>0</v>
      </c>
      <c r="R127" s="133">
        <v>0</v>
      </c>
      <c r="S127" s="133">
        <v>0</v>
      </c>
      <c r="T127" s="133">
        <v>0</v>
      </c>
      <c r="U127" s="133">
        <v>0</v>
      </c>
      <c r="V127" s="133">
        <v>0</v>
      </c>
      <c r="W127" s="133">
        <v>0</v>
      </c>
      <c r="X127" s="133">
        <v>0</v>
      </c>
      <c r="Y127" s="133">
        <v>0</v>
      </c>
      <c r="Z127" s="133">
        <v>0</v>
      </c>
      <c r="AA127" s="133">
        <v>0</v>
      </c>
      <c r="AB127" s="133">
        <v>0</v>
      </c>
      <c r="AC127" s="133">
        <v>-7.6749999999999998</v>
      </c>
      <c r="AD127" s="133">
        <v>0</v>
      </c>
      <c r="AE127" s="133">
        <v>0</v>
      </c>
      <c r="AF127" s="133">
        <v>0</v>
      </c>
      <c r="AG127" s="133">
        <v>0</v>
      </c>
      <c r="AH127" s="133">
        <v>0</v>
      </c>
      <c r="AI127" s="133">
        <v>0</v>
      </c>
      <c r="AJ127" s="133">
        <v>0</v>
      </c>
      <c r="AK127" s="133">
        <v>-39.942</v>
      </c>
      <c r="AL127" s="133">
        <v>0</v>
      </c>
      <c r="AM127" s="133">
        <v>0</v>
      </c>
      <c r="AN127" s="133">
        <v>0</v>
      </c>
      <c r="AO127" s="133">
        <v>0</v>
      </c>
      <c r="AP127" s="133">
        <v>0</v>
      </c>
      <c r="AQ127" s="133">
        <v>-59.603000000000002</v>
      </c>
      <c r="AR127" s="133">
        <v>0</v>
      </c>
      <c r="AS127" s="133">
        <v>-35</v>
      </c>
      <c r="AT127" s="133">
        <v>0</v>
      </c>
      <c r="AU127" s="133">
        <v>0</v>
      </c>
      <c r="AV127" s="133">
        <v>0</v>
      </c>
      <c r="AW127" s="133">
        <v>0</v>
      </c>
      <c r="AX127" s="133">
        <v>-1.9079999999999999</v>
      </c>
      <c r="AY127" s="133">
        <v>0</v>
      </c>
      <c r="AZ127" s="133">
        <v>0</v>
      </c>
      <c r="BA127" s="133">
        <v>0</v>
      </c>
      <c r="BB127" s="133">
        <v>0</v>
      </c>
      <c r="BC127" s="133">
        <v>0</v>
      </c>
      <c r="BD127" s="133">
        <v>0</v>
      </c>
      <c r="BE127" s="133">
        <v>0</v>
      </c>
      <c r="BF127" s="133">
        <v>0</v>
      </c>
      <c r="BG127" s="133">
        <v>0</v>
      </c>
      <c r="BH127" s="133">
        <v>0</v>
      </c>
      <c r="BI127" s="133">
        <v>0</v>
      </c>
      <c r="BJ127" s="133">
        <v>0</v>
      </c>
      <c r="BK127" s="133">
        <v>0</v>
      </c>
      <c r="BL127" s="133">
        <v>0</v>
      </c>
      <c r="BM127" s="135">
        <f t="shared" si="10"/>
        <v>-165.53799999999998</v>
      </c>
      <c r="BN127" s="135">
        <f t="shared" si="11"/>
        <v>-165.53799999999998</v>
      </c>
      <c r="BO127"/>
      <c r="BP127" s="53" t="s">
        <v>108</v>
      </c>
      <c r="BQ127"/>
      <c r="BR127"/>
      <c r="BS127"/>
      <c r="BT127" s="148">
        <f>G121</f>
        <v>0</v>
      </c>
      <c r="BU127"/>
      <c r="BV127" s="53" t="s">
        <v>189</v>
      </c>
      <c r="BX127"/>
      <c r="BY127"/>
      <c r="BZ127" s="148">
        <f>BO120</f>
        <v>71538.563999999998</v>
      </c>
      <c r="CA127" s="5"/>
    </row>
    <row r="128" spans="1:79" ht="15.75" thickBot="1">
      <c r="B128" s="394" t="s">
        <v>104</v>
      </c>
      <c r="C128" s="166"/>
      <c r="D128" s="167"/>
      <c r="E128" s="167"/>
      <c r="F128" s="167"/>
      <c r="G128" s="167"/>
      <c r="H128" s="167"/>
      <c r="I128" s="167"/>
      <c r="J128" s="167"/>
      <c r="K128" s="167"/>
      <c r="L128" s="166">
        <v>7180.5150000000003</v>
      </c>
      <c r="M128" s="168">
        <v>2039.5160000000001</v>
      </c>
      <c r="N128" s="168">
        <v>434.02199999999999</v>
      </c>
      <c r="O128" s="168">
        <v>2010.1310000000001</v>
      </c>
      <c r="P128" s="168">
        <v>750.76199999999994</v>
      </c>
      <c r="Q128" s="168">
        <v>226.11699999999999</v>
      </c>
      <c r="R128" s="168">
        <v>188.125</v>
      </c>
      <c r="S128" s="168">
        <v>113.931</v>
      </c>
      <c r="T128" s="168">
        <v>0</v>
      </c>
      <c r="U128" s="168">
        <v>190.74700000000001</v>
      </c>
      <c r="V128" s="168">
        <v>78.037999999999997</v>
      </c>
      <c r="W128" s="168">
        <v>44.496000000000002</v>
      </c>
      <c r="X128" s="168">
        <v>50.402000000000001</v>
      </c>
      <c r="Y128" s="168">
        <v>89.676000000000002</v>
      </c>
      <c r="Z128" s="168">
        <v>285.33999999999997</v>
      </c>
      <c r="AA128" s="168">
        <v>959.32299999999998</v>
      </c>
      <c r="AB128" s="168">
        <v>110.179</v>
      </c>
      <c r="AC128" s="168">
        <v>3126.0390000000002</v>
      </c>
      <c r="AD128" s="168">
        <v>463.66399999999999</v>
      </c>
      <c r="AE128" s="168">
        <v>6460.0550000000003</v>
      </c>
      <c r="AF128" s="168">
        <v>792.68100000000004</v>
      </c>
      <c r="AG128" s="168">
        <v>354.096</v>
      </c>
      <c r="AH128" s="168">
        <v>1090.0930000000001</v>
      </c>
      <c r="AI128" s="168">
        <v>7798.34</v>
      </c>
      <c r="AJ128" s="168">
        <v>7363.7030000000004</v>
      </c>
      <c r="AK128" s="168">
        <v>160.22900000000001</v>
      </c>
      <c r="AL128" s="168">
        <v>-2695.8890000000001</v>
      </c>
      <c r="AM128" s="168">
        <v>3141.84</v>
      </c>
      <c r="AN128" s="168">
        <v>-37.124000000000002</v>
      </c>
      <c r="AO128" s="168">
        <v>6399.5209999999997</v>
      </c>
      <c r="AP128" s="168">
        <v>2037.5360000000001</v>
      </c>
      <c r="AQ128" s="168">
        <v>274.91500000000002</v>
      </c>
      <c r="AR128" s="168">
        <v>3701.8380000000002</v>
      </c>
      <c r="AS128" s="168">
        <v>106.148</v>
      </c>
      <c r="AT128" s="168">
        <v>6828.2309999999998</v>
      </c>
      <c r="AU128" s="168">
        <v>510.78300000000002</v>
      </c>
      <c r="AV128" s="168">
        <v>290.93700000000001</v>
      </c>
      <c r="AW128" s="168">
        <v>15980.911</v>
      </c>
      <c r="AX128" s="168">
        <v>738.56600000000003</v>
      </c>
      <c r="AY128" s="168">
        <v>-3.0950000000000002</v>
      </c>
      <c r="AZ128" s="168">
        <v>258.077</v>
      </c>
      <c r="BA128" s="168">
        <v>893.63499999999999</v>
      </c>
      <c r="BB128" s="168">
        <v>239.702</v>
      </c>
      <c r="BC128" s="168">
        <v>2921.37</v>
      </c>
      <c r="BD128" s="168">
        <v>79.052000000000007</v>
      </c>
      <c r="BE128" s="168">
        <v>1440.712</v>
      </c>
      <c r="BF128" s="168">
        <v>727.73</v>
      </c>
      <c r="BG128" s="168">
        <v>1576.3710000000001</v>
      </c>
      <c r="BH128" s="168">
        <v>0</v>
      </c>
      <c r="BI128" s="168">
        <v>863.23199999999997</v>
      </c>
      <c r="BJ128" s="168">
        <v>-36.667999999999999</v>
      </c>
      <c r="BK128" s="168">
        <v>0</v>
      </c>
      <c r="BL128" s="168">
        <v>0</v>
      </c>
      <c r="BM128" s="169">
        <f t="shared" si="10"/>
        <v>88598.550999999992</v>
      </c>
      <c r="BN128" s="169">
        <f t="shared" si="11"/>
        <v>88598.550999999992</v>
      </c>
      <c r="BO128"/>
      <c r="BP128" s="53"/>
      <c r="BQ128"/>
      <c r="BR128"/>
      <c r="BS128"/>
      <c r="BT128" s="148"/>
      <c r="BU128"/>
      <c r="BV128" s="53" t="s">
        <v>190</v>
      </c>
      <c r="BX128"/>
      <c r="BY128"/>
      <c r="BZ128" s="148">
        <f>BO61</f>
        <v>91952.361000000019</v>
      </c>
      <c r="CA128" s="5"/>
    </row>
    <row r="129" spans="1:79" ht="16.5" thickTop="1" thickBot="1">
      <c r="B129" s="395" t="s">
        <v>243</v>
      </c>
      <c r="C129" s="170"/>
      <c r="D129" s="170"/>
      <c r="E129" s="170"/>
      <c r="F129" s="170"/>
      <c r="G129" s="170"/>
      <c r="H129" s="170"/>
      <c r="I129" s="170"/>
      <c r="J129" s="170"/>
      <c r="K129" s="170"/>
      <c r="L129" s="171">
        <v>31632</v>
      </c>
      <c r="M129" s="172">
        <v>4932</v>
      </c>
      <c r="N129" s="172">
        <v>1549</v>
      </c>
      <c r="O129" s="172">
        <v>8081</v>
      </c>
      <c r="P129" s="172">
        <v>1109</v>
      </c>
      <c r="Q129" s="172">
        <v>42</v>
      </c>
      <c r="R129" s="172">
        <v>1565</v>
      </c>
      <c r="S129" s="172">
        <v>1069</v>
      </c>
      <c r="T129" s="172">
        <v>0</v>
      </c>
      <c r="U129" s="172">
        <v>207</v>
      </c>
      <c r="V129" s="172">
        <v>58</v>
      </c>
      <c r="W129" s="172">
        <v>58</v>
      </c>
      <c r="X129" s="172">
        <v>379</v>
      </c>
      <c r="Y129" s="172">
        <v>1412</v>
      </c>
      <c r="Z129" s="172">
        <v>2318</v>
      </c>
      <c r="AA129" s="172">
        <v>542</v>
      </c>
      <c r="AB129" s="172">
        <v>392</v>
      </c>
      <c r="AC129" s="172">
        <v>845</v>
      </c>
      <c r="AD129" s="172">
        <v>334</v>
      </c>
      <c r="AE129" s="172">
        <v>15307</v>
      </c>
      <c r="AF129" s="172">
        <v>3764</v>
      </c>
      <c r="AG129" s="172">
        <v>1116</v>
      </c>
      <c r="AH129" s="172">
        <v>1353</v>
      </c>
      <c r="AI129" s="172">
        <v>23801</v>
      </c>
      <c r="AJ129" s="172">
        <v>5214</v>
      </c>
      <c r="AK129" s="172">
        <v>303</v>
      </c>
      <c r="AL129" s="172">
        <v>739</v>
      </c>
      <c r="AM129" s="172">
        <v>2317</v>
      </c>
      <c r="AN129" s="172">
        <v>190</v>
      </c>
      <c r="AO129" s="172">
        <v>7458</v>
      </c>
      <c r="AP129" s="172">
        <v>6992</v>
      </c>
      <c r="AQ129" s="172">
        <v>606</v>
      </c>
      <c r="AR129" s="172">
        <v>1500</v>
      </c>
      <c r="AS129" s="172">
        <v>238</v>
      </c>
      <c r="AT129" s="172">
        <v>1412</v>
      </c>
      <c r="AU129" s="172">
        <v>163</v>
      </c>
      <c r="AV129" s="172">
        <v>86</v>
      </c>
      <c r="AW129" s="172">
        <v>539</v>
      </c>
      <c r="AX129" s="172">
        <v>1762</v>
      </c>
      <c r="AY129" s="172">
        <v>12</v>
      </c>
      <c r="AZ129" s="172">
        <v>587</v>
      </c>
      <c r="BA129" s="172">
        <v>1104</v>
      </c>
      <c r="BB129" s="172">
        <v>4749</v>
      </c>
      <c r="BC129" s="172">
        <v>19439</v>
      </c>
      <c r="BD129" s="172">
        <v>278</v>
      </c>
      <c r="BE129" s="172">
        <v>13755</v>
      </c>
      <c r="BF129" s="172">
        <v>3482</v>
      </c>
      <c r="BG129" s="172">
        <v>1500</v>
      </c>
      <c r="BH129" s="172">
        <v>818</v>
      </c>
      <c r="BI129" s="172">
        <v>4308</v>
      </c>
      <c r="BJ129" s="172">
        <v>12701</v>
      </c>
      <c r="BK129" s="172">
        <v>0</v>
      </c>
      <c r="BL129" s="172">
        <v>0</v>
      </c>
      <c r="BM129" s="155">
        <f t="shared" si="10"/>
        <v>194117</v>
      </c>
      <c r="BN129" s="173">
        <f t="shared" si="11"/>
        <v>194117</v>
      </c>
      <c r="BO129"/>
      <c r="BP129" s="7" t="s">
        <v>77</v>
      </c>
      <c r="BQ129" s="131"/>
      <c r="BR129" s="131"/>
      <c r="BS129" s="131"/>
      <c r="BT129" s="525">
        <f>BT123+BT124+BT125+BT126+BT127</f>
        <v>173910.81399999998</v>
      </c>
      <c r="BU129"/>
      <c r="BV129" s="7" t="s">
        <v>77</v>
      </c>
      <c r="BW129" s="8"/>
      <c r="BX129" s="131"/>
      <c r="BY129" s="131"/>
      <c r="BZ129" s="525">
        <f>BZ123+BZ124+BZ125+BZ126+BZ127-BZ128</f>
        <v>173910.81399999995</v>
      </c>
      <c r="CA129" s="5"/>
    </row>
    <row r="130" spans="1:79" ht="13.5" thickTop="1"/>
    <row r="131" spans="1:79">
      <c r="A131" s="182"/>
      <c r="B131" s="182" t="s">
        <v>142</v>
      </c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133"/>
  <sheetViews>
    <sheetView showGridLines="0" zoomScale="110" zoomScaleNormal="110" workbookViewId="0">
      <selection activeCell="BZ129" sqref="BZ129"/>
    </sheetView>
  </sheetViews>
  <sheetFormatPr defaultColWidth="11.42578125" defaultRowHeight="12.75"/>
  <cols>
    <col min="1" max="1" width="9.140625" style="2" customWidth="1"/>
    <col min="2" max="2" width="42.140625" style="2" bestFit="1" customWidth="1"/>
    <col min="3" max="3" width="10.85546875" style="2" customWidth="1"/>
    <col min="4" max="4" width="10.7109375" style="2" bestFit="1" customWidth="1"/>
    <col min="5" max="5" width="10.7109375" style="2" customWidth="1"/>
    <col min="6" max="6" width="10.140625" style="2" bestFit="1" customWidth="1"/>
    <col min="7" max="8" width="9.7109375" style="2" customWidth="1"/>
    <col min="9" max="9" width="11.5703125" style="2" customWidth="1"/>
    <col min="10" max="10" width="12.140625" style="2" customWidth="1"/>
    <col min="11" max="11" width="13.7109375" style="2" customWidth="1"/>
    <col min="12" max="66" width="12.7109375" style="2" customWidth="1"/>
    <col min="67" max="67" width="12.140625" style="2" customWidth="1"/>
    <col min="68" max="68" width="11.42578125" style="2" customWidth="1"/>
    <col min="69" max="71" width="9.7109375" style="2" customWidth="1"/>
    <col min="72" max="72" width="10.2851562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11.28515625" style="5" bestFit="1" customWidth="1"/>
    <col min="79" max="16384" width="11.42578125" style="2"/>
  </cols>
  <sheetData>
    <row r="1" spans="1:78" ht="15.75">
      <c r="F1" s="3" t="s">
        <v>118</v>
      </c>
      <c r="G1" s="104" t="s">
        <v>265</v>
      </c>
      <c r="H1" s="104"/>
      <c r="I1" s="105"/>
      <c r="J1" s="105"/>
      <c r="K1" s="105"/>
      <c r="N1" s="1" t="s">
        <v>115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171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19407.553000000004</v>
      </c>
      <c r="D8" s="30">
        <v>2892.5160000000001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211.56100000000001</v>
      </c>
      <c r="K8" s="30">
        <f>BM8+BN8+BO8</f>
        <v>16303.476000000002</v>
      </c>
      <c r="L8" s="32">
        <v>12629.941000000001</v>
      </c>
      <c r="M8" s="31">
        <v>0</v>
      </c>
      <c r="N8" s="31">
        <v>0</v>
      </c>
      <c r="O8" s="31">
        <v>364.77100000000002</v>
      </c>
      <c r="P8" s="31">
        <v>0</v>
      </c>
      <c r="Q8" s="31">
        <v>0</v>
      </c>
      <c r="R8" s="31">
        <v>0</v>
      </c>
      <c r="S8" s="31">
        <v>46.115000000000002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1.3109999999999999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6.4039999999999999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13048.542000000001</v>
      </c>
      <c r="BN8" s="34"/>
      <c r="BO8" s="127">
        <v>3254.9340000000002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7717.5850000000009</v>
      </c>
      <c r="D9" s="30">
        <v>1891.36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1.1819999999999999</v>
      </c>
      <c r="K9" s="30">
        <f t="shared" ref="K9:K60" si="1">BM9+BN9+BO9</f>
        <v>5825.0430000000006</v>
      </c>
      <c r="L9" s="32">
        <v>0</v>
      </c>
      <c r="M9" s="31">
        <v>5716.81</v>
      </c>
      <c r="N9" s="31">
        <v>0</v>
      </c>
      <c r="O9" s="31">
        <v>41.572000000000003</v>
      </c>
      <c r="P9" s="31">
        <v>0</v>
      </c>
      <c r="Q9" s="31">
        <v>0</v>
      </c>
      <c r="R9" s="31">
        <v>0</v>
      </c>
      <c r="S9" s="31">
        <v>59.789000000000001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5818.1710000000003</v>
      </c>
      <c r="BN9" s="35"/>
      <c r="BO9" s="128">
        <v>6.8719999999999999</v>
      </c>
      <c r="BZ9" s="2"/>
    </row>
    <row r="10" spans="1:78">
      <c r="A10" s="18" t="s">
        <v>13</v>
      </c>
      <c r="B10" s="30" t="s">
        <v>193</v>
      </c>
      <c r="C10" s="31">
        <f t="shared" si="0"/>
        <v>1263.807</v>
      </c>
      <c r="D10" s="30">
        <v>476.202</v>
      </c>
      <c r="E10" s="30">
        <v>0</v>
      </c>
      <c r="F10" s="30">
        <v>6.1219999999999999</v>
      </c>
      <c r="G10" s="30">
        <v>0</v>
      </c>
      <c r="H10" s="30">
        <v>0</v>
      </c>
      <c r="I10" s="30">
        <v>0</v>
      </c>
      <c r="J10" s="30">
        <v>4.3419999999999996</v>
      </c>
      <c r="K10" s="30">
        <f t="shared" si="1"/>
        <v>777.14100000000008</v>
      </c>
      <c r="L10" s="32">
        <v>0</v>
      </c>
      <c r="M10" s="31">
        <v>0</v>
      </c>
      <c r="N10" s="31">
        <v>629.94100000000003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7.0940000000000003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4.9989999999999997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642.03400000000011</v>
      </c>
      <c r="BN10" s="35"/>
      <c r="BO10" s="128">
        <v>135.107</v>
      </c>
      <c r="BZ10" s="2"/>
    </row>
    <row r="11" spans="1:78">
      <c r="A11" s="18" t="s">
        <v>14</v>
      </c>
      <c r="B11" s="30" t="s">
        <v>132</v>
      </c>
      <c r="C11" s="31">
        <f t="shared" si="0"/>
        <v>33424.815999999999</v>
      </c>
      <c r="D11" s="30">
        <v>4560.7240000000002</v>
      </c>
      <c r="E11" s="30">
        <v>0</v>
      </c>
      <c r="F11" s="30">
        <v>2245.6660000000002</v>
      </c>
      <c r="G11" s="30">
        <v>-10.644</v>
      </c>
      <c r="H11" s="30">
        <v>0</v>
      </c>
      <c r="I11" s="30">
        <v>0</v>
      </c>
      <c r="J11" s="30">
        <v>2237.3539999999998</v>
      </c>
      <c r="K11" s="30">
        <f t="shared" si="1"/>
        <v>24391.716</v>
      </c>
      <c r="L11" s="32">
        <v>607.06200000000001</v>
      </c>
      <c r="M11" s="31">
        <v>12.634</v>
      </c>
      <c r="N11" s="31">
        <v>0</v>
      </c>
      <c r="O11" s="31">
        <v>9388.5470000000005</v>
      </c>
      <c r="P11" s="31">
        <v>11.775</v>
      </c>
      <c r="Q11" s="31">
        <v>0</v>
      </c>
      <c r="R11" s="31">
        <v>0</v>
      </c>
      <c r="S11" s="31">
        <v>59.02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0.39400000000000002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10.364000000000001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10089.796</v>
      </c>
      <c r="BN11" s="35"/>
      <c r="BO11" s="128">
        <v>14301.92</v>
      </c>
      <c r="BZ11" s="2"/>
    </row>
    <row r="12" spans="1:78">
      <c r="A12" s="18" t="s">
        <v>15</v>
      </c>
      <c r="B12" s="30" t="s">
        <v>202</v>
      </c>
      <c r="C12" s="31">
        <f t="shared" si="0"/>
        <v>12253.429</v>
      </c>
      <c r="D12" s="30">
        <v>1149.625</v>
      </c>
      <c r="E12" s="30">
        <v>0</v>
      </c>
      <c r="F12" s="30">
        <v>745.08900000000006</v>
      </c>
      <c r="G12" s="30">
        <v>0</v>
      </c>
      <c r="H12" s="30">
        <v>0</v>
      </c>
      <c r="I12" s="30">
        <v>0</v>
      </c>
      <c r="J12" s="30">
        <v>2193.154</v>
      </c>
      <c r="K12" s="30">
        <f t="shared" si="1"/>
        <v>8165.5609999999997</v>
      </c>
      <c r="L12" s="32">
        <v>1675.877</v>
      </c>
      <c r="M12" s="31">
        <v>0</v>
      </c>
      <c r="N12" s="31">
        <v>0</v>
      </c>
      <c r="O12" s="31">
        <v>266.90800000000002</v>
      </c>
      <c r="P12" s="31">
        <v>3436.5720000000001</v>
      </c>
      <c r="Q12" s="31">
        <v>0</v>
      </c>
      <c r="R12" s="31">
        <v>8.4280000000000008</v>
      </c>
      <c r="S12" s="31">
        <v>9.5640000000000001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3.6019999999999999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5400.951</v>
      </c>
      <c r="BN12" s="35"/>
      <c r="BO12" s="128">
        <v>2764.61</v>
      </c>
      <c r="BZ12" s="2"/>
    </row>
    <row r="13" spans="1:78">
      <c r="A13" s="18" t="s">
        <v>16</v>
      </c>
      <c r="B13" s="30" t="s">
        <v>203</v>
      </c>
      <c r="C13" s="31">
        <f t="shared" si="0"/>
        <v>1549.0140000000001</v>
      </c>
      <c r="D13" s="30">
        <v>463.56200000000001</v>
      </c>
      <c r="E13" s="30">
        <v>0</v>
      </c>
      <c r="F13" s="30">
        <v>160.31</v>
      </c>
      <c r="G13" s="30">
        <v>0</v>
      </c>
      <c r="H13" s="30">
        <v>30.027000000000001</v>
      </c>
      <c r="I13" s="30">
        <v>0</v>
      </c>
      <c r="J13" s="30">
        <v>114.825</v>
      </c>
      <c r="K13" s="30">
        <f t="shared" si="1"/>
        <v>780.29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519.00900000000001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519.00900000000001</v>
      </c>
      <c r="BN13" s="35"/>
      <c r="BO13" s="128">
        <v>261.28100000000001</v>
      </c>
      <c r="BZ13" s="2"/>
    </row>
    <row r="14" spans="1:78">
      <c r="A14" s="18" t="s">
        <v>17</v>
      </c>
      <c r="B14" s="30" t="s">
        <v>165</v>
      </c>
      <c r="C14" s="31">
        <f t="shared" si="0"/>
        <v>4774.0020000000004</v>
      </c>
      <c r="D14" s="30">
        <v>847.11099999999999</v>
      </c>
      <c r="E14" s="30">
        <v>0</v>
      </c>
      <c r="F14" s="30">
        <v>320.82100000000003</v>
      </c>
      <c r="G14" s="30">
        <v>0</v>
      </c>
      <c r="H14" s="30">
        <v>0</v>
      </c>
      <c r="I14" s="30">
        <v>0</v>
      </c>
      <c r="J14" s="30">
        <v>417.94499999999999</v>
      </c>
      <c r="K14" s="30">
        <f t="shared" si="1"/>
        <v>3188.125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1075.31</v>
      </c>
      <c r="S14" s="31">
        <v>110.929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0.96499999999999997</v>
      </c>
      <c r="AA14" s="31">
        <v>9.6259999999999994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1196.83</v>
      </c>
      <c r="BN14" s="35"/>
      <c r="BO14" s="128">
        <v>1991.2950000000001</v>
      </c>
      <c r="BZ14" s="2"/>
    </row>
    <row r="15" spans="1:78">
      <c r="A15" s="18" t="s">
        <v>18</v>
      </c>
      <c r="B15" s="30" t="s">
        <v>231</v>
      </c>
      <c r="C15" s="31">
        <f t="shared" si="0"/>
        <v>2934.5020000000004</v>
      </c>
      <c r="D15" s="30">
        <v>507.04899999999998</v>
      </c>
      <c r="E15" s="30">
        <v>0</v>
      </c>
      <c r="F15" s="30">
        <v>140.18700000000001</v>
      </c>
      <c r="G15" s="30">
        <v>0</v>
      </c>
      <c r="H15" s="30">
        <v>0</v>
      </c>
      <c r="I15" s="30">
        <v>0</v>
      </c>
      <c r="J15" s="30">
        <v>97.158000000000001</v>
      </c>
      <c r="K15" s="30">
        <f t="shared" si="1"/>
        <v>2190.1080000000002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442.06599999999997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157.982</v>
      </c>
      <c r="AA15" s="31">
        <v>23.248000000000001</v>
      </c>
      <c r="AB15" s="31">
        <v>0</v>
      </c>
      <c r="AC15" s="31">
        <v>0</v>
      </c>
      <c r="AD15" s="31">
        <v>0</v>
      </c>
      <c r="AE15" s="31">
        <v>3.1120000000000001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626.40800000000002</v>
      </c>
      <c r="BN15" s="35"/>
      <c r="BO15" s="128">
        <v>1563.7</v>
      </c>
      <c r="BZ15" s="2"/>
    </row>
    <row r="16" spans="1:78">
      <c r="A16" s="18" t="s">
        <v>19</v>
      </c>
      <c r="B16" s="30" t="s">
        <v>204</v>
      </c>
      <c r="C16" s="31">
        <f t="shared" si="0"/>
        <v>18484.868999999999</v>
      </c>
      <c r="D16" s="30">
        <v>4268.2250000000004</v>
      </c>
      <c r="E16" s="30">
        <v>0</v>
      </c>
      <c r="F16" s="30">
        <v>580.57399999999996</v>
      </c>
      <c r="G16" s="30">
        <v>0</v>
      </c>
      <c r="H16" s="30">
        <v>606.54</v>
      </c>
      <c r="I16" s="30">
        <v>0</v>
      </c>
      <c r="J16" s="30">
        <v>652.59100000000001</v>
      </c>
      <c r="K16" s="30">
        <f t="shared" si="1"/>
        <v>12376.939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0.39400000000000002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0.39400000000000002</v>
      </c>
      <c r="BN16" s="35"/>
      <c r="BO16" s="128">
        <v>12376.545</v>
      </c>
      <c r="BZ16" s="2"/>
    </row>
    <row r="17" spans="1:78">
      <c r="A17" s="18" t="s">
        <v>20</v>
      </c>
      <c r="B17" s="30" t="s">
        <v>133</v>
      </c>
      <c r="C17" s="31">
        <f t="shared" si="0"/>
        <v>6036.78</v>
      </c>
      <c r="D17" s="30">
        <v>966.88400000000001</v>
      </c>
      <c r="E17" s="30">
        <v>0</v>
      </c>
      <c r="F17" s="30">
        <v>294.00200000000001</v>
      </c>
      <c r="G17" s="30">
        <v>0</v>
      </c>
      <c r="H17" s="30">
        <v>0</v>
      </c>
      <c r="I17" s="30">
        <v>0</v>
      </c>
      <c r="J17" s="30">
        <v>399.959</v>
      </c>
      <c r="K17" s="30">
        <f t="shared" si="1"/>
        <v>4375.9349999999995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17.664000000000001</v>
      </c>
      <c r="S17" s="31">
        <v>0</v>
      </c>
      <c r="T17" s="31">
        <v>0</v>
      </c>
      <c r="U17" s="31">
        <v>1018.4829999999999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110.295</v>
      </c>
      <c r="AB17" s="31">
        <v>0</v>
      </c>
      <c r="AC17" s="31">
        <v>0</v>
      </c>
      <c r="AD17" s="31">
        <v>0</v>
      </c>
      <c r="AE17" s="31">
        <v>32.981999999999999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1179.424</v>
      </c>
      <c r="BN17" s="35"/>
      <c r="BO17" s="128">
        <v>3196.511</v>
      </c>
      <c r="BZ17" s="2"/>
    </row>
    <row r="18" spans="1:78">
      <c r="A18" s="18" t="s">
        <v>21</v>
      </c>
      <c r="B18" s="30" t="s">
        <v>121</v>
      </c>
      <c r="C18" s="31">
        <f t="shared" si="0"/>
        <v>2142.4009999999998</v>
      </c>
      <c r="D18" s="30">
        <v>809.67899999999997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4.8840000000000003</v>
      </c>
      <c r="K18" s="30">
        <f t="shared" si="1"/>
        <v>1327.838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312.459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4.907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317.36599999999999</v>
      </c>
      <c r="BN18" s="35"/>
      <c r="BO18" s="128">
        <v>1010.472</v>
      </c>
      <c r="BZ18" s="2"/>
    </row>
    <row r="19" spans="1:78">
      <c r="A19" s="18" t="s">
        <v>22</v>
      </c>
      <c r="B19" s="30" t="s">
        <v>122</v>
      </c>
      <c r="C19" s="31">
        <f t="shared" si="0"/>
        <v>3762.5609999999997</v>
      </c>
      <c r="D19" s="30">
        <v>371.26600000000002</v>
      </c>
      <c r="E19" s="30">
        <v>0</v>
      </c>
      <c r="F19" s="30">
        <v>36.186</v>
      </c>
      <c r="G19" s="30">
        <v>0</v>
      </c>
      <c r="H19" s="30">
        <v>0</v>
      </c>
      <c r="I19" s="30">
        <v>0</v>
      </c>
      <c r="J19" s="30">
        <v>353.00200000000001</v>
      </c>
      <c r="K19" s="30">
        <f t="shared" si="1"/>
        <v>3002.107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161.24799999999999</v>
      </c>
      <c r="X19" s="31">
        <v>0</v>
      </c>
      <c r="Y19" s="31">
        <v>0</v>
      </c>
      <c r="Z19" s="31">
        <v>2.7770000000000001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6.3090000000000002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170.33399999999997</v>
      </c>
      <c r="BN19" s="35"/>
      <c r="BO19" s="128">
        <v>2831.7730000000001</v>
      </c>
      <c r="BZ19" s="2"/>
    </row>
    <row r="20" spans="1:78">
      <c r="A20" s="18" t="s">
        <v>23</v>
      </c>
      <c r="B20" s="30" t="s">
        <v>205</v>
      </c>
      <c r="C20" s="31">
        <f t="shared" si="0"/>
        <v>7945.6590000000006</v>
      </c>
      <c r="D20" s="30">
        <v>1491.2919999999999</v>
      </c>
      <c r="E20" s="30">
        <v>0</v>
      </c>
      <c r="F20" s="30">
        <v>44.265000000000001</v>
      </c>
      <c r="G20" s="30">
        <v>0</v>
      </c>
      <c r="H20" s="30">
        <v>0</v>
      </c>
      <c r="I20" s="30">
        <v>0</v>
      </c>
      <c r="J20" s="30">
        <v>359.73</v>
      </c>
      <c r="K20" s="30">
        <f t="shared" si="1"/>
        <v>6050.3720000000003</v>
      </c>
      <c r="L20" s="32">
        <v>0</v>
      </c>
      <c r="M20" s="31">
        <v>0</v>
      </c>
      <c r="N20" s="31">
        <v>17.565000000000001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755.36699999999996</v>
      </c>
      <c r="Y20" s="31">
        <v>0</v>
      </c>
      <c r="Z20" s="31">
        <v>0</v>
      </c>
      <c r="AA20" s="31">
        <v>4.5199999999999996</v>
      </c>
      <c r="AB20" s="31">
        <v>0</v>
      </c>
      <c r="AC20" s="31">
        <v>0</v>
      </c>
      <c r="AD20" s="31">
        <v>0</v>
      </c>
      <c r="AE20" s="31">
        <v>45.095999999999997</v>
      </c>
      <c r="AF20" s="31">
        <v>0</v>
      </c>
      <c r="AG20" s="31">
        <v>0</v>
      </c>
      <c r="AH20" s="31">
        <v>512.899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1335.4470000000001</v>
      </c>
      <c r="BN20" s="35"/>
      <c r="BO20" s="128">
        <v>4714.9250000000002</v>
      </c>
      <c r="BZ20" s="2"/>
    </row>
    <row r="21" spans="1:78">
      <c r="A21" s="18" t="s">
        <v>24</v>
      </c>
      <c r="B21" s="30" t="s">
        <v>123</v>
      </c>
      <c r="C21" s="31">
        <f t="shared" si="0"/>
        <v>8517.1189999999988</v>
      </c>
      <c r="D21" s="30">
        <v>2177.5540000000001</v>
      </c>
      <c r="E21" s="30">
        <v>0</v>
      </c>
      <c r="F21" s="30">
        <v>70.462999999999994</v>
      </c>
      <c r="G21" s="30">
        <v>0</v>
      </c>
      <c r="H21" s="30">
        <v>0</v>
      </c>
      <c r="I21" s="30">
        <v>0</v>
      </c>
      <c r="J21" s="30">
        <v>170.62200000000001</v>
      </c>
      <c r="K21" s="30">
        <f t="shared" si="1"/>
        <v>6098.48</v>
      </c>
      <c r="L21" s="32">
        <v>0</v>
      </c>
      <c r="M21" s="31">
        <v>0</v>
      </c>
      <c r="N21" s="31">
        <v>14.401999999999999</v>
      </c>
      <c r="O21" s="31">
        <v>0</v>
      </c>
      <c r="P21" s="31">
        <v>0</v>
      </c>
      <c r="Q21" s="31">
        <v>0</v>
      </c>
      <c r="R21" s="31">
        <v>0</v>
      </c>
      <c r="S21" s="31">
        <v>117.4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1019.333</v>
      </c>
      <c r="Z21" s="31">
        <v>28.407</v>
      </c>
      <c r="AA21" s="31">
        <v>46.887</v>
      </c>
      <c r="AB21" s="31">
        <v>0</v>
      </c>
      <c r="AC21" s="31">
        <v>0</v>
      </c>
      <c r="AD21" s="31">
        <v>0</v>
      </c>
      <c r="AE21" s="31">
        <v>0</v>
      </c>
      <c r="AF21" s="31">
        <v>149.76400000000001</v>
      </c>
      <c r="AG21" s="31">
        <v>0.47899999999999998</v>
      </c>
      <c r="AH21" s="31">
        <v>0</v>
      </c>
      <c r="AI21" s="31">
        <v>3.1970000000000001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1379.8689999999997</v>
      </c>
      <c r="BN21" s="35"/>
      <c r="BO21" s="128">
        <v>4718.6109999999999</v>
      </c>
      <c r="BZ21" s="2"/>
    </row>
    <row r="22" spans="1:78">
      <c r="A22" s="18" t="s">
        <v>25</v>
      </c>
      <c r="B22" s="30" t="s">
        <v>166</v>
      </c>
      <c r="C22" s="31">
        <f t="shared" si="0"/>
        <v>2923.4589999999998</v>
      </c>
      <c r="D22" s="30">
        <v>534.26599999999996</v>
      </c>
      <c r="E22" s="30">
        <v>0</v>
      </c>
      <c r="F22" s="30">
        <v>238.04</v>
      </c>
      <c r="G22" s="30">
        <v>0</v>
      </c>
      <c r="H22" s="30">
        <v>0</v>
      </c>
      <c r="I22" s="30">
        <v>0</v>
      </c>
      <c r="J22" s="30">
        <v>262.06599999999997</v>
      </c>
      <c r="K22" s="30">
        <f t="shared" si="1"/>
        <v>1889.087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8.4280000000000008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412.113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2.7549999999999999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423.29599999999999</v>
      </c>
      <c r="BN22" s="35"/>
      <c r="BO22" s="128">
        <v>1465.7909999999999</v>
      </c>
      <c r="BZ22" s="2"/>
    </row>
    <row r="23" spans="1:78">
      <c r="A23" s="18" t="s">
        <v>26</v>
      </c>
      <c r="B23" s="30" t="s">
        <v>206</v>
      </c>
      <c r="C23" s="31">
        <f t="shared" si="0"/>
        <v>25076.187999999998</v>
      </c>
      <c r="D23" s="30">
        <v>3434.91</v>
      </c>
      <c r="E23" s="30">
        <v>0</v>
      </c>
      <c r="F23" s="30">
        <v>936.84699999999998</v>
      </c>
      <c r="G23" s="30">
        <v>0</v>
      </c>
      <c r="H23" s="30">
        <v>0</v>
      </c>
      <c r="I23" s="30">
        <v>0</v>
      </c>
      <c r="J23" s="30">
        <v>1431.404</v>
      </c>
      <c r="K23" s="30">
        <f t="shared" si="1"/>
        <v>19273.026999999998</v>
      </c>
      <c r="L23" s="32">
        <v>0</v>
      </c>
      <c r="M23" s="31">
        <v>0</v>
      </c>
      <c r="N23" s="31">
        <v>0</v>
      </c>
      <c r="O23" s="31">
        <v>3.6549999999999998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13.593</v>
      </c>
      <c r="AA23" s="31">
        <v>1530.86</v>
      </c>
      <c r="AB23" s="31">
        <v>0</v>
      </c>
      <c r="AC23" s="31">
        <v>0</v>
      </c>
      <c r="AD23" s="31">
        <v>0</v>
      </c>
      <c r="AE23" s="31">
        <v>0</v>
      </c>
      <c r="AF23" s="31">
        <v>22.145</v>
      </c>
      <c r="AG23" s="31">
        <v>0</v>
      </c>
      <c r="AH23" s="31">
        <v>0</v>
      </c>
      <c r="AI23" s="31">
        <v>0.254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0.186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1570.6929999999998</v>
      </c>
      <c r="BN23" s="35"/>
      <c r="BO23" s="128">
        <v>17702.333999999999</v>
      </c>
      <c r="BZ23" s="2"/>
    </row>
    <row r="24" spans="1:78">
      <c r="A24" s="18" t="s">
        <v>27</v>
      </c>
      <c r="B24" s="30" t="s">
        <v>124</v>
      </c>
      <c r="C24" s="31">
        <f t="shared" si="0"/>
        <v>1300.434</v>
      </c>
      <c r="D24" s="30">
        <v>0</v>
      </c>
      <c r="E24" s="30">
        <v>0</v>
      </c>
      <c r="F24" s="30">
        <v>4.74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1295.694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614.17899999999997</v>
      </c>
      <c r="AC24" s="31">
        <v>0</v>
      </c>
      <c r="AD24" s="31">
        <v>0</v>
      </c>
      <c r="AE24" s="31">
        <v>0</v>
      </c>
      <c r="AF24" s="31">
        <v>66.537999999999997</v>
      </c>
      <c r="AG24" s="31">
        <v>0</v>
      </c>
      <c r="AH24" s="31">
        <v>0</v>
      </c>
      <c r="AI24" s="31">
        <v>4.6429999999999998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1.798</v>
      </c>
      <c r="BJ24" s="31">
        <v>0</v>
      </c>
      <c r="BK24" s="31">
        <v>0</v>
      </c>
      <c r="BL24" s="31">
        <v>0</v>
      </c>
      <c r="BM24" s="33">
        <f t="shared" si="2"/>
        <v>687.15800000000002</v>
      </c>
      <c r="BN24" s="35"/>
      <c r="BO24" s="128">
        <v>608.53599999999994</v>
      </c>
      <c r="BZ24" s="2"/>
    </row>
    <row r="25" spans="1:78">
      <c r="A25" s="18" t="s">
        <v>28</v>
      </c>
      <c r="B25" s="30" t="s">
        <v>167</v>
      </c>
      <c r="C25" s="31">
        <f t="shared" si="0"/>
        <v>9089.2649999999994</v>
      </c>
      <c r="D25" s="30">
        <v>0</v>
      </c>
      <c r="E25" s="30">
        <v>0</v>
      </c>
      <c r="F25" s="30">
        <v>698.82899999999995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8390.4359999999997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7671.8450000000003</v>
      </c>
      <c r="AD25" s="31">
        <v>718.38599999999997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0.14199999999999999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6.3E-2</v>
      </c>
      <c r="BJ25" s="31">
        <v>0</v>
      </c>
      <c r="BK25" s="31">
        <v>0</v>
      </c>
      <c r="BL25" s="31">
        <v>0</v>
      </c>
      <c r="BM25" s="33">
        <f t="shared" si="2"/>
        <v>8390.4359999999997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3328.9450000000002</v>
      </c>
      <c r="D26" s="30">
        <v>0</v>
      </c>
      <c r="E26" s="30">
        <v>0</v>
      </c>
      <c r="F26" s="30">
        <v>234.852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3094.0930000000003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1214.4860000000001</v>
      </c>
      <c r="AD26" s="31">
        <v>1815.039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63.256999999999998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1.3109999999999999</v>
      </c>
      <c r="BJ26" s="31">
        <v>0</v>
      </c>
      <c r="BK26" s="31">
        <v>0</v>
      </c>
      <c r="BL26" s="31">
        <v>0</v>
      </c>
      <c r="BM26" s="33">
        <f t="shared" si="2"/>
        <v>3094.0930000000003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36357.555999999997</v>
      </c>
      <c r="D27" s="30">
        <v>0</v>
      </c>
      <c r="E27" s="30">
        <v>0</v>
      </c>
      <c r="F27" s="30">
        <v>66.897999999999996</v>
      </c>
      <c r="G27" s="30">
        <v>0</v>
      </c>
      <c r="H27" s="30">
        <v>0</v>
      </c>
      <c r="I27" s="30">
        <v>0</v>
      </c>
      <c r="J27" s="30">
        <v>8.6649999999999991</v>
      </c>
      <c r="K27" s="30">
        <f t="shared" si="1"/>
        <v>36281.992999999995</v>
      </c>
      <c r="L27" s="32">
        <v>0</v>
      </c>
      <c r="M27" s="31">
        <v>0</v>
      </c>
      <c r="N27" s="31">
        <v>0.96799999999999997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8.2669999999999995</v>
      </c>
      <c r="Y27" s="31">
        <v>0</v>
      </c>
      <c r="Z27" s="31">
        <v>0</v>
      </c>
      <c r="AA27" s="31">
        <v>23.498999999999999</v>
      </c>
      <c r="AB27" s="31">
        <v>0</v>
      </c>
      <c r="AC27" s="31">
        <v>0</v>
      </c>
      <c r="AD27" s="31">
        <v>0</v>
      </c>
      <c r="AE27" s="31">
        <v>34719.127</v>
      </c>
      <c r="AF27" s="31">
        <v>0</v>
      </c>
      <c r="AG27" s="31">
        <v>7.9139999999999997</v>
      </c>
      <c r="AH27" s="31">
        <v>115.13200000000001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649.04499999999996</v>
      </c>
      <c r="AP27" s="31">
        <v>0</v>
      </c>
      <c r="AQ27" s="31">
        <v>0</v>
      </c>
      <c r="AR27" s="31">
        <v>22.428000000000001</v>
      </c>
      <c r="AS27" s="31">
        <v>0</v>
      </c>
      <c r="AT27" s="31">
        <v>0</v>
      </c>
      <c r="AU27" s="31">
        <v>0</v>
      </c>
      <c r="AV27" s="31">
        <v>0</v>
      </c>
      <c r="AW27" s="31">
        <v>5.3</v>
      </c>
      <c r="AX27" s="31">
        <v>0.09</v>
      </c>
      <c r="AY27" s="31">
        <v>0</v>
      </c>
      <c r="AZ27" s="31">
        <v>0</v>
      </c>
      <c r="BA27" s="31">
        <v>0.56699999999999995</v>
      </c>
      <c r="BB27" s="31">
        <v>0.872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35553.208999999995</v>
      </c>
      <c r="BN27" s="35"/>
      <c r="BO27" s="128">
        <v>728.78399999999999</v>
      </c>
      <c r="BZ27" s="2"/>
    </row>
    <row r="28" spans="1:78">
      <c r="A28" s="18" t="s">
        <v>31</v>
      </c>
      <c r="B28" s="30" t="s">
        <v>216</v>
      </c>
      <c r="C28" s="31">
        <f t="shared" si="0"/>
        <v>925.22</v>
      </c>
      <c r="D28" s="30">
        <v>-738.56</v>
      </c>
      <c r="E28" s="30">
        <v>0</v>
      </c>
      <c r="F28" s="30">
        <v>41.828000000000003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1621.952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1582.116</v>
      </c>
      <c r="AG28" s="31">
        <v>8.5079999999999991</v>
      </c>
      <c r="AH28" s="31">
        <v>13.93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17.398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1621.952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-1980.5050000000001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1980.5050000000001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58.383000000000003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1736.626</v>
      </c>
      <c r="AH29" s="31">
        <v>0</v>
      </c>
      <c r="AI29" s="31">
        <v>1.706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170.02500000000001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13.765000000000001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1980.5050000000001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-5511.8019999999997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5511.8020000000006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13.420999999999999</v>
      </c>
      <c r="AB30" s="31">
        <v>0</v>
      </c>
      <c r="AC30" s="31">
        <v>0.66</v>
      </c>
      <c r="AD30" s="31">
        <v>0</v>
      </c>
      <c r="AE30" s="31">
        <v>41.375999999999998</v>
      </c>
      <c r="AF30" s="31">
        <v>0</v>
      </c>
      <c r="AG30" s="31">
        <v>0</v>
      </c>
      <c r="AH30" s="31">
        <v>5445.9369999999999</v>
      </c>
      <c r="AI30" s="31">
        <v>9.4290000000000003</v>
      </c>
      <c r="AJ30" s="31">
        <v>0</v>
      </c>
      <c r="AK30" s="31">
        <v>0</v>
      </c>
      <c r="AL30" s="31">
        <v>0</v>
      </c>
      <c r="AM30" s="31">
        <v>0.97899999999999998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5511.8020000000006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-18611.358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18611.358</v>
      </c>
      <c r="L31" s="32">
        <v>0</v>
      </c>
      <c r="M31" s="31">
        <v>0</v>
      </c>
      <c r="N31" s="31">
        <v>0</v>
      </c>
      <c r="O31" s="31">
        <v>355.755</v>
      </c>
      <c r="P31" s="31">
        <v>882.36400000000003</v>
      </c>
      <c r="Q31" s="31">
        <v>86.066999999999993</v>
      </c>
      <c r="R31" s="31">
        <v>23.795999999999999</v>
      </c>
      <c r="S31" s="31">
        <v>0</v>
      </c>
      <c r="T31" s="31">
        <v>0</v>
      </c>
      <c r="U31" s="31">
        <v>0</v>
      </c>
      <c r="V31" s="31">
        <v>133.57599999999999</v>
      </c>
      <c r="W31" s="31">
        <v>0</v>
      </c>
      <c r="X31" s="31">
        <v>0</v>
      </c>
      <c r="Y31" s="31">
        <v>0</v>
      </c>
      <c r="Z31" s="31">
        <v>0.96499999999999997</v>
      </c>
      <c r="AA31" s="31">
        <v>8.3650000000000002</v>
      </c>
      <c r="AB31" s="31">
        <v>13.492000000000001</v>
      </c>
      <c r="AC31" s="31">
        <v>0</v>
      </c>
      <c r="AD31" s="31">
        <v>0</v>
      </c>
      <c r="AE31" s="31">
        <v>10.442</v>
      </c>
      <c r="AF31" s="31">
        <v>0</v>
      </c>
      <c r="AG31" s="31">
        <v>1.173</v>
      </c>
      <c r="AH31" s="31">
        <v>11.587</v>
      </c>
      <c r="AI31" s="31">
        <v>15934.460999999999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46.116</v>
      </c>
      <c r="AP31" s="31">
        <v>999.52599999999995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1.444</v>
      </c>
      <c r="AZ31" s="31">
        <v>0</v>
      </c>
      <c r="BA31" s="31">
        <v>0.65</v>
      </c>
      <c r="BB31" s="31">
        <v>0</v>
      </c>
      <c r="BC31" s="31">
        <v>0</v>
      </c>
      <c r="BD31" s="31">
        <v>0</v>
      </c>
      <c r="BE31" s="31">
        <v>6.9450000000000003</v>
      </c>
      <c r="BF31" s="31">
        <v>0</v>
      </c>
      <c r="BG31" s="31">
        <v>91.801000000000002</v>
      </c>
      <c r="BH31" s="31">
        <v>0</v>
      </c>
      <c r="BI31" s="31">
        <v>2.8330000000000002</v>
      </c>
      <c r="BJ31" s="31">
        <v>0</v>
      </c>
      <c r="BK31" s="31">
        <v>0</v>
      </c>
      <c r="BL31" s="31">
        <v>0</v>
      </c>
      <c r="BM31" s="33">
        <f t="shared" si="2"/>
        <v>18611.358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16684.451000000001</v>
      </c>
      <c r="D32" s="30">
        <v>0</v>
      </c>
      <c r="E32" s="30">
        <v>0</v>
      </c>
      <c r="F32" s="30">
        <v>192.166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16492.285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1.1060000000000001</v>
      </c>
      <c r="AG32" s="31">
        <v>3.9319999999999999</v>
      </c>
      <c r="AH32" s="31">
        <v>90.415999999999997</v>
      </c>
      <c r="AI32" s="31">
        <v>7.8280000000000003</v>
      </c>
      <c r="AJ32" s="31">
        <v>16387.874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1.129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16492.285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2006.3240000000001</v>
      </c>
      <c r="D33" s="30">
        <v>0</v>
      </c>
      <c r="E33" s="30">
        <v>0</v>
      </c>
      <c r="F33" s="30">
        <v>90.584999999999994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1915.739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313.08199999999999</v>
      </c>
      <c r="AI33" s="31">
        <v>0</v>
      </c>
      <c r="AJ33" s="31">
        <v>0</v>
      </c>
      <c r="AK33" s="31">
        <v>1602.6569999999999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1915.739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7837.2880000000005</v>
      </c>
      <c r="D34" s="30">
        <v>0</v>
      </c>
      <c r="E34" s="30">
        <v>0</v>
      </c>
      <c r="F34" s="30">
        <v>424.255</v>
      </c>
      <c r="G34" s="30">
        <v>0</v>
      </c>
      <c r="H34" s="30">
        <v>10.749000000000001</v>
      </c>
      <c r="I34" s="30">
        <v>0</v>
      </c>
      <c r="J34" s="30">
        <v>0</v>
      </c>
      <c r="K34" s="30">
        <f t="shared" si="1"/>
        <v>7402.2840000000006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6646.6540000000005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6646.6540000000005</v>
      </c>
      <c r="BN34" s="35"/>
      <c r="BO34" s="128">
        <v>755.63</v>
      </c>
      <c r="BZ34" s="2"/>
    </row>
    <row r="35" spans="1:78">
      <c r="A35" s="18" t="s">
        <v>40</v>
      </c>
      <c r="B35" s="30" t="s">
        <v>136</v>
      </c>
      <c r="C35" s="31">
        <f t="shared" si="0"/>
        <v>14085.852999999999</v>
      </c>
      <c r="D35" s="30">
        <v>0</v>
      </c>
      <c r="E35" s="30">
        <v>0</v>
      </c>
      <c r="F35" s="30">
        <v>2.774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14083.079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5.6000000000000001E-2</v>
      </c>
      <c r="AH35" s="31">
        <v>17.7</v>
      </c>
      <c r="AI35" s="31">
        <v>9.6479999999999997</v>
      </c>
      <c r="AJ35" s="31">
        <v>686.61199999999997</v>
      </c>
      <c r="AK35" s="31">
        <v>0</v>
      </c>
      <c r="AL35" s="31">
        <v>0</v>
      </c>
      <c r="AM35" s="31">
        <v>11343.473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12057.489</v>
      </c>
      <c r="BN35" s="35"/>
      <c r="BO35" s="128">
        <v>2025.59</v>
      </c>
      <c r="BZ35" s="2"/>
    </row>
    <row r="36" spans="1:78">
      <c r="A36" s="18" t="s">
        <v>41</v>
      </c>
      <c r="B36" s="30" t="s">
        <v>156</v>
      </c>
      <c r="C36" s="31">
        <f t="shared" si="0"/>
        <v>266.71600000000001</v>
      </c>
      <c r="D36" s="30">
        <v>0</v>
      </c>
      <c r="E36" s="30">
        <v>0</v>
      </c>
      <c r="F36" s="30">
        <v>26.872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239.84399999999999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232.227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232.227</v>
      </c>
      <c r="BN36" s="35"/>
      <c r="BO36" s="128">
        <v>7.617</v>
      </c>
      <c r="BZ36" s="2"/>
    </row>
    <row r="37" spans="1:78">
      <c r="A37" s="18" t="s">
        <v>42</v>
      </c>
      <c r="B37" s="30" t="s">
        <v>43</v>
      </c>
      <c r="C37" s="31">
        <f t="shared" si="0"/>
        <v>20719.057000000001</v>
      </c>
      <c r="D37" s="30">
        <v>0</v>
      </c>
      <c r="E37" s="30">
        <v>0</v>
      </c>
      <c r="F37" s="30">
        <v>1225.6320000000001</v>
      </c>
      <c r="G37" s="30">
        <v>0</v>
      </c>
      <c r="H37" s="30">
        <v>710.50800000000004</v>
      </c>
      <c r="I37" s="30">
        <v>0</v>
      </c>
      <c r="J37" s="30">
        <v>0</v>
      </c>
      <c r="K37" s="30">
        <f t="shared" si="1"/>
        <v>18782.917000000001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5.7329999999999997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18700.11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77.073999999999998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18782.917000000001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11230.552</v>
      </c>
      <c r="D38" s="30">
        <v>0</v>
      </c>
      <c r="E38" s="30">
        <v>0</v>
      </c>
      <c r="F38" s="30">
        <v>290.23700000000002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10940.315000000001</v>
      </c>
      <c r="L38" s="32">
        <v>7.3390000000000004</v>
      </c>
      <c r="M38" s="31">
        <v>0</v>
      </c>
      <c r="N38" s="31">
        <v>0</v>
      </c>
      <c r="O38" s="31">
        <v>20.161000000000001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7.7839999999999998</v>
      </c>
      <c r="AG38" s="31">
        <v>0</v>
      </c>
      <c r="AH38" s="31">
        <v>0.128</v>
      </c>
      <c r="AI38" s="31">
        <v>45.363</v>
      </c>
      <c r="AJ38" s="31">
        <v>11.128</v>
      </c>
      <c r="AK38" s="31">
        <v>2.3940000000000001</v>
      </c>
      <c r="AL38" s="31">
        <v>0</v>
      </c>
      <c r="AM38" s="31">
        <v>0</v>
      </c>
      <c r="AN38" s="31">
        <v>0</v>
      </c>
      <c r="AO38" s="31">
        <v>3576.6460000000002</v>
      </c>
      <c r="AP38" s="31">
        <v>7253.2380000000003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3.516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12.618</v>
      </c>
      <c r="BJ38" s="31">
        <v>0</v>
      </c>
      <c r="BK38" s="31">
        <v>0</v>
      </c>
      <c r="BL38" s="31">
        <v>0</v>
      </c>
      <c r="BM38" s="33">
        <f t="shared" si="2"/>
        <v>10940.315000000001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1662.2020000000002</v>
      </c>
      <c r="D39" s="30">
        <v>0</v>
      </c>
      <c r="E39" s="30">
        <v>0</v>
      </c>
      <c r="F39" s="30">
        <v>91.691000000000003</v>
      </c>
      <c r="G39" s="30">
        <v>0</v>
      </c>
      <c r="H39" s="30">
        <v>0</v>
      </c>
      <c r="I39" s="30">
        <v>0</v>
      </c>
      <c r="J39" s="30">
        <v>6.548</v>
      </c>
      <c r="K39" s="30">
        <f t="shared" si="1"/>
        <v>1563.9630000000002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7.484</v>
      </c>
      <c r="AJ39" s="31">
        <v>0</v>
      </c>
      <c r="AK39" s="31">
        <v>0</v>
      </c>
      <c r="AL39" s="31">
        <v>0</v>
      </c>
      <c r="AM39" s="31">
        <v>0</v>
      </c>
      <c r="AN39" s="31">
        <v>4.2930000000000001</v>
      </c>
      <c r="AO39" s="31">
        <v>0</v>
      </c>
      <c r="AP39" s="31">
        <v>0</v>
      </c>
      <c r="AQ39" s="31">
        <v>1180.9690000000001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9.75</v>
      </c>
      <c r="AY39" s="31">
        <v>0</v>
      </c>
      <c r="AZ39" s="31">
        <v>0</v>
      </c>
      <c r="BA39" s="31">
        <v>0</v>
      </c>
      <c r="BB39" s="31">
        <v>0</v>
      </c>
      <c r="BC39" s="31">
        <v>107.57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11.035</v>
      </c>
      <c r="BJ39" s="31">
        <v>0</v>
      </c>
      <c r="BK39" s="31">
        <v>0</v>
      </c>
      <c r="BL39" s="31">
        <v>0</v>
      </c>
      <c r="BM39" s="33">
        <f t="shared" si="2"/>
        <v>1321.1010000000001</v>
      </c>
      <c r="BN39" s="35"/>
      <c r="BO39" s="128">
        <v>242.86199999999999</v>
      </c>
      <c r="BZ39" s="2"/>
    </row>
    <row r="40" spans="1:78">
      <c r="A40" s="18" t="s">
        <v>46</v>
      </c>
      <c r="B40" s="30" t="s">
        <v>47</v>
      </c>
      <c r="C40" s="31">
        <f t="shared" si="0"/>
        <v>11591.138000000001</v>
      </c>
      <c r="D40" s="30">
        <v>0</v>
      </c>
      <c r="E40" s="30">
        <v>0</v>
      </c>
      <c r="F40" s="30">
        <v>673.22299999999996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10917.915000000001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0.35</v>
      </c>
      <c r="AI40" s="31">
        <v>105.895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44.177999999999997</v>
      </c>
      <c r="AP40" s="31">
        <v>30.289000000000001</v>
      </c>
      <c r="AQ40" s="31">
        <v>0</v>
      </c>
      <c r="AR40" s="31">
        <v>9820.1299999999992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1.5920000000000001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9.5570000000000004</v>
      </c>
      <c r="BJ40" s="31">
        <v>0</v>
      </c>
      <c r="BK40" s="31">
        <v>0</v>
      </c>
      <c r="BL40" s="31">
        <v>0</v>
      </c>
      <c r="BM40" s="33">
        <f t="shared" si="2"/>
        <v>10011.991</v>
      </c>
      <c r="BN40" s="35"/>
      <c r="BO40" s="128">
        <v>905.92399999999998</v>
      </c>
      <c r="BZ40" s="2"/>
    </row>
    <row r="41" spans="1:78">
      <c r="A41" s="18" t="s">
        <v>48</v>
      </c>
      <c r="B41" s="30" t="s">
        <v>157</v>
      </c>
      <c r="C41" s="31">
        <f t="shared" si="0"/>
        <v>2925.335</v>
      </c>
      <c r="D41" s="30">
        <v>0</v>
      </c>
      <c r="E41" s="30">
        <v>0</v>
      </c>
      <c r="F41" s="30">
        <v>11.51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2913.8249999999998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989.35199999999998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1.4510000000000001</v>
      </c>
      <c r="BJ41" s="31">
        <v>0</v>
      </c>
      <c r="BK41" s="31">
        <v>0</v>
      </c>
      <c r="BL41" s="31">
        <v>0</v>
      </c>
      <c r="BM41" s="33">
        <f t="shared" si="2"/>
        <v>990.803</v>
      </c>
      <c r="BN41" s="35"/>
      <c r="BO41" s="128">
        <v>1923.0219999999999</v>
      </c>
      <c r="BZ41" s="2"/>
    </row>
    <row r="42" spans="1:78">
      <c r="A42" s="18" t="s">
        <v>49</v>
      </c>
      <c r="B42" s="30" t="s">
        <v>234</v>
      </c>
      <c r="C42" s="31">
        <f t="shared" si="0"/>
        <v>16465.400000000001</v>
      </c>
      <c r="D42" s="30">
        <v>0</v>
      </c>
      <c r="E42" s="30">
        <v>0</v>
      </c>
      <c r="F42" s="30">
        <v>0</v>
      </c>
      <c r="G42" s="30">
        <v>0</v>
      </c>
      <c r="H42" s="30">
        <v>265.39499999999998</v>
      </c>
      <c r="I42" s="30">
        <v>0</v>
      </c>
      <c r="J42" s="30">
        <v>0</v>
      </c>
      <c r="K42" s="30">
        <f t="shared" si="1"/>
        <v>16200.005000000001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15373.682000000001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15373.682000000001</v>
      </c>
      <c r="BN42" s="35"/>
      <c r="BO42" s="128">
        <v>826.32299999999998</v>
      </c>
      <c r="BZ42" s="2"/>
    </row>
    <row r="43" spans="1:78">
      <c r="A43" s="18" t="s">
        <v>50</v>
      </c>
      <c r="B43" s="30" t="s">
        <v>235</v>
      </c>
      <c r="C43" s="31">
        <f t="shared" si="0"/>
        <v>2670.0830000000001</v>
      </c>
      <c r="D43" s="30">
        <v>0</v>
      </c>
      <c r="E43" s="30">
        <v>0</v>
      </c>
      <c r="F43" s="30">
        <v>0</v>
      </c>
      <c r="G43" s="30">
        <v>0</v>
      </c>
      <c r="H43" s="30">
        <v>66.323999999999998</v>
      </c>
      <c r="I43" s="30">
        <v>0</v>
      </c>
      <c r="J43" s="30">
        <v>0</v>
      </c>
      <c r="K43" s="30">
        <f t="shared" si="1"/>
        <v>2603.759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1693.9649999999999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1693.9649999999999</v>
      </c>
      <c r="BN43" s="35"/>
      <c r="BO43" s="128">
        <v>909.79399999999998</v>
      </c>
      <c r="BZ43" s="2"/>
    </row>
    <row r="44" spans="1:78">
      <c r="A44" s="18" t="s">
        <v>51</v>
      </c>
      <c r="B44" s="30" t="s">
        <v>158</v>
      </c>
      <c r="C44" s="31">
        <f t="shared" si="0"/>
        <v>895.98299999999995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895.98299999999995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8.5869999999999997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846.976</v>
      </c>
      <c r="AW44" s="31">
        <v>0</v>
      </c>
      <c r="AX44" s="31">
        <v>0</v>
      </c>
      <c r="AY44" s="31">
        <v>0</v>
      </c>
      <c r="AZ44" s="31">
        <v>0</v>
      </c>
      <c r="BA44" s="31">
        <v>0.28399999999999997</v>
      </c>
      <c r="BB44" s="31">
        <v>0</v>
      </c>
      <c r="BC44" s="31">
        <v>0</v>
      </c>
      <c r="BD44" s="31">
        <v>0</v>
      </c>
      <c r="BE44" s="31">
        <v>0</v>
      </c>
      <c r="BF44" s="31">
        <v>0.317</v>
      </c>
      <c r="BG44" s="31">
        <v>0</v>
      </c>
      <c r="BH44" s="31">
        <v>0</v>
      </c>
      <c r="BI44" s="31">
        <v>39.819000000000003</v>
      </c>
      <c r="BJ44" s="31">
        <v>0</v>
      </c>
      <c r="BK44" s="31">
        <v>0</v>
      </c>
      <c r="BL44" s="31">
        <v>0</v>
      </c>
      <c r="BM44" s="33">
        <f t="shared" si="2"/>
        <v>895.98299999999995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21244.396999999997</v>
      </c>
      <c r="D45" s="30">
        <v>0</v>
      </c>
      <c r="E45" s="30">
        <v>0</v>
      </c>
      <c r="F45" s="30">
        <v>222.46299999999999</v>
      </c>
      <c r="G45" s="30">
        <v>0</v>
      </c>
      <c r="H45" s="30">
        <v>2.3919999999999999</v>
      </c>
      <c r="I45" s="30">
        <v>0</v>
      </c>
      <c r="J45" s="30">
        <v>0</v>
      </c>
      <c r="K45" s="30">
        <f t="shared" si="1"/>
        <v>21019.541999999998</v>
      </c>
      <c r="L45" s="32">
        <v>0</v>
      </c>
      <c r="M45" s="31">
        <v>0</v>
      </c>
      <c r="N45" s="31">
        <v>17.114999999999998</v>
      </c>
      <c r="O45" s="31">
        <v>0</v>
      </c>
      <c r="P45" s="31">
        <v>0</v>
      </c>
      <c r="Q45" s="31">
        <v>0</v>
      </c>
      <c r="R45" s="31">
        <v>9.6560000000000006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2.7959999999999998</v>
      </c>
      <c r="Z45" s="31">
        <v>4.5039999999999996</v>
      </c>
      <c r="AA45" s="31">
        <v>0</v>
      </c>
      <c r="AB45" s="31">
        <v>0</v>
      </c>
      <c r="AC45" s="31">
        <v>0</v>
      </c>
      <c r="AD45" s="31">
        <v>0</v>
      </c>
      <c r="AE45" s="31">
        <v>425.774</v>
      </c>
      <c r="AF45" s="31">
        <v>10.183</v>
      </c>
      <c r="AG45" s="31">
        <v>37.238999999999997</v>
      </c>
      <c r="AH45" s="31">
        <v>65.686999999999998</v>
      </c>
      <c r="AI45" s="31">
        <v>128.19499999999999</v>
      </c>
      <c r="AJ45" s="31">
        <v>0</v>
      </c>
      <c r="AK45" s="31">
        <v>0</v>
      </c>
      <c r="AL45" s="31">
        <v>0.54400000000000004</v>
      </c>
      <c r="AM45" s="31">
        <v>6.05</v>
      </c>
      <c r="AN45" s="31">
        <v>17.931000000000001</v>
      </c>
      <c r="AO45" s="31">
        <v>241.49700000000001</v>
      </c>
      <c r="AP45" s="31">
        <v>0</v>
      </c>
      <c r="AQ45" s="31">
        <v>0</v>
      </c>
      <c r="AR45" s="31">
        <v>16.486999999999998</v>
      </c>
      <c r="AS45" s="31">
        <v>0</v>
      </c>
      <c r="AT45" s="31">
        <v>0</v>
      </c>
      <c r="AU45" s="31">
        <v>0</v>
      </c>
      <c r="AV45" s="31">
        <v>0</v>
      </c>
      <c r="AW45" s="31">
        <v>19850.744999999999</v>
      </c>
      <c r="AX45" s="31">
        <v>14.603999999999999</v>
      </c>
      <c r="AY45" s="31">
        <v>0</v>
      </c>
      <c r="AZ45" s="31">
        <v>0</v>
      </c>
      <c r="BA45" s="31">
        <v>4.04</v>
      </c>
      <c r="BB45" s="31">
        <v>0</v>
      </c>
      <c r="BC45" s="31">
        <v>165.05500000000001</v>
      </c>
      <c r="BD45" s="31">
        <v>0</v>
      </c>
      <c r="BE45" s="31">
        <v>0</v>
      </c>
      <c r="BF45" s="31">
        <v>1.44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21019.541999999998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10779.617</v>
      </c>
      <c r="D46" s="30">
        <v>0</v>
      </c>
      <c r="E46" s="30">
        <v>0</v>
      </c>
      <c r="F46" s="30">
        <v>150.04599999999999</v>
      </c>
      <c r="G46" s="30">
        <v>0</v>
      </c>
      <c r="H46" s="30">
        <v>0</v>
      </c>
      <c r="I46" s="30">
        <v>0</v>
      </c>
      <c r="J46" s="30">
        <v>1.4E-2</v>
      </c>
      <c r="K46" s="30">
        <f t="shared" si="1"/>
        <v>10629.557000000001</v>
      </c>
      <c r="L46" s="32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4.2619999999999996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3.0310000000000001</v>
      </c>
      <c r="AD46" s="31">
        <v>0</v>
      </c>
      <c r="AE46" s="31">
        <v>0</v>
      </c>
      <c r="AF46" s="31">
        <v>0</v>
      </c>
      <c r="AG46" s="31">
        <v>1.3839999999999999</v>
      </c>
      <c r="AH46" s="31">
        <v>4.6890000000000001</v>
      </c>
      <c r="AI46" s="31">
        <v>36.923000000000002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22.056999999999999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3920.2069999999999</v>
      </c>
      <c r="AY46" s="31">
        <v>0</v>
      </c>
      <c r="AZ46" s="31">
        <v>0</v>
      </c>
      <c r="BA46" s="31">
        <v>6.9000000000000006E-2</v>
      </c>
      <c r="BB46" s="31">
        <v>0</v>
      </c>
      <c r="BC46" s="31">
        <v>95.356999999999999</v>
      </c>
      <c r="BD46" s="31">
        <v>0</v>
      </c>
      <c r="BE46" s="31">
        <v>0</v>
      </c>
      <c r="BF46" s="31">
        <v>4.4000000000000004</v>
      </c>
      <c r="BG46" s="31">
        <v>0</v>
      </c>
      <c r="BH46" s="31">
        <v>0</v>
      </c>
      <c r="BI46" s="31">
        <v>80.784000000000006</v>
      </c>
      <c r="BJ46" s="31">
        <v>0</v>
      </c>
      <c r="BK46" s="31">
        <v>0</v>
      </c>
      <c r="BL46" s="31">
        <v>0</v>
      </c>
      <c r="BM46" s="33">
        <f t="shared" si="2"/>
        <v>4173.1629999999996</v>
      </c>
      <c r="BN46" s="35"/>
      <c r="BO46" s="128">
        <v>6456.3940000000002</v>
      </c>
      <c r="BZ46" s="2"/>
    </row>
    <row r="47" spans="1:78">
      <c r="A47" s="18" t="s">
        <v>54</v>
      </c>
      <c r="B47" s="30" t="s">
        <v>159</v>
      </c>
      <c r="C47" s="31">
        <f t="shared" si="0"/>
        <v>6.6890000000000001</v>
      </c>
      <c r="D47" s="30">
        <v>0</v>
      </c>
      <c r="E47" s="30">
        <v>0</v>
      </c>
      <c r="F47" s="30">
        <v>0.52800000000000002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6.1609999999999996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0.24099999999999999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5.92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6.1609999999999996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4650.7430000000004</v>
      </c>
      <c r="D48" s="30">
        <v>0</v>
      </c>
      <c r="E48" s="30">
        <v>0</v>
      </c>
      <c r="F48" s="30">
        <v>162.91200000000001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4487.8310000000001</v>
      </c>
      <c r="L48" s="32">
        <v>0</v>
      </c>
      <c r="M48" s="31">
        <v>0</v>
      </c>
      <c r="N48" s="31">
        <v>1.452</v>
      </c>
      <c r="O48" s="31">
        <v>23.664999999999999</v>
      </c>
      <c r="P48" s="31">
        <v>0.48</v>
      </c>
      <c r="Q48" s="31">
        <v>0</v>
      </c>
      <c r="R48" s="31">
        <v>0</v>
      </c>
      <c r="S48" s="31">
        <v>0</v>
      </c>
      <c r="T48" s="31">
        <v>0</v>
      </c>
      <c r="U48" s="31">
        <v>1.37</v>
      </c>
      <c r="V48" s="31">
        <v>0</v>
      </c>
      <c r="W48" s="31">
        <v>0</v>
      </c>
      <c r="X48" s="31">
        <v>0</v>
      </c>
      <c r="Y48" s="31">
        <v>0.81799999999999995</v>
      </c>
      <c r="Z48" s="31">
        <v>0</v>
      </c>
      <c r="AA48" s="31">
        <v>0</v>
      </c>
      <c r="AB48" s="31">
        <v>0</v>
      </c>
      <c r="AC48" s="31">
        <v>0</v>
      </c>
      <c r="AD48" s="31">
        <v>36.935000000000002</v>
      </c>
      <c r="AE48" s="31">
        <v>19.228000000000002</v>
      </c>
      <c r="AF48" s="31">
        <v>51.11</v>
      </c>
      <c r="AG48" s="31">
        <v>13.48</v>
      </c>
      <c r="AH48" s="31">
        <v>9.6140000000000008</v>
      </c>
      <c r="AI48" s="31">
        <v>31.536000000000001</v>
      </c>
      <c r="AJ48" s="31">
        <v>1.0820000000000001</v>
      </c>
      <c r="AK48" s="31">
        <v>0</v>
      </c>
      <c r="AL48" s="31">
        <v>0</v>
      </c>
      <c r="AM48" s="31">
        <v>0</v>
      </c>
      <c r="AN48" s="31">
        <v>0</v>
      </c>
      <c r="AO48" s="31">
        <v>26.559000000000001</v>
      </c>
      <c r="AP48" s="31">
        <v>0</v>
      </c>
      <c r="AQ48" s="31">
        <v>0</v>
      </c>
      <c r="AR48" s="31">
        <v>52.268000000000001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761.02300000000002</v>
      </c>
      <c r="BA48" s="31">
        <v>0</v>
      </c>
      <c r="BB48" s="31">
        <v>0</v>
      </c>
      <c r="BC48" s="31">
        <v>54.237000000000002</v>
      </c>
      <c r="BD48" s="31">
        <v>2.5920000000000001</v>
      </c>
      <c r="BE48" s="31">
        <v>0</v>
      </c>
      <c r="BF48" s="31">
        <v>0.59099999999999997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1088.04</v>
      </c>
      <c r="BN48" s="35"/>
      <c r="BO48" s="128">
        <v>3399.7910000000002</v>
      </c>
      <c r="BZ48" s="2"/>
    </row>
    <row r="49" spans="1:78">
      <c r="A49" s="18" t="s">
        <v>56</v>
      </c>
      <c r="B49" s="30" t="s">
        <v>161</v>
      </c>
      <c r="C49" s="31">
        <f t="shared" si="0"/>
        <v>5906.3600000000006</v>
      </c>
      <c r="D49" s="30">
        <v>0</v>
      </c>
      <c r="E49" s="30">
        <v>0</v>
      </c>
      <c r="F49" s="30">
        <v>433.76900000000001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5472.5910000000003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5472.5910000000003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5472.5910000000003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2825.6539999999995</v>
      </c>
      <c r="D50" s="30">
        <v>0</v>
      </c>
      <c r="E50" s="30">
        <v>0</v>
      </c>
      <c r="F50" s="30">
        <v>65.710999999999999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2759.9429999999998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33.79</v>
      </c>
      <c r="AF50" s="31">
        <v>0</v>
      </c>
      <c r="AG50" s="31">
        <v>1.377</v>
      </c>
      <c r="AH50" s="31">
        <v>0</v>
      </c>
      <c r="AI50" s="31">
        <v>7.7350000000000003</v>
      </c>
      <c r="AJ50" s="31">
        <v>9.1809999999999992</v>
      </c>
      <c r="AK50" s="31">
        <v>0</v>
      </c>
      <c r="AL50" s="31">
        <v>0</v>
      </c>
      <c r="AM50" s="31">
        <v>0</v>
      </c>
      <c r="AN50" s="31">
        <v>52.287999999999997</v>
      </c>
      <c r="AO50" s="31">
        <v>27.632999999999999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2621.1289999999999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6.81</v>
      </c>
      <c r="BJ50" s="31">
        <v>0</v>
      </c>
      <c r="BK50" s="31">
        <v>0</v>
      </c>
      <c r="BL50" s="31">
        <v>0</v>
      </c>
      <c r="BM50" s="33">
        <f t="shared" si="2"/>
        <v>2759.9429999999998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24974.831999999999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24974.831999999999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24974.831999999999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24974.831999999999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698.65700000000004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698.65700000000004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698.65700000000004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698.65700000000004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10461.620000000001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10461.620000000001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10389.643</v>
      </c>
      <c r="BF53" s="31">
        <v>0</v>
      </c>
      <c r="BG53" s="31">
        <v>0</v>
      </c>
      <c r="BH53" s="31">
        <v>0</v>
      </c>
      <c r="BI53" s="31">
        <v>71.977000000000004</v>
      </c>
      <c r="BJ53" s="31">
        <v>0</v>
      </c>
      <c r="BK53" s="31">
        <v>0</v>
      </c>
      <c r="BL53" s="31">
        <v>0</v>
      </c>
      <c r="BM53" s="33">
        <f t="shared" si="2"/>
        <v>10461.620000000001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5661.1620000000003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5661.1620000000003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1.1499999999999999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163.70500000000001</v>
      </c>
      <c r="BF54" s="31">
        <v>5496.3069999999998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5661.1620000000003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2604.3239999999996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0.53300000000000003</v>
      </c>
      <c r="K55" s="30">
        <f t="shared" si="1"/>
        <v>2603.7909999999997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1.482</v>
      </c>
      <c r="AH55" s="31">
        <v>0</v>
      </c>
      <c r="AI55" s="31">
        <v>1.2130000000000001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11.347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47.167000000000002</v>
      </c>
      <c r="BD55" s="31">
        <v>0</v>
      </c>
      <c r="BE55" s="31">
        <v>0</v>
      </c>
      <c r="BF55" s="31">
        <v>0</v>
      </c>
      <c r="BG55" s="31">
        <v>2522.884</v>
      </c>
      <c r="BH55" s="31">
        <v>0</v>
      </c>
      <c r="BI55" s="31">
        <v>6.7450000000000001</v>
      </c>
      <c r="BJ55" s="31">
        <v>0</v>
      </c>
      <c r="BK55" s="31">
        <v>0</v>
      </c>
      <c r="BL55" s="31">
        <v>0</v>
      </c>
      <c r="BM55" s="33">
        <f t="shared" si="2"/>
        <v>2590.8379999999997</v>
      </c>
      <c r="BN55" s="35"/>
      <c r="BO55" s="128">
        <v>12.952999999999999</v>
      </c>
      <c r="BZ55" s="2"/>
    </row>
    <row r="56" spans="1:78">
      <c r="A56" s="18" t="s">
        <v>64</v>
      </c>
      <c r="B56" s="30" t="s">
        <v>162</v>
      </c>
      <c r="C56" s="31">
        <f t="shared" si="0"/>
        <v>495.238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495.238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495.238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495.238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2133.3910000000001</v>
      </c>
      <c r="D57" s="30">
        <v>0</v>
      </c>
      <c r="E57" s="30">
        <v>0</v>
      </c>
      <c r="F57" s="30">
        <v>100.274</v>
      </c>
      <c r="G57" s="30">
        <v>0</v>
      </c>
      <c r="H57" s="30">
        <v>0</v>
      </c>
      <c r="I57" s="30">
        <v>0</v>
      </c>
      <c r="J57" s="30">
        <v>0</v>
      </c>
      <c r="K57" s="30">
        <f t="shared" si="1"/>
        <v>2033.117</v>
      </c>
      <c r="L57" s="32">
        <v>0</v>
      </c>
      <c r="M57" s="31">
        <v>0</v>
      </c>
      <c r="N57" s="31">
        <v>5.234</v>
      </c>
      <c r="O57" s="31">
        <v>0</v>
      </c>
      <c r="P57" s="31">
        <v>0</v>
      </c>
      <c r="Q57" s="31">
        <v>0</v>
      </c>
      <c r="R57" s="31">
        <v>39.302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97.757000000000005</v>
      </c>
      <c r="AA57" s="31">
        <v>10.047000000000001</v>
      </c>
      <c r="AB57" s="31">
        <v>0</v>
      </c>
      <c r="AC57" s="31">
        <v>0</v>
      </c>
      <c r="AD57" s="31">
        <v>0</v>
      </c>
      <c r="AE57" s="31">
        <v>0</v>
      </c>
      <c r="AF57" s="31">
        <v>82.673000000000002</v>
      </c>
      <c r="AG57" s="31">
        <v>30.626000000000001</v>
      </c>
      <c r="AH57" s="31">
        <v>4.0209999999999999</v>
      </c>
      <c r="AI57" s="31">
        <v>18.966000000000001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142.13900000000001</v>
      </c>
      <c r="AP57" s="31">
        <v>3.032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29.779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1569.5409999999999</v>
      </c>
      <c r="BJ57" s="31">
        <v>0</v>
      </c>
      <c r="BK57" s="31">
        <v>0</v>
      </c>
      <c r="BL57" s="31">
        <v>0</v>
      </c>
      <c r="BM57" s="33">
        <f t="shared" si="2"/>
        <v>2033.117</v>
      </c>
      <c r="BN57" s="35"/>
      <c r="BO57" s="128">
        <v>0</v>
      </c>
      <c r="BZ57" s="2"/>
    </row>
    <row r="58" spans="1:78">
      <c r="A58" s="18" t="s">
        <v>66</v>
      </c>
      <c r="B58" s="30" t="s">
        <v>239</v>
      </c>
      <c r="C58" s="31">
        <f t="shared" si="0"/>
        <v>940.71199999999999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940.71199999999999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940.71199999999999</v>
      </c>
      <c r="BK58" s="31">
        <v>0</v>
      </c>
      <c r="BL58" s="31">
        <v>0</v>
      </c>
      <c r="BM58" s="33">
        <f t="shared" si="2"/>
        <v>940.71199999999999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8302.39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8302.39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8302.39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129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419941.33200000011</v>
      </c>
      <c r="D61" s="41">
        <f>SUM(D8:D60)</f>
        <v>0</v>
      </c>
      <c r="E61" s="41">
        <f t="shared" ref="E61:BO61" si="3">SUM(E8:E60)</f>
        <v>0</v>
      </c>
      <c r="F61" s="41">
        <f t="shared" si="3"/>
        <v>11030.367</v>
      </c>
      <c r="G61" s="41">
        <f t="shared" si="3"/>
        <v>-10.644</v>
      </c>
      <c r="H61" s="41">
        <f t="shared" si="3"/>
        <v>1691.9350000000002</v>
      </c>
      <c r="I61" s="41">
        <f t="shared" si="3"/>
        <v>0</v>
      </c>
      <c r="J61" s="41">
        <f t="shared" si="3"/>
        <v>8927.5390000000007</v>
      </c>
      <c r="K61" s="42">
        <f t="shared" si="3"/>
        <v>398302.13500000024</v>
      </c>
      <c r="L61" s="40">
        <f t="shared" si="3"/>
        <v>14920.219000000001</v>
      </c>
      <c r="M61" s="40">
        <f t="shared" si="3"/>
        <v>5729.4440000000004</v>
      </c>
      <c r="N61" s="40">
        <f t="shared" si="3"/>
        <v>686.67700000000013</v>
      </c>
      <c r="O61" s="40">
        <f t="shared" si="3"/>
        <v>10465.034000000001</v>
      </c>
      <c r="P61" s="40">
        <f t="shared" si="3"/>
        <v>4331.1909999999998</v>
      </c>
      <c r="Q61" s="40">
        <f t="shared" si="3"/>
        <v>605.07600000000002</v>
      </c>
      <c r="R61" s="40">
        <f t="shared" si="3"/>
        <v>1182.5840000000001</v>
      </c>
      <c r="S61" s="40">
        <f t="shared" si="3"/>
        <v>844.88299999999992</v>
      </c>
      <c r="T61" s="40">
        <f t="shared" si="3"/>
        <v>0</v>
      </c>
      <c r="U61" s="40">
        <f t="shared" si="3"/>
        <v>1082.4979999999998</v>
      </c>
      <c r="V61" s="40">
        <f t="shared" si="3"/>
        <v>446.03499999999997</v>
      </c>
      <c r="W61" s="40">
        <f t="shared" si="3"/>
        <v>161.24799999999999</v>
      </c>
      <c r="X61" s="40">
        <f t="shared" si="3"/>
        <v>763.63400000000001</v>
      </c>
      <c r="Y61" s="40">
        <f t="shared" si="3"/>
        <v>1022.947</v>
      </c>
      <c r="Z61" s="40">
        <f t="shared" si="3"/>
        <v>719.0630000000001</v>
      </c>
      <c r="AA61" s="40">
        <f t="shared" si="3"/>
        <v>1786.4690000000001</v>
      </c>
      <c r="AB61" s="40">
        <f t="shared" si="3"/>
        <v>627.67099999999994</v>
      </c>
      <c r="AC61" s="40">
        <f t="shared" si="3"/>
        <v>8890.0220000000008</v>
      </c>
      <c r="AD61" s="40">
        <f t="shared" si="3"/>
        <v>2570.36</v>
      </c>
      <c r="AE61" s="40">
        <f t="shared" si="3"/>
        <v>35338.021000000001</v>
      </c>
      <c r="AF61" s="40">
        <f t="shared" si="3"/>
        <v>1973.4190000000001</v>
      </c>
      <c r="AG61" s="40">
        <f t="shared" si="3"/>
        <v>1844.2760000000001</v>
      </c>
      <c r="AH61" s="40">
        <f t="shared" si="3"/>
        <v>6605.1720000000005</v>
      </c>
      <c r="AI61" s="40">
        <f t="shared" si="3"/>
        <v>16374.718999999999</v>
      </c>
      <c r="AJ61" s="40">
        <f t="shared" si="3"/>
        <v>17095.877</v>
      </c>
      <c r="AK61" s="40">
        <f t="shared" si="3"/>
        <v>1605.0509999999999</v>
      </c>
      <c r="AL61" s="40">
        <f t="shared" si="3"/>
        <v>6647.1980000000003</v>
      </c>
      <c r="AM61" s="40">
        <f t="shared" si="3"/>
        <v>11350.501999999999</v>
      </c>
      <c r="AN61" s="40">
        <f t="shared" si="3"/>
        <v>306.73900000000003</v>
      </c>
      <c r="AO61" s="40">
        <f t="shared" si="3"/>
        <v>23495.914000000004</v>
      </c>
      <c r="AP61" s="40">
        <f t="shared" si="3"/>
        <v>8286.0850000000009</v>
      </c>
      <c r="AQ61" s="40">
        <f t="shared" si="3"/>
        <v>1180.9690000000001</v>
      </c>
      <c r="AR61" s="40">
        <f t="shared" si="3"/>
        <v>10081.337999999998</v>
      </c>
      <c r="AS61" s="40">
        <f t="shared" si="3"/>
        <v>989.35199999999998</v>
      </c>
      <c r="AT61" s="40">
        <f t="shared" si="3"/>
        <v>15373.682000000001</v>
      </c>
      <c r="AU61" s="40">
        <f t="shared" si="3"/>
        <v>1693.9649999999999</v>
      </c>
      <c r="AV61" s="40">
        <f t="shared" si="3"/>
        <v>846.976</v>
      </c>
      <c r="AW61" s="40">
        <f t="shared" si="3"/>
        <v>19933.118999999999</v>
      </c>
      <c r="AX61" s="40">
        <f t="shared" si="3"/>
        <v>3944.6509999999998</v>
      </c>
      <c r="AY61" s="40">
        <f t="shared" si="3"/>
        <v>7.3639999999999999</v>
      </c>
      <c r="AZ61" s="40">
        <f t="shared" si="3"/>
        <v>778.42100000000005</v>
      </c>
      <c r="BA61" s="40">
        <f t="shared" si="3"/>
        <v>5479.9790000000003</v>
      </c>
      <c r="BB61" s="40">
        <f t="shared" si="3"/>
        <v>2635.7660000000001</v>
      </c>
      <c r="BC61" s="40">
        <f t="shared" si="3"/>
        <v>25564.66</v>
      </c>
      <c r="BD61" s="40">
        <f t="shared" si="3"/>
        <v>701.24900000000002</v>
      </c>
      <c r="BE61" s="40">
        <f t="shared" si="3"/>
        <v>10560.293</v>
      </c>
      <c r="BF61" s="40">
        <f t="shared" si="3"/>
        <v>5503.0549999999994</v>
      </c>
      <c r="BG61" s="40">
        <f t="shared" si="3"/>
        <v>2614.6849999999999</v>
      </c>
      <c r="BH61" s="40">
        <f t="shared" si="3"/>
        <v>495.238</v>
      </c>
      <c r="BI61" s="40">
        <f t="shared" si="3"/>
        <v>1816.3419999999999</v>
      </c>
      <c r="BJ61" s="40">
        <f t="shared" si="3"/>
        <v>940.71199999999999</v>
      </c>
      <c r="BK61" s="40">
        <f t="shared" si="3"/>
        <v>0</v>
      </c>
      <c r="BL61" s="40">
        <f t="shared" si="3"/>
        <v>0</v>
      </c>
      <c r="BM61" s="40">
        <f t="shared" si="3"/>
        <v>298899.8440000001</v>
      </c>
      <c r="BN61" s="43">
        <f t="shared" si="3"/>
        <v>0</v>
      </c>
      <c r="BO61" s="42">
        <f t="shared" si="3"/>
        <v>99402.290999999968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9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19407.553</v>
      </c>
      <c r="D67" s="30"/>
      <c r="E67" s="30"/>
      <c r="F67" s="30"/>
      <c r="G67" s="30"/>
      <c r="H67" s="30"/>
      <c r="I67" s="30"/>
      <c r="J67" s="30"/>
      <c r="K67" s="30"/>
      <c r="L67" s="32">
        <v>4150.2039999999997</v>
      </c>
      <c r="M67" s="31">
        <v>62.77</v>
      </c>
      <c r="N67" s="31">
        <v>0</v>
      </c>
      <c r="O67" s="31">
        <v>1640.2180000000001</v>
      </c>
      <c r="P67" s="31">
        <v>44.012999999999998</v>
      </c>
      <c r="Q67" s="31">
        <v>0</v>
      </c>
      <c r="R67" s="31">
        <v>0</v>
      </c>
      <c r="S67" s="31">
        <v>4.0190000000000001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0.56899999999999995</v>
      </c>
      <c r="AA67" s="31">
        <v>0.47199999999999998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13.089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1039.451</v>
      </c>
      <c r="AP67" s="31">
        <v>825.68600000000004</v>
      </c>
      <c r="AQ67" s="31">
        <v>6.0000000000000001E-3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1.671</v>
      </c>
      <c r="BC67" s="31">
        <v>64.007000000000005</v>
      </c>
      <c r="BD67" s="31">
        <v>0</v>
      </c>
      <c r="BE67" s="31">
        <v>29.625</v>
      </c>
      <c r="BF67" s="31">
        <v>32.607999999999997</v>
      </c>
      <c r="BG67" s="31">
        <v>0</v>
      </c>
      <c r="BH67" s="31">
        <v>0</v>
      </c>
      <c r="BI67" s="31">
        <v>2.3010000000000002</v>
      </c>
      <c r="BJ67" s="31">
        <v>0</v>
      </c>
      <c r="BK67" s="31">
        <v>0</v>
      </c>
      <c r="BL67" s="73">
        <v>0</v>
      </c>
      <c r="BM67" s="74">
        <f>SUM(L67:BL67)</f>
        <v>7910.7090000000007</v>
      </c>
      <c r="BN67" s="33"/>
      <c r="BO67" s="130">
        <v>3.903</v>
      </c>
      <c r="BP67" s="75">
        <f>BQ67+BT67+BU67</f>
        <v>6530.9930000000004</v>
      </c>
      <c r="BQ67" s="32">
        <f>SUM(BR67:BS67)</f>
        <v>6530.9930000000004</v>
      </c>
      <c r="BR67" s="76">
        <v>643.38599999999997</v>
      </c>
      <c r="BS67" s="30">
        <v>5887.607</v>
      </c>
      <c r="BT67" s="77">
        <v>0</v>
      </c>
      <c r="BU67" s="77">
        <v>0</v>
      </c>
      <c r="BV67" s="30">
        <v>4960.8850000000002</v>
      </c>
      <c r="BW67" s="78">
        <v>1.0629999999999999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7717.5849999999991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493.77600000000001</v>
      </c>
      <c r="N68" s="31">
        <v>0</v>
      </c>
      <c r="O68" s="31">
        <v>2172.6089999999999</v>
      </c>
      <c r="P68" s="31">
        <v>0</v>
      </c>
      <c r="Q68" s="31">
        <v>0</v>
      </c>
      <c r="R68" s="31">
        <v>0</v>
      </c>
      <c r="S68" s="31">
        <v>2.0979999999999999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3.3000000000000002E-2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5.6559999999999997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645.01199999999994</v>
      </c>
      <c r="AP68" s="31">
        <v>268.92899999999997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77.614999999999995</v>
      </c>
      <c r="BD68" s="31">
        <v>0</v>
      </c>
      <c r="BE68" s="31">
        <v>36.085999999999999</v>
      </c>
      <c r="BF68" s="31">
        <v>39.533999999999999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3741.347999999999</v>
      </c>
      <c r="BN68" s="33"/>
      <c r="BO68" s="130">
        <v>1649.5650000000001</v>
      </c>
      <c r="BP68" s="75">
        <f t="shared" ref="BP68:BP119" si="6">BQ68+BT68+BU68</f>
        <v>2326.672</v>
      </c>
      <c r="BQ68" s="32">
        <f t="shared" ref="BQ68:BQ119" si="7">SUM(BR68:BS68)</f>
        <v>2326.672</v>
      </c>
      <c r="BR68" s="76">
        <v>104.583</v>
      </c>
      <c r="BS68" s="30">
        <v>2222.0889999999999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1263.807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1.0999999999999999E-2</v>
      </c>
      <c r="O69" s="31">
        <v>10.138</v>
      </c>
      <c r="P69" s="31">
        <v>2.2400000000000002</v>
      </c>
      <c r="Q69" s="31">
        <v>0</v>
      </c>
      <c r="R69" s="31">
        <v>0</v>
      </c>
      <c r="S69" s="31">
        <v>0.41599999999999998</v>
      </c>
      <c r="T69" s="31">
        <v>0</v>
      </c>
      <c r="U69" s="31">
        <v>0</v>
      </c>
      <c r="V69" s="31">
        <v>0</v>
      </c>
      <c r="W69" s="31">
        <v>0</v>
      </c>
      <c r="X69" s="31">
        <v>96.837000000000003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878.67200000000003</v>
      </c>
      <c r="AF69" s="31">
        <v>0</v>
      </c>
      <c r="AG69" s="31">
        <v>0</v>
      </c>
      <c r="AH69" s="31">
        <v>2.9550000000000001</v>
      </c>
      <c r="AI69" s="31">
        <v>2.8650000000000002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82.081999999999994</v>
      </c>
      <c r="AP69" s="31">
        <v>3.4489999999999998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4.2729999999999997</v>
      </c>
      <c r="AX69" s="31">
        <v>0</v>
      </c>
      <c r="AY69" s="31">
        <v>0</v>
      </c>
      <c r="AZ69" s="31">
        <v>1.296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1085.2340000000002</v>
      </c>
      <c r="BN69" s="33"/>
      <c r="BO69" s="130">
        <v>3.7999999999999999E-2</v>
      </c>
      <c r="BP69" s="75">
        <f t="shared" si="6"/>
        <v>117.16500000000001</v>
      </c>
      <c r="BQ69" s="32">
        <f t="shared" si="7"/>
        <v>117.16500000000001</v>
      </c>
      <c r="BR69" s="76">
        <v>0</v>
      </c>
      <c r="BS69" s="30">
        <v>117.16500000000001</v>
      </c>
      <c r="BT69" s="77">
        <v>0</v>
      </c>
      <c r="BU69" s="77">
        <v>0</v>
      </c>
      <c r="BV69" s="30">
        <v>0</v>
      </c>
      <c r="BW69" s="78">
        <v>61.37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33424.816000000006</v>
      </c>
      <c r="D70" s="30"/>
      <c r="E70" s="30"/>
      <c r="F70" s="30"/>
      <c r="G70" s="30"/>
      <c r="H70" s="30"/>
      <c r="I70" s="30"/>
      <c r="J70" s="30"/>
      <c r="K70" s="30"/>
      <c r="L70" s="32">
        <v>830.21900000000005</v>
      </c>
      <c r="M70" s="31">
        <v>340.19799999999998</v>
      </c>
      <c r="N70" s="31">
        <v>0</v>
      </c>
      <c r="O70" s="31">
        <v>1343.365</v>
      </c>
      <c r="P70" s="31">
        <v>145.39099999999999</v>
      </c>
      <c r="Q70" s="31">
        <v>0</v>
      </c>
      <c r="R70" s="31">
        <v>0</v>
      </c>
      <c r="S70" s="31">
        <v>5.492</v>
      </c>
      <c r="T70" s="31">
        <v>0</v>
      </c>
      <c r="U70" s="31">
        <v>36.158000000000001</v>
      </c>
      <c r="V70" s="31">
        <v>1.071</v>
      </c>
      <c r="W70" s="31">
        <v>0</v>
      </c>
      <c r="X70" s="31">
        <v>0</v>
      </c>
      <c r="Y70" s="31">
        <v>0</v>
      </c>
      <c r="Z70" s="31">
        <v>1.92</v>
      </c>
      <c r="AA70" s="31">
        <v>6.165</v>
      </c>
      <c r="AB70" s="31">
        <v>0.30299999999999999</v>
      </c>
      <c r="AC70" s="31">
        <v>0</v>
      </c>
      <c r="AD70" s="31">
        <v>0</v>
      </c>
      <c r="AE70" s="31">
        <v>6.5839999999999996</v>
      </c>
      <c r="AF70" s="31">
        <v>53.216000000000001</v>
      </c>
      <c r="AG70" s="31">
        <v>0</v>
      </c>
      <c r="AH70" s="31">
        <v>0</v>
      </c>
      <c r="AI70" s="31">
        <v>219.41200000000001</v>
      </c>
      <c r="AJ70" s="31">
        <v>0</v>
      </c>
      <c r="AK70" s="31">
        <v>2.3660000000000001</v>
      </c>
      <c r="AL70" s="31">
        <v>0</v>
      </c>
      <c r="AM70" s="31">
        <v>0</v>
      </c>
      <c r="AN70" s="31">
        <v>0</v>
      </c>
      <c r="AO70" s="31">
        <v>1546.8050000000001</v>
      </c>
      <c r="AP70" s="31">
        <v>1740.845</v>
      </c>
      <c r="AQ70" s="31">
        <v>0</v>
      </c>
      <c r="AR70" s="31">
        <v>0</v>
      </c>
      <c r="AS70" s="31">
        <v>0</v>
      </c>
      <c r="AT70" s="31">
        <v>0</v>
      </c>
      <c r="AU70" s="31">
        <v>1.1499999999999999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0.19500000000000001</v>
      </c>
      <c r="BB70" s="31">
        <v>0</v>
      </c>
      <c r="BC70" s="31">
        <v>225.46899999999999</v>
      </c>
      <c r="BD70" s="31">
        <v>0</v>
      </c>
      <c r="BE70" s="31">
        <v>38.261000000000003</v>
      </c>
      <c r="BF70" s="31">
        <v>70.128</v>
      </c>
      <c r="BG70" s="31">
        <v>1.8240000000000001</v>
      </c>
      <c r="BH70" s="31">
        <v>36.119</v>
      </c>
      <c r="BI70" s="31">
        <v>18.533999999999999</v>
      </c>
      <c r="BJ70" s="31">
        <v>0</v>
      </c>
      <c r="BK70" s="31">
        <v>0</v>
      </c>
      <c r="BL70" s="73">
        <v>0</v>
      </c>
      <c r="BM70" s="74">
        <f t="shared" si="5"/>
        <v>6671.1899999999987</v>
      </c>
      <c r="BN70" s="33"/>
      <c r="BO70" s="130">
        <v>3281.3980000000001</v>
      </c>
      <c r="BP70" s="75">
        <f t="shared" si="6"/>
        <v>23597.489000000001</v>
      </c>
      <c r="BQ70" s="32">
        <f t="shared" si="7"/>
        <v>23597.489000000001</v>
      </c>
      <c r="BR70" s="76">
        <v>231.80500000000001</v>
      </c>
      <c r="BS70" s="30">
        <v>23365.684000000001</v>
      </c>
      <c r="BT70" s="77">
        <v>0</v>
      </c>
      <c r="BU70" s="77">
        <v>0</v>
      </c>
      <c r="BV70" s="30">
        <v>0.96499999999999997</v>
      </c>
      <c r="BW70" s="78">
        <v>-126.226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12253.429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56.48</v>
      </c>
      <c r="N71" s="31">
        <v>0</v>
      </c>
      <c r="O71" s="31">
        <v>50.277999999999999</v>
      </c>
      <c r="P71" s="31">
        <v>157.23599999999999</v>
      </c>
      <c r="Q71" s="31">
        <v>0</v>
      </c>
      <c r="R71" s="31">
        <v>0</v>
      </c>
      <c r="S71" s="31">
        <v>0.86299999999999999</v>
      </c>
      <c r="T71" s="31">
        <v>0</v>
      </c>
      <c r="U71" s="31">
        <v>0</v>
      </c>
      <c r="V71" s="31">
        <v>10.95</v>
      </c>
      <c r="W71" s="31">
        <v>9.9000000000000005E-2</v>
      </c>
      <c r="X71" s="31">
        <v>0</v>
      </c>
      <c r="Y71" s="31">
        <v>2.9000000000000001E-2</v>
      </c>
      <c r="Z71" s="31">
        <v>0.82499999999999996</v>
      </c>
      <c r="AA71" s="31">
        <v>0.308</v>
      </c>
      <c r="AB71" s="31">
        <v>2.7719999999999998</v>
      </c>
      <c r="AC71" s="31">
        <v>0</v>
      </c>
      <c r="AD71" s="31">
        <v>0</v>
      </c>
      <c r="AE71" s="31">
        <v>5.5069999999999997</v>
      </c>
      <c r="AF71" s="31">
        <v>0</v>
      </c>
      <c r="AG71" s="31">
        <v>0</v>
      </c>
      <c r="AH71" s="31">
        <v>0</v>
      </c>
      <c r="AI71" s="31">
        <v>38.834000000000003</v>
      </c>
      <c r="AJ71" s="31">
        <v>0</v>
      </c>
      <c r="AK71" s="31">
        <v>0</v>
      </c>
      <c r="AL71" s="31">
        <v>13.928000000000001</v>
      </c>
      <c r="AM71" s="31">
        <v>0</v>
      </c>
      <c r="AN71" s="31">
        <v>0</v>
      </c>
      <c r="AO71" s="31">
        <v>3902.4630000000002</v>
      </c>
      <c r="AP71" s="31">
        <v>987.16200000000003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0.13200000000000001</v>
      </c>
      <c r="AW71" s="31">
        <v>0</v>
      </c>
      <c r="AX71" s="31">
        <v>0</v>
      </c>
      <c r="AY71" s="31">
        <v>0</v>
      </c>
      <c r="AZ71" s="31">
        <v>0</v>
      </c>
      <c r="BA71" s="31">
        <v>7.0000000000000007E-2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857.59</v>
      </c>
      <c r="BH71" s="31">
        <v>0</v>
      </c>
      <c r="BI71" s="31">
        <v>3.218</v>
      </c>
      <c r="BJ71" s="31">
        <v>0</v>
      </c>
      <c r="BK71" s="31">
        <v>0</v>
      </c>
      <c r="BL71" s="73">
        <v>0</v>
      </c>
      <c r="BM71" s="74">
        <f t="shared" si="5"/>
        <v>6088.7439999999997</v>
      </c>
      <c r="BN71" s="33"/>
      <c r="BO71" s="130">
        <v>57.866</v>
      </c>
      <c r="BP71" s="75">
        <f t="shared" si="6"/>
        <v>6067.0880000000006</v>
      </c>
      <c r="BQ71" s="32">
        <f t="shared" si="7"/>
        <v>6067.0880000000006</v>
      </c>
      <c r="BR71" s="76">
        <v>423.93400000000003</v>
      </c>
      <c r="BS71" s="30">
        <v>5643.1540000000005</v>
      </c>
      <c r="BT71" s="77">
        <v>0</v>
      </c>
      <c r="BU71" s="77">
        <v>0</v>
      </c>
      <c r="BV71" s="30">
        <v>0</v>
      </c>
      <c r="BW71" s="78">
        <v>39.731000000000002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1549.0139999999999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244.75800000000001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2.2040000000000002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246.96200000000002</v>
      </c>
      <c r="BN72" s="33"/>
      <c r="BO72" s="130">
        <v>0</v>
      </c>
      <c r="BP72" s="75">
        <f t="shared" si="6"/>
        <v>1234.7139999999999</v>
      </c>
      <c r="BQ72" s="32">
        <f t="shared" si="7"/>
        <v>1234.7139999999999</v>
      </c>
      <c r="BR72" s="76">
        <v>0</v>
      </c>
      <c r="BS72" s="30">
        <v>1234.7139999999999</v>
      </c>
      <c r="BT72" s="77">
        <v>0</v>
      </c>
      <c r="BU72" s="77">
        <v>0</v>
      </c>
      <c r="BV72" s="30">
        <v>0</v>
      </c>
      <c r="BW72" s="78">
        <v>67.337999999999994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4774.0020000000004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10.282</v>
      </c>
      <c r="P73" s="31">
        <v>5.5679999999999996</v>
      </c>
      <c r="Q73" s="31">
        <v>0</v>
      </c>
      <c r="R73" s="31">
        <v>541.38499999999999</v>
      </c>
      <c r="S73" s="31">
        <v>28.146000000000001</v>
      </c>
      <c r="T73" s="31">
        <v>0</v>
      </c>
      <c r="U73" s="31">
        <v>3.371</v>
      </c>
      <c r="V73" s="31">
        <v>0.39600000000000002</v>
      </c>
      <c r="W73" s="31">
        <v>0</v>
      </c>
      <c r="X73" s="31">
        <v>0</v>
      </c>
      <c r="Y73" s="31">
        <v>13.51</v>
      </c>
      <c r="Z73" s="31">
        <v>0.23100000000000001</v>
      </c>
      <c r="AA73" s="31">
        <v>220.01900000000001</v>
      </c>
      <c r="AB73" s="31">
        <v>5.2359999999999998</v>
      </c>
      <c r="AC73" s="31">
        <v>0</v>
      </c>
      <c r="AD73" s="31">
        <v>8.99</v>
      </c>
      <c r="AE73" s="31">
        <v>0</v>
      </c>
      <c r="AF73" s="31">
        <v>0.436</v>
      </c>
      <c r="AG73" s="31">
        <v>0</v>
      </c>
      <c r="AH73" s="31">
        <v>0</v>
      </c>
      <c r="AI73" s="31">
        <v>6.6139999999999999</v>
      </c>
      <c r="AJ73" s="31">
        <v>0</v>
      </c>
      <c r="AK73" s="31">
        <v>0</v>
      </c>
      <c r="AL73" s="31">
        <v>4.7679999999999998</v>
      </c>
      <c r="AM73" s="31">
        <v>0.67900000000000005</v>
      </c>
      <c r="AN73" s="31">
        <v>0</v>
      </c>
      <c r="AO73" s="31">
        <v>26.044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2.5000000000000001E-2</v>
      </c>
      <c r="AV73" s="31">
        <v>0</v>
      </c>
      <c r="AW73" s="31">
        <v>0</v>
      </c>
      <c r="AX73" s="31">
        <v>0.38800000000000001</v>
      </c>
      <c r="AY73" s="31">
        <v>0</v>
      </c>
      <c r="AZ73" s="31">
        <v>1.069</v>
      </c>
      <c r="BA73" s="31">
        <v>0</v>
      </c>
      <c r="BB73" s="31">
        <v>0</v>
      </c>
      <c r="BC73" s="31">
        <v>261.11799999999999</v>
      </c>
      <c r="BD73" s="31">
        <v>0.18099999999999999</v>
      </c>
      <c r="BE73" s="31">
        <v>1.046</v>
      </c>
      <c r="BF73" s="31">
        <v>20.373000000000001</v>
      </c>
      <c r="BG73" s="31">
        <v>41.875</v>
      </c>
      <c r="BH73" s="31">
        <v>10.593</v>
      </c>
      <c r="BI73" s="31">
        <v>16.609000000000002</v>
      </c>
      <c r="BJ73" s="31">
        <v>0</v>
      </c>
      <c r="BK73" s="31">
        <v>0</v>
      </c>
      <c r="BL73" s="73">
        <v>0</v>
      </c>
      <c r="BM73" s="74">
        <f t="shared" si="5"/>
        <v>1228.952</v>
      </c>
      <c r="BN73" s="33"/>
      <c r="BO73" s="130">
        <v>1047.0640000000001</v>
      </c>
      <c r="BP73" s="75">
        <f t="shared" si="6"/>
        <v>2496.9949999999999</v>
      </c>
      <c r="BQ73" s="32">
        <f t="shared" si="7"/>
        <v>2496.9949999999999</v>
      </c>
      <c r="BR73" s="76">
        <v>0</v>
      </c>
      <c r="BS73" s="30">
        <v>2496.9949999999999</v>
      </c>
      <c r="BT73" s="77">
        <v>0</v>
      </c>
      <c r="BU73" s="77">
        <v>0</v>
      </c>
      <c r="BV73" s="30">
        <v>0</v>
      </c>
      <c r="BW73" s="78">
        <v>0.99099999999999999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2934.502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8.01</v>
      </c>
      <c r="Q74" s="31">
        <v>0</v>
      </c>
      <c r="R74" s="31">
        <v>0</v>
      </c>
      <c r="S74" s="31">
        <v>180.52699999999999</v>
      </c>
      <c r="T74" s="31">
        <v>0</v>
      </c>
      <c r="U74" s="31">
        <v>0</v>
      </c>
      <c r="V74" s="31">
        <v>0</v>
      </c>
      <c r="W74" s="31">
        <v>0</v>
      </c>
      <c r="X74" s="31">
        <v>2.319</v>
      </c>
      <c r="Y74" s="31">
        <v>6.383</v>
      </c>
      <c r="Z74" s="31">
        <v>68.41</v>
      </c>
      <c r="AA74" s="31">
        <v>6.133</v>
      </c>
      <c r="AB74" s="31">
        <v>0</v>
      </c>
      <c r="AC74" s="31">
        <v>0</v>
      </c>
      <c r="AD74" s="31">
        <v>0</v>
      </c>
      <c r="AE74" s="31">
        <v>2342.9789999999998</v>
      </c>
      <c r="AF74" s="31">
        <v>0</v>
      </c>
      <c r="AG74" s="31">
        <v>0</v>
      </c>
      <c r="AH74" s="31">
        <v>0</v>
      </c>
      <c r="AI74" s="31">
        <v>44.779000000000003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26.959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1.3919999999999999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28.76</v>
      </c>
      <c r="BH74" s="31">
        <v>0</v>
      </c>
      <c r="BI74" s="31">
        <v>0.19900000000000001</v>
      </c>
      <c r="BJ74" s="31">
        <v>0</v>
      </c>
      <c r="BK74" s="31">
        <v>0</v>
      </c>
      <c r="BL74" s="73">
        <v>0</v>
      </c>
      <c r="BM74" s="74">
        <f t="shared" si="5"/>
        <v>2716.85</v>
      </c>
      <c r="BN74" s="33"/>
      <c r="BO74" s="130">
        <v>0</v>
      </c>
      <c r="BP74" s="75">
        <f t="shared" si="6"/>
        <v>119.82899999999999</v>
      </c>
      <c r="BQ74" s="32">
        <f t="shared" si="7"/>
        <v>119.82899999999999</v>
      </c>
      <c r="BR74" s="76">
        <v>0</v>
      </c>
      <c r="BS74" s="30">
        <v>119.82899999999999</v>
      </c>
      <c r="BT74" s="77">
        <v>0</v>
      </c>
      <c r="BU74" s="77">
        <v>0</v>
      </c>
      <c r="BV74" s="30">
        <v>0</v>
      </c>
      <c r="BW74" s="78">
        <v>97.822999999999993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18484.869000000002</v>
      </c>
      <c r="D75" s="30"/>
      <c r="E75" s="30"/>
      <c r="F75" s="30"/>
      <c r="G75" s="30"/>
      <c r="H75" s="30"/>
      <c r="I75" s="30"/>
      <c r="J75" s="30"/>
      <c r="K75" s="30"/>
      <c r="L75" s="32">
        <v>2.2210000000000001</v>
      </c>
      <c r="M75" s="31">
        <v>633.053</v>
      </c>
      <c r="N75" s="31">
        <v>9.8350000000000009</v>
      </c>
      <c r="O75" s="31">
        <v>42.078000000000003</v>
      </c>
      <c r="P75" s="31">
        <v>20.72</v>
      </c>
      <c r="Q75" s="31">
        <v>0.13800000000000001</v>
      </c>
      <c r="R75" s="31">
        <v>1.6279999999999999</v>
      </c>
      <c r="S75" s="31">
        <v>8.1240000000000006</v>
      </c>
      <c r="T75" s="31">
        <v>0</v>
      </c>
      <c r="U75" s="31">
        <v>6.5810000000000004</v>
      </c>
      <c r="V75" s="31">
        <v>1.8260000000000001</v>
      </c>
      <c r="W75" s="31">
        <v>1.6279999999999999</v>
      </c>
      <c r="X75" s="31">
        <v>24.225000000000001</v>
      </c>
      <c r="Y75" s="31">
        <v>6.91</v>
      </c>
      <c r="Z75" s="31">
        <v>0.183</v>
      </c>
      <c r="AA75" s="31">
        <v>1.7589999999999999</v>
      </c>
      <c r="AB75" s="31">
        <v>2.0129999999999999</v>
      </c>
      <c r="AC75" s="31">
        <v>2873.6509999999998</v>
      </c>
      <c r="AD75" s="31">
        <v>13.724</v>
      </c>
      <c r="AE75" s="31">
        <v>348.80799999999999</v>
      </c>
      <c r="AF75" s="31">
        <v>28.506</v>
      </c>
      <c r="AG75" s="31">
        <v>23.465</v>
      </c>
      <c r="AH75" s="31">
        <v>97.257000000000005</v>
      </c>
      <c r="AI75" s="31">
        <v>111.355</v>
      </c>
      <c r="AJ75" s="31">
        <v>2564.7860000000001</v>
      </c>
      <c r="AK75" s="31">
        <v>124.014</v>
      </c>
      <c r="AL75" s="31">
        <v>998.49199999999996</v>
      </c>
      <c r="AM75" s="31">
        <v>83.674000000000007</v>
      </c>
      <c r="AN75" s="31">
        <v>2.573</v>
      </c>
      <c r="AO75" s="31">
        <v>140.89400000000001</v>
      </c>
      <c r="AP75" s="31">
        <v>22.253</v>
      </c>
      <c r="AQ75" s="31">
        <v>11.137</v>
      </c>
      <c r="AR75" s="31">
        <v>35.667000000000002</v>
      </c>
      <c r="AS75" s="31">
        <v>2.36</v>
      </c>
      <c r="AT75" s="31">
        <v>19.89</v>
      </c>
      <c r="AU75" s="31">
        <v>3.97</v>
      </c>
      <c r="AV75" s="31">
        <v>1.4770000000000001</v>
      </c>
      <c r="AW75" s="31">
        <v>4.54</v>
      </c>
      <c r="AX75" s="31">
        <v>6.4950000000000001</v>
      </c>
      <c r="AY75" s="31">
        <v>0.152</v>
      </c>
      <c r="AZ75" s="31">
        <v>30.826000000000001</v>
      </c>
      <c r="BA75" s="31">
        <v>41.613999999999997</v>
      </c>
      <c r="BB75" s="31">
        <v>19.312000000000001</v>
      </c>
      <c r="BC75" s="31">
        <v>335.55799999999999</v>
      </c>
      <c r="BD75" s="31">
        <v>1.9419999999999999</v>
      </c>
      <c r="BE75" s="31">
        <v>25.663</v>
      </c>
      <c r="BF75" s="31">
        <v>33.918999999999997</v>
      </c>
      <c r="BG75" s="31">
        <v>4.5350000000000001</v>
      </c>
      <c r="BH75" s="31">
        <v>7.41</v>
      </c>
      <c r="BI75" s="31">
        <v>37.183999999999997</v>
      </c>
      <c r="BJ75" s="31">
        <v>0</v>
      </c>
      <c r="BK75" s="31">
        <v>0</v>
      </c>
      <c r="BL75" s="73">
        <v>0</v>
      </c>
      <c r="BM75" s="74">
        <f t="shared" si="5"/>
        <v>8820.0250000000015</v>
      </c>
      <c r="BN75" s="33"/>
      <c r="BO75" s="130">
        <v>6235</v>
      </c>
      <c r="BP75" s="75">
        <f t="shared" si="6"/>
        <v>3395.8710000000001</v>
      </c>
      <c r="BQ75" s="32">
        <f t="shared" si="7"/>
        <v>3395.8710000000001</v>
      </c>
      <c r="BR75" s="76">
        <v>0</v>
      </c>
      <c r="BS75" s="30">
        <v>3395.8710000000001</v>
      </c>
      <c r="BT75" s="77">
        <v>0</v>
      </c>
      <c r="BU75" s="77">
        <v>0</v>
      </c>
      <c r="BV75" s="30">
        <v>0</v>
      </c>
      <c r="BW75" s="78">
        <v>33.972999999999999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6036.7800000000016</v>
      </c>
      <c r="D76" s="30"/>
      <c r="E76" s="30"/>
      <c r="F76" s="30"/>
      <c r="G76" s="30"/>
      <c r="H76" s="30"/>
      <c r="I76" s="30"/>
      <c r="J76" s="30"/>
      <c r="K76" s="30"/>
      <c r="L76" s="32">
        <v>419.959</v>
      </c>
      <c r="M76" s="31">
        <v>0</v>
      </c>
      <c r="N76" s="31">
        <v>0.188</v>
      </c>
      <c r="O76" s="31">
        <v>243.48400000000001</v>
      </c>
      <c r="P76" s="31">
        <v>300.10300000000001</v>
      </c>
      <c r="Q76" s="31">
        <v>0.112</v>
      </c>
      <c r="R76" s="31">
        <v>5.8479999999999999</v>
      </c>
      <c r="S76" s="31">
        <v>11.047000000000001</v>
      </c>
      <c r="T76" s="31">
        <v>0</v>
      </c>
      <c r="U76" s="31">
        <v>469.31900000000002</v>
      </c>
      <c r="V76" s="31">
        <v>99.363</v>
      </c>
      <c r="W76" s="31">
        <v>107.093</v>
      </c>
      <c r="X76" s="31">
        <v>0.38200000000000001</v>
      </c>
      <c r="Y76" s="31">
        <v>2.8</v>
      </c>
      <c r="Z76" s="31">
        <v>2.8069999999999999</v>
      </c>
      <c r="AA76" s="31">
        <v>229.91</v>
      </c>
      <c r="AB76" s="31">
        <v>29.001000000000001</v>
      </c>
      <c r="AC76" s="31">
        <v>0.52200000000000002</v>
      </c>
      <c r="AD76" s="31">
        <v>0</v>
      </c>
      <c r="AE76" s="31">
        <v>839.42399999999998</v>
      </c>
      <c r="AF76" s="31">
        <v>47.390999999999998</v>
      </c>
      <c r="AG76" s="31">
        <v>2.899</v>
      </c>
      <c r="AH76" s="31">
        <v>0.94099999999999995</v>
      </c>
      <c r="AI76" s="31">
        <v>22.853000000000002</v>
      </c>
      <c r="AJ76" s="31">
        <v>0.86</v>
      </c>
      <c r="AK76" s="31">
        <v>2.036</v>
      </c>
      <c r="AL76" s="31">
        <v>6.532</v>
      </c>
      <c r="AM76" s="31">
        <v>81.195999999999998</v>
      </c>
      <c r="AN76" s="31">
        <v>0.89</v>
      </c>
      <c r="AO76" s="31">
        <v>292.76</v>
      </c>
      <c r="AP76" s="31">
        <v>16.8</v>
      </c>
      <c r="AQ76" s="31">
        <v>3.2000000000000001E-2</v>
      </c>
      <c r="AR76" s="31">
        <v>0</v>
      </c>
      <c r="AS76" s="31">
        <v>0.126</v>
      </c>
      <c r="AT76" s="31">
        <v>0</v>
      </c>
      <c r="AU76" s="31">
        <v>0</v>
      </c>
      <c r="AV76" s="31">
        <v>7.2999999999999995E-2</v>
      </c>
      <c r="AW76" s="31">
        <v>3.9430000000000001</v>
      </c>
      <c r="AX76" s="31">
        <v>1.972</v>
      </c>
      <c r="AY76" s="31">
        <v>4.7E-2</v>
      </c>
      <c r="AZ76" s="31">
        <v>0.38400000000000001</v>
      </c>
      <c r="BA76" s="31">
        <v>0.86</v>
      </c>
      <c r="BB76" s="31">
        <v>438.17200000000003</v>
      </c>
      <c r="BC76" s="31">
        <v>87.513000000000005</v>
      </c>
      <c r="BD76" s="31">
        <v>4.8849999999999998</v>
      </c>
      <c r="BE76" s="31">
        <v>26.385999999999999</v>
      </c>
      <c r="BF76" s="31">
        <v>302.096</v>
      </c>
      <c r="BG76" s="31">
        <v>45.323999999999998</v>
      </c>
      <c r="BH76" s="31">
        <v>0</v>
      </c>
      <c r="BI76" s="31">
        <v>83.581999999999994</v>
      </c>
      <c r="BJ76" s="31">
        <v>0</v>
      </c>
      <c r="BK76" s="31">
        <v>0</v>
      </c>
      <c r="BL76" s="73">
        <v>0</v>
      </c>
      <c r="BM76" s="74">
        <f t="shared" si="5"/>
        <v>4231.9150000000018</v>
      </c>
      <c r="BN76" s="33"/>
      <c r="BO76" s="130">
        <v>0</v>
      </c>
      <c r="BP76" s="75">
        <f t="shared" si="6"/>
        <v>1778.0530000000001</v>
      </c>
      <c r="BQ76" s="32">
        <f t="shared" si="7"/>
        <v>1778.0530000000001</v>
      </c>
      <c r="BR76" s="76">
        <v>0</v>
      </c>
      <c r="BS76" s="30">
        <v>1778.0530000000001</v>
      </c>
      <c r="BT76" s="77">
        <v>0</v>
      </c>
      <c r="BU76" s="77">
        <v>0</v>
      </c>
      <c r="BV76" s="30">
        <v>0</v>
      </c>
      <c r="BW76" s="78">
        <v>26.812000000000001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2142.4009999999998</v>
      </c>
      <c r="D77" s="30"/>
      <c r="E77" s="30"/>
      <c r="F77" s="30"/>
      <c r="G77" s="30"/>
      <c r="H77" s="30"/>
      <c r="I77" s="30"/>
      <c r="J77" s="30"/>
      <c r="K77" s="30"/>
      <c r="L77" s="32">
        <v>32.491999999999997</v>
      </c>
      <c r="M77" s="31">
        <v>0</v>
      </c>
      <c r="N77" s="31">
        <v>0</v>
      </c>
      <c r="O77" s="31">
        <v>4.9649999999999999</v>
      </c>
      <c r="P77" s="31">
        <v>2.84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0.31900000000000001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6.9850000000000003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0.67200000000000004</v>
      </c>
      <c r="AZ77" s="31">
        <v>0</v>
      </c>
      <c r="BA77" s="31">
        <v>0</v>
      </c>
      <c r="BB77" s="31">
        <v>0</v>
      </c>
      <c r="BC77" s="31">
        <v>9.7240000000000002</v>
      </c>
      <c r="BD77" s="31">
        <v>0</v>
      </c>
      <c r="BE77" s="31">
        <v>0.14499999999999999</v>
      </c>
      <c r="BF77" s="31">
        <v>323.346</v>
      </c>
      <c r="BG77" s="31">
        <v>0.20399999999999999</v>
      </c>
      <c r="BH77" s="31">
        <v>4.0410000000000004</v>
      </c>
      <c r="BI77" s="31">
        <v>0.111</v>
      </c>
      <c r="BJ77" s="31">
        <v>0</v>
      </c>
      <c r="BK77" s="31">
        <v>0</v>
      </c>
      <c r="BL77" s="73">
        <v>0</v>
      </c>
      <c r="BM77" s="74">
        <f t="shared" si="5"/>
        <v>385.84399999999999</v>
      </c>
      <c r="BN77" s="33"/>
      <c r="BO77" s="130">
        <v>6.3540000000000001</v>
      </c>
      <c r="BP77" s="75">
        <f t="shared" si="6"/>
        <v>1678.9369999999999</v>
      </c>
      <c r="BQ77" s="32">
        <f t="shared" si="7"/>
        <v>1678.9369999999999</v>
      </c>
      <c r="BR77" s="76">
        <v>0</v>
      </c>
      <c r="BS77" s="30">
        <v>1678.9369999999999</v>
      </c>
      <c r="BT77" s="77">
        <v>0</v>
      </c>
      <c r="BU77" s="77">
        <v>0</v>
      </c>
      <c r="BV77" s="30">
        <v>0</v>
      </c>
      <c r="BW77" s="78">
        <v>71.266000000000005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3762.5610000000001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99.641000000000005</v>
      </c>
      <c r="P78" s="31">
        <v>247.946</v>
      </c>
      <c r="Q78" s="31">
        <v>4.9000000000000002E-2</v>
      </c>
      <c r="R78" s="31">
        <v>5.5E-2</v>
      </c>
      <c r="S78" s="31">
        <v>37.923000000000002</v>
      </c>
      <c r="T78" s="31">
        <v>0</v>
      </c>
      <c r="U78" s="31">
        <v>0</v>
      </c>
      <c r="V78" s="31">
        <v>0</v>
      </c>
      <c r="W78" s="31">
        <v>0</v>
      </c>
      <c r="X78" s="31">
        <v>19.224</v>
      </c>
      <c r="Y78" s="31">
        <v>24.992000000000001</v>
      </c>
      <c r="Z78" s="31">
        <v>0.224</v>
      </c>
      <c r="AA78" s="31">
        <v>0</v>
      </c>
      <c r="AB78" s="31">
        <v>13.529</v>
      </c>
      <c r="AC78" s="31">
        <v>0</v>
      </c>
      <c r="AD78" s="31">
        <v>979.60799999999995</v>
      </c>
      <c r="AE78" s="31">
        <v>853.12900000000002</v>
      </c>
      <c r="AF78" s="31">
        <v>0</v>
      </c>
      <c r="AG78" s="31">
        <v>0</v>
      </c>
      <c r="AH78" s="31">
        <v>0</v>
      </c>
      <c r="AI78" s="31">
        <v>13.308</v>
      </c>
      <c r="AJ78" s="31">
        <v>1075.2049999999999</v>
      </c>
      <c r="AK78" s="31">
        <v>0</v>
      </c>
      <c r="AL78" s="31">
        <v>0</v>
      </c>
      <c r="AM78" s="31">
        <v>16.849</v>
      </c>
      <c r="AN78" s="31">
        <v>0</v>
      </c>
      <c r="AO78" s="31">
        <v>89.28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0.377</v>
      </c>
      <c r="AW78" s="31">
        <v>4.6189999999999998</v>
      </c>
      <c r="AX78" s="31">
        <v>0</v>
      </c>
      <c r="AY78" s="31">
        <v>0</v>
      </c>
      <c r="AZ78" s="31">
        <v>0</v>
      </c>
      <c r="BA78" s="31">
        <v>0</v>
      </c>
      <c r="BB78" s="31">
        <v>0.23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0.17899999999999999</v>
      </c>
      <c r="BJ78" s="31">
        <v>0</v>
      </c>
      <c r="BK78" s="31">
        <v>0</v>
      </c>
      <c r="BL78" s="73">
        <v>0</v>
      </c>
      <c r="BM78" s="74">
        <f t="shared" si="5"/>
        <v>3476.3670000000002</v>
      </c>
      <c r="BN78" s="33"/>
      <c r="BO78" s="130">
        <v>0</v>
      </c>
      <c r="BP78" s="75">
        <f t="shared" si="6"/>
        <v>198.73</v>
      </c>
      <c r="BQ78" s="32">
        <f t="shared" si="7"/>
        <v>198.73</v>
      </c>
      <c r="BR78" s="76">
        <v>0</v>
      </c>
      <c r="BS78" s="30">
        <v>198.73</v>
      </c>
      <c r="BT78" s="77">
        <v>0</v>
      </c>
      <c r="BU78" s="77">
        <v>0</v>
      </c>
      <c r="BV78" s="30">
        <v>0</v>
      </c>
      <c r="BW78" s="78">
        <v>87.463999999999999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7945.6590000000006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4.734</v>
      </c>
      <c r="P79" s="31">
        <v>170.095</v>
      </c>
      <c r="Q79" s="31">
        <v>2E-3</v>
      </c>
      <c r="R79" s="31">
        <v>9.4E-2</v>
      </c>
      <c r="S79" s="31">
        <v>25.291</v>
      </c>
      <c r="T79" s="31">
        <v>0</v>
      </c>
      <c r="U79" s="31">
        <v>0</v>
      </c>
      <c r="V79" s="31">
        <v>0</v>
      </c>
      <c r="W79" s="31">
        <v>0</v>
      </c>
      <c r="X79" s="31">
        <v>240.46700000000001</v>
      </c>
      <c r="Y79" s="31">
        <v>107.756</v>
      </c>
      <c r="Z79" s="31">
        <v>0.48699999999999999</v>
      </c>
      <c r="AA79" s="31">
        <v>0.60099999999999998</v>
      </c>
      <c r="AB79" s="31">
        <v>0</v>
      </c>
      <c r="AC79" s="31">
        <v>0</v>
      </c>
      <c r="AD79" s="31">
        <v>0</v>
      </c>
      <c r="AE79" s="31">
        <v>5325.3590000000004</v>
      </c>
      <c r="AF79" s="31">
        <v>0.221</v>
      </c>
      <c r="AG79" s="31">
        <v>0</v>
      </c>
      <c r="AH79" s="31">
        <v>8.9280000000000008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654.29100000000005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31.242999999999999</v>
      </c>
      <c r="AX79" s="31">
        <v>0</v>
      </c>
      <c r="AY79" s="31">
        <v>0</v>
      </c>
      <c r="AZ79" s="31">
        <v>6.2969999999999997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0.45200000000000001</v>
      </c>
      <c r="BJ79" s="31">
        <v>0</v>
      </c>
      <c r="BK79" s="31">
        <v>0</v>
      </c>
      <c r="BL79" s="73">
        <v>0</v>
      </c>
      <c r="BM79" s="74">
        <f t="shared" si="5"/>
        <v>6576.3180000000002</v>
      </c>
      <c r="BN79" s="33"/>
      <c r="BO79" s="130">
        <v>0</v>
      </c>
      <c r="BP79" s="75">
        <f t="shared" si="6"/>
        <v>255.72800000000001</v>
      </c>
      <c r="BQ79" s="32">
        <f t="shared" si="7"/>
        <v>255.72800000000001</v>
      </c>
      <c r="BR79" s="76">
        <v>0</v>
      </c>
      <c r="BS79" s="30">
        <v>255.72800000000001</v>
      </c>
      <c r="BT79" s="77">
        <v>0</v>
      </c>
      <c r="BU79" s="77">
        <v>0</v>
      </c>
      <c r="BV79" s="30">
        <v>0</v>
      </c>
      <c r="BW79" s="78">
        <v>1113.6130000000001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8517.1189999999988</v>
      </c>
      <c r="D80" s="30"/>
      <c r="E80" s="30"/>
      <c r="F80" s="30"/>
      <c r="G80" s="30"/>
      <c r="H80" s="30"/>
      <c r="I80" s="30"/>
      <c r="J80" s="30"/>
      <c r="K80" s="30"/>
      <c r="L80" s="32">
        <v>6.7000000000000004E-2</v>
      </c>
      <c r="M80" s="31">
        <v>0</v>
      </c>
      <c r="N80" s="31">
        <v>0.21</v>
      </c>
      <c r="O80" s="31">
        <v>424.22199999999998</v>
      </c>
      <c r="P80" s="31">
        <v>48.152000000000001</v>
      </c>
      <c r="Q80" s="31">
        <v>4.5999999999999999E-2</v>
      </c>
      <c r="R80" s="31">
        <v>5.6139999999999999</v>
      </c>
      <c r="S80" s="31">
        <v>47.043999999999997</v>
      </c>
      <c r="T80" s="31">
        <v>0</v>
      </c>
      <c r="U80" s="31">
        <v>38.015000000000001</v>
      </c>
      <c r="V80" s="31">
        <v>12.206</v>
      </c>
      <c r="W80" s="31">
        <v>0.47</v>
      </c>
      <c r="X80" s="31">
        <v>0.98399999999999999</v>
      </c>
      <c r="Y80" s="31">
        <v>424.42399999999998</v>
      </c>
      <c r="Z80" s="31">
        <v>1.623</v>
      </c>
      <c r="AA80" s="31">
        <v>13.45</v>
      </c>
      <c r="AB80" s="31">
        <v>78.772999999999996</v>
      </c>
      <c r="AC80" s="31">
        <v>1.452</v>
      </c>
      <c r="AD80" s="31">
        <v>3.3000000000000002E-2</v>
      </c>
      <c r="AE80" s="31">
        <v>1792.8520000000001</v>
      </c>
      <c r="AF80" s="31">
        <v>13.16</v>
      </c>
      <c r="AG80" s="31">
        <v>8.9570000000000007</v>
      </c>
      <c r="AH80" s="31">
        <v>49.402999999999999</v>
      </c>
      <c r="AI80" s="31">
        <v>22.495000000000001</v>
      </c>
      <c r="AJ80" s="31">
        <v>45.646000000000001</v>
      </c>
      <c r="AK80" s="31">
        <v>0.85299999999999998</v>
      </c>
      <c r="AL80" s="31">
        <v>67.340999999999994</v>
      </c>
      <c r="AM80" s="31">
        <v>13.167</v>
      </c>
      <c r="AN80" s="31">
        <v>1E-3</v>
      </c>
      <c r="AO80" s="31">
        <v>403.06799999999998</v>
      </c>
      <c r="AP80" s="31">
        <v>35.984999999999999</v>
      </c>
      <c r="AQ80" s="31">
        <v>4.6079999999999997</v>
      </c>
      <c r="AR80" s="31">
        <v>2.75</v>
      </c>
      <c r="AS80" s="31">
        <v>1.1339999999999999</v>
      </c>
      <c r="AT80" s="31">
        <v>0</v>
      </c>
      <c r="AU80" s="31">
        <v>0</v>
      </c>
      <c r="AV80" s="31">
        <v>0.89600000000000002</v>
      </c>
      <c r="AW80" s="31">
        <v>10.475</v>
      </c>
      <c r="AX80" s="31">
        <v>69.983000000000004</v>
      </c>
      <c r="AY80" s="31">
        <v>7.8E-2</v>
      </c>
      <c r="AZ80" s="31">
        <v>0.47899999999999998</v>
      </c>
      <c r="BA80" s="31">
        <v>2.2309999999999999</v>
      </c>
      <c r="BB80" s="31">
        <v>2.1629999999999998</v>
      </c>
      <c r="BC80" s="31">
        <v>44.470999999999997</v>
      </c>
      <c r="BD80" s="31">
        <v>4.9000000000000002E-2</v>
      </c>
      <c r="BE80" s="31">
        <v>12.959</v>
      </c>
      <c r="BF80" s="31">
        <v>26.266999999999999</v>
      </c>
      <c r="BG80" s="31">
        <v>0.91700000000000004</v>
      </c>
      <c r="BH80" s="31">
        <v>0</v>
      </c>
      <c r="BI80" s="31">
        <v>13.256</v>
      </c>
      <c r="BJ80" s="31">
        <v>0</v>
      </c>
      <c r="BK80" s="31">
        <v>0</v>
      </c>
      <c r="BL80" s="73">
        <v>0</v>
      </c>
      <c r="BM80" s="74">
        <f t="shared" si="5"/>
        <v>3742.4289999999992</v>
      </c>
      <c r="BN80" s="33"/>
      <c r="BO80" s="130">
        <v>0</v>
      </c>
      <c r="BP80" s="75">
        <f t="shared" si="6"/>
        <v>172.89099999999999</v>
      </c>
      <c r="BQ80" s="32">
        <f t="shared" si="7"/>
        <v>172.89099999999999</v>
      </c>
      <c r="BR80" s="76">
        <v>0</v>
      </c>
      <c r="BS80" s="30">
        <v>172.89099999999999</v>
      </c>
      <c r="BT80" s="77">
        <v>0</v>
      </c>
      <c r="BU80" s="77">
        <v>0</v>
      </c>
      <c r="BV80" s="30">
        <v>4428.9139999999998</v>
      </c>
      <c r="BW80" s="78">
        <v>172.88499999999999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2923.4590000000003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230.98599999999999</v>
      </c>
      <c r="Q81" s="31">
        <v>0</v>
      </c>
      <c r="R81" s="31">
        <v>4.7409999999999997</v>
      </c>
      <c r="S81" s="31">
        <v>166.73500000000001</v>
      </c>
      <c r="T81" s="31">
        <v>0</v>
      </c>
      <c r="U81" s="31">
        <v>0.76300000000000001</v>
      </c>
      <c r="V81" s="31">
        <v>0</v>
      </c>
      <c r="W81" s="31">
        <v>0</v>
      </c>
      <c r="X81" s="31">
        <v>0.36399999999999999</v>
      </c>
      <c r="Y81" s="31">
        <v>0</v>
      </c>
      <c r="Z81" s="31">
        <v>318.02999999999997</v>
      </c>
      <c r="AA81" s="31">
        <v>39.04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102.13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20.556000000000001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17.41</v>
      </c>
      <c r="BJ81" s="31">
        <v>0</v>
      </c>
      <c r="BK81" s="31">
        <v>0</v>
      </c>
      <c r="BL81" s="73">
        <v>0</v>
      </c>
      <c r="BM81" s="74">
        <f t="shared" si="5"/>
        <v>900.75499999999988</v>
      </c>
      <c r="BN81" s="33"/>
      <c r="BO81" s="130">
        <v>0</v>
      </c>
      <c r="BP81" s="75">
        <f t="shared" si="6"/>
        <v>1219.96</v>
      </c>
      <c r="BQ81" s="32">
        <f t="shared" si="7"/>
        <v>1219.96</v>
      </c>
      <c r="BR81" s="76">
        <v>0</v>
      </c>
      <c r="BS81" s="30">
        <v>1219.96</v>
      </c>
      <c r="BT81" s="77">
        <v>0</v>
      </c>
      <c r="BU81" s="77">
        <v>0</v>
      </c>
      <c r="BV81" s="30">
        <v>788.4</v>
      </c>
      <c r="BW81" s="78">
        <v>14.343999999999999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25076.188000000002</v>
      </c>
      <c r="D82" s="30"/>
      <c r="E82" s="30"/>
      <c r="F82" s="30"/>
      <c r="G82" s="30"/>
      <c r="H82" s="30"/>
      <c r="I82" s="30"/>
      <c r="J82" s="30"/>
      <c r="K82" s="30"/>
      <c r="L82" s="32">
        <v>0.40400000000000003</v>
      </c>
      <c r="M82" s="31">
        <v>2.8159999999999998</v>
      </c>
      <c r="N82" s="31">
        <v>0.90300000000000002</v>
      </c>
      <c r="O82" s="31">
        <v>79.272000000000006</v>
      </c>
      <c r="P82" s="31">
        <v>177.822</v>
      </c>
      <c r="Q82" s="31">
        <v>0.249</v>
      </c>
      <c r="R82" s="31">
        <v>3.1179999999999999</v>
      </c>
      <c r="S82" s="31">
        <v>0.755</v>
      </c>
      <c r="T82" s="31">
        <v>0</v>
      </c>
      <c r="U82" s="31">
        <v>26.852</v>
      </c>
      <c r="V82" s="31">
        <v>7.7750000000000004</v>
      </c>
      <c r="W82" s="31">
        <v>0.34699999999999998</v>
      </c>
      <c r="X82" s="31">
        <v>6.9359999999999999</v>
      </c>
      <c r="Y82" s="31">
        <v>0.79800000000000004</v>
      </c>
      <c r="Z82" s="31">
        <v>0.36899999999999999</v>
      </c>
      <c r="AA82" s="31">
        <v>125.005</v>
      </c>
      <c r="AB82" s="31">
        <v>3.911</v>
      </c>
      <c r="AC82" s="31">
        <v>302.29599999999999</v>
      </c>
      <c r="AD82" s="31">
        <v>175.44300000000001</v>
      </c>
      <c r="AE82" s="31">
        <v>268.084</v>
      </c>
      <c r="AF82" s="31">
        <v>30.015000000000001</v>
      </c>
      <c r="AG82" s="31">
        <v>14.33</v>
      </c>
      <c r="AH82" s="31">
        <v>164.19</v>
      </c>
      <c r="AI82" s="31">
        <v>91.962999999999994</v>
      </c>
      <c r="AJ82" s="31">
        <v>2256.777</v>
      </c>
      <c r="AK82" s="31">
        <v>3.5179999999999998</v>
      </c>
      <c r="AL82" s="31">
        <v>7.8959999999999999</v>
      </c>
      <c r="AM82" s="31">
        <v>51.835000000000001</v>
      </c>
      <c r="AN82" s="31">
        <v>12.432</v>
      </c>
      <c r="AO82" s="31">
        <v>179.38499999999999</v>
      </c>
      <c r="AP82" s="31">
        <v>22.707000000000001</v>
      </c>
      <c r="AQ82" s="31">
        <v>49.845999999999997</v>
      </c>
      <c r="AR82" s="31">
        <v>351.62200000000001</v>
      </c>
      <c r="AS82" s="31">
        <v>414.988</v>
      </c>
      <c r="AT82" s="31">
        <v>180.77699999999999</v>
      </c>
      <c r="AU82" s="31">
        <v>26.135000000000002</v>
      </c>
      <c r="AV82" s="31">
        <v>10.349</v>
      </c>
      <c r="AW82" s="31">
        <v>2.5190000000000001</v>
      </c>
      <c r="AX82" s="31">
        <v>92.188999999999993</v>
      </c>
      <c r="AY82" s="31">
        <v>0.09</v>
      </c>
      <c r="AZ82" s="31">
        <v>79.491</v>
      </c>
      <c r="BA82" s="31">
        <v>69.811999999999998</v>
      </c>
      <c r="BB82" s="31">
        <v>14.815</v>
      </c>
      <c r="BC82" s="31">
        <v>300.94900000000001</v>
      </c>
      <c r="BD82" s="31">
        <v>4.3609999999999998</v>
      </c>
      <c r="BE82" s="31">
        <v>75.682000000000002</v>
      </c>
      <c r="BF82" s="31">
        <v>143.22399999999999</v>
      </c>
      <c r="BG82" s="31">
        <v>5.984</v>
      </c>
      <c r="BH82" s="31">
        <v>8.8179999999999996</v>
      </c>
      <c r="BI82" s="31">
        <v>24.715</v>
      </c>
      <c r="BJ82" s="31">
        <v>0</v>
      </c>
      <c r="BK82" s="31">
        <v>0</v>
      </c>
      <c r="BL82" s="73">
        <v>0</v>
      </c>
      <c r="BM82" s="74">
        <f t="shared" si="5"/>
        <v>5874.5690000000013</v>
      </c>
      <c r="BN82" s="33"/>
      <c r="BO82" s="130">
        <v>13.93</v>
      </c>
      <c r="BP82" s="75">
        <f t="shared" si="6"/>
        <v>7539.0280000000002</v>
      </c>
      <c r="BQ82" s="32">
        <f t="shared" si="7"/>
        <v>7539.0280000000002</v>
      </c>
      <c r="BR82" s="76">
        <v>0</v>
      </c>
      <c r="BS82" s="30">
        <v>7539.0280000000002</v>
      </c>
      <c r="BT82" s="77">
        <v>0</v>
      </c>
      <c r="BU82" s="77">
        <v>0</v>
      </c>
      <c r="BV82" s="30">
        <v>11618.880999999999</v>
      </c>
      <c r="BW82" s="78">
        <v>29.78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1300.4340000000002</v>
      </c>
      <c r="D83" s="30"/>
      <c r="E83" s="30"/>
      <c r="F83" s="30"/>
      <c r="G83" s="30"/>
      <c r="H83" s="30"/>
      <c r="I83" s="30"/>
      <c r="J83" s="30"/>
      <c r="K83" s="30"/>
      <c r="L83" s="32">
        <v>6.851</v>
      </c>
      <c r="M83" s="31">
        <v>107.291</v>
      </c>
      <c r="N83" s="31">
        <v>18.841000000000001</v>
      </c>
      <c r="O83" s="31">
        <v>23.190999999999999</v>
      </c>
      <c r="P83" s="31">
        <v>2.3759999999999999</v>
      </c>
      <c r="Q83" s="31">
        <v>0.504</v>
      </c>
      <c r="R83" s="31">
        <v>2.2959999999999998</v>
      </c>
      <c r="S83" s="31">
        <v>2.0840000000000001</v>
      </c>
      <c r="T83" s="31">
        <v>0</v>
      </c>
      <c r="U83" s="31">
        <v>4.6740000000000004</v>
      </c>
      <c r="V83" s="31">
        <v>10.691000000000001</v>
      </c>
      <c r="W83" s="31">
        <v>1.1080000000000001</v>
      </c>
      <c r="X83" s="31">
        <v>32.701999999999998</v>
      </c>
      <c r="Y83" s="31">
        <v>7.1790000000000003</v>
      </c>
      <c r="Z83" s="31">
        <v>0.33800000000000002</v>
      </c>
      <c r="AA83" s="31">
        <v>0</v>
      </c>
      <c r="AB83" s="31">
        <v>0.78800000000000003</v>
      </c>
      <c r="AC83" s="31">
        <v>31.759</v>
      </c>
      <c r="AD83" s="31">
        <v>25.006</v>
      </c>
      <c r="AE83" s="31">
        <v>22.169</v>
      </c>
      <c r="AF83" s="31">
        <v>10.305999999999999</v>
      </c>
      <c r="AG83" s="31">
        <v>9.0269999999999992</v>
      </c>
      <c r="AH83" s="31">
        <v>12.265000000000001</v>
      </c>
      <c r="AI83" s="31">
        <v>15.478</v>
      </c>
      <c r="AJ83" s="31">
        <v>0</v>
      </c>
      <c r="AK83" s="31">
        <v>160.51400000000001</v>
      </c>
      <c r="AL83" s="31">
        <v>298.89499999999998</v>
      </c>
      <c r="AM83" s="31">
        <v>32.515000000000001</v>
      </c>
      <c r="AN83" s="31">
        <v>0.84499999999999997</v>
      </c>
      <c r="AO83" s="31">
        <v>20.423999999999999</v>
      </c>
      <c r="AP83" s="31">
        <v>9.9939999999999998</v>
      </c>
      <c r="AQ83" s="31">
        <v>4.0110000000000001</v>
      </c>
      <c r="AR83" s="31">
        <v>67.046000000000006</v>
      </c>
      <c r="AS83" s="31">
        <v>7.7919999999999998</v>
      </c>
      <c r="AT83" s="31">
        <v>0</v>
      </c>
      <c r="AU83" s="31">
        <v>10.382999999999999</v>
      </c>
      <c r="AV83" s="31">
        <v>3.7410000000000001</v>
      </c>
      <c r="AW83" s="31">
        <v>4.8970000000000002</v>
      </c>
      <c r="AX83" s="31">
        <v>2.3730000000000002</v>
      </c>
      <c r="AY83" s="31">
        <v>0</v>
      </c>
      <c r="AZ83" s="31">
        <v>30.698</v>
      </c>
      <c r="BA83" s="31">
        <v>9.9540000000000006</v>
      </c>
      <c r="BB83" s="31">
        <v>2.0720000000000001</v>
      </c>
      <c r="BC83" s="31">
        <v>80.403000000000006</v>
      </c>
      <c r="BD83" s="31">
        <v>1.6240000000000001</v>
      </c>
      <c r="BE83" s="31">
        <v>15.327</v>
      </c>
      <c r="BF83" s="31">
        <v>22.414000000000001</v>
      </c>
      <c r="BG83" s="31">
        <v>4.8460000000000001</v>
      </c>
      <c r="BH83" s="31">
        <v>0</v>
      </c>
      <c r="BI83" s="31">
        <v>10.986000000000001</v>
      </c>
      <c r="BJ83" s="31">
        <v>0</v>
      </c>
      <c r="BK83" s="31">
        <v>0</v>
      </c>
      <c r="BL83" s="73">
        <v>0</v>
      </c>
      <c r="BM83" s="74">
        <f t="shared" si="5"/>
        <v>1148.6780000000001</v>
      </c>
      <c r="BN83" s="33"/>
      <c r="BO83" s="130">
        <v>117.593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34.162999999999997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9089.2650000000012</v>
      </c>
      <c r="D84" s="30"/>
      <c r="E84" s="30"/>
      <c r="F84" s="30"/>
      <c r="G84" s="30"/>
      <c r="H84" s="30"/>
      <c r="I84" s="30"/>
      <c r="J84" s="30"/>
      <c r="K84" s="30"/>
      <c r="L84" s="32">
        <v>5.6130000000000004</v>
      </c>
      <c r="M84" s="31">
        <v>276.89800000000002</v>
      </c>
      <c r="N84" s="31">
        <v>52.965000000000003</v>
      </c>
      <c r="O84" s="31">
        <v>151.06899999999999</v>
      </c>
      <c r="P84" s="31">
        <v>37.005000000000003</v>
      </c>
      <c r="Q84" s="31">
        <v>0.69899999999999995</v>
      </c>
      <c r="R84" s="31">
        <v>15.038</v>
      </c>
      <c r="S84" s="31">
        <v>12.576000000000001</v>
      </c>
      <c r="T84" s="31">
        <v>0</v>
      </c>
      <c r="U84" s="31">
        <v>15.731999999999999</v>
      </c>
      <c r="V84" s="31">
        <v>22.202000000000002</v>
      </c>
      <c r="W84" s="31">
        <v>5.0880000000000001</v>
      </c>
      <c r="X84" s="31">
        <v>4.5060000000000002</v>
      </c>
      <c r="Y84" s="31">
        <v>3.895</v>
      </c>
      <c r="Z84" s="31">
        <v>1.4390000000000001</v>
      </c>
      <c r="AA84" s="31">
        <v>8.1519999999999992</v>
      </c>
      <c r="AB84" s="31">
        <v>20.882000000000001</v>
      </c>
      <c r="AC84" s="31">
        <v>564.47299999999996</v>
      </c>
      <c r="AD84" s="31">
        <v>49.314999999999998</v>
      </c>
      <c r="AE84" s="31">
        <v>493.74599999999998</v>
      </c>
      <c r="AF84" s="31">
        <v>23.141999999999999</v>
      </c>
      <c r="AG84" s="31">
        <v>37.436999999999998</v>
      </c>
      <c r="AH84" s="31">
        <v>80.971000000000004</v>
      </c>
      <c r="AI84" s="31">
        <v>243.22200000000001</v>
      </c>
      <c r="AJ84" s="31">
        <v>70.085999999999999</v>
      </c>
      <c r="AK84" s="31">
        <v>2.419</v>
      </c>
      <c r="AL84" s="31">
        <v>16.437000000000001</v>
      </c>
      <c r="AM84" s="31">
        <v>250.11600000000001</v>
      </c>
      <c r="AN84" s="31">
        <v>6.6849999999999996</v>
      </c>
      <c r="AO84" s="31">
        <v>983.93799999999999</v>
      </c>
      <c r="AP84" s="31">
        <v>149.119</v>
      </c>
      <c r="AQ84" s="31">
        <v>35.357999999999997</v>
      </c>
      <c r="AR84" s="31">
        <v>327.31599999999997</v>
      </c>
      <c r="AS84" s="31">
        <v>3.508</v>
      </c>
      <c r="AT84" s="31">
        <v>220.678</v>
      </c>
      <c r="AU84" s="31">
        <v>22.024999999999999</v>
      </c>
      <c r="AV84" s="31">
        <v>7.9560000000000004</v>
      </c>
      <c r="AW84" s="31">
        <v>14.475</v>
      </c>
      <c r="AX84" s="31">
        <v>15.183</v>
      </c>
      <c r="AY84" s="31">
        <v>0.13500000000000001</v>
      </c>
      <c r="AZ84" s="31">
        <v>2.427</v>
      </c>
      <c r="BA84" s="31">
        <v>8.2230000000000008</v>
      </c>
      <c r="BB84" s="31">
        <v>4.76</v>
      </c>
      <c r="BC84" s="31">
        <v>458.90800000000002</v>
      </c>
      <c r="BD84" s="31">
        <v>14.708</v>
      </c>
      <c r="BE84" s="31">
        <v>66.784999999999997</v>
      </c>
      <c r="BF84" s="31">
        <v>68.959000000000003</v>
      </c>
      <c r="BG84" s="31">
        <v>4.1619999999999999</v>
      </c>
      <c r="BH84" s="31">
        <v>8.3689999999999998</v>
      </c>
      <c r="BI84" s="31">
        <v>76.102999999999994</v>
      </c>
      <c r="BJ84" s="31">
        <v>0</v>
      </c>
      <c r="BK84" s="31">
        <v>0</v>
      </c>
      <c r="BL84" s="73">
        <v>0</v>
      </c>
      <c r="BM84" s="74">
        <f t="shared" si="5"/>
        <v>4964.9029999999993</v>
      </c>
      <c r="BN84" s="33"/>
      <c r="BO84" s="130">
        <v>0</v>
      </c>
      <c r="BP84" s="75">
        <f t="shared" si="6"/>
        <v>4111.7780000000002</v>
      </c>
      <c r="BQ84" s="32">
        <f t="shared" si="7"/>
        <v>4111.7780000000002</v>
      </c>
      <c r="BR84" s="76">
        <v>0</v>
      </c>
      <c r="BS84" s="30">
        <v>4111.7780000000002</v>
      </c>
      <c r="BT84" s="77">
        <v>0</v>
      </c>
      <c r="BU84" s="77">
        <v>0</v>
      </c>
      <c r="BV84" s="30">
        <v>0</v>
      </c>
      <c r="BW84" s="78">
        <v>12.584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3328.9450000000006</v>
      </c>
      <c r="D85" s="30"/>
      <c r="E85" s="30"/>
      <c r="F85" s="30"/>
      <c r="G85" s="30"/>
      <c r="H85" s="30"/>
      <c r="I85" s="30"/>
      <c r="J85" s="30"/>
      <c r="K85" s="30"/>
      <c r="L85" s="32">
        <v>270.80900000000003</v>
      </c>
      <c r="M85" s="31">
        <v>19.559000000000001</v>
      </c>
      <c r="N85" s="31">
        <v>0.24199999999999999</v>
      </c>
      <c r="O85" s="31">
        <v>52.433</v>
      </c>
      <c r="P85" s="31">
        <v>2.0659999999999998</v>
      </c>
      <c r="Q85" s="31">
        <v>0.06</v>
      </c>
      <c r="R85" s="31">
        <v>0.95499999999999996</v>
      </c>
      <c r="S85" s="31">
        <v>3.028</v>
      </c>
      <c r="T85" s="31">
        <v>0</v>
      </c>
      <c r="U85" s="31">
        <v>2.8490000000000002</v>
      </c>
      <c r="V85" s="31">
        <v>0.745</v>
      </c>
      <c r="W85" s="31">
        <v>0.19900000000000001</v>
      </c>
      <c r="X85" s="31">
        <v>11.535</v>
      </c>
      <c r="Y85" s="31">
        <v>1.244</v>
      </c>
      <c r="Z85" s="31">
        <v>7.5999999999999998E-2</v>
      </c>
      <c r="AA85" s="31">
        <v>2.903</v>
      </c>
      <c r="AB85" s="31">
        <v>3.8849999999999998</v>
      </c>
      <c r="AC85" s="31">
        <v>13.02</v>
      </c>
      <c r="AD85" s="31">
        <v>0</v>
      </c>
      <c r="AE85" s="31">
        <v>216.89</v>
      </c>
      <c r="AF85" s="31">
        <v>19.302</v>
      </c>
      <c r="AG85" s="31">
        <v>13.201000000000001</v>
      </c>
      <c r="AH85" s="31">
        <v>32.000999999999998</v>
      </c>
      <c r="AI85" s="31">
        <v>121.867</v>
      </c>
      <c r="AJ85" s="31">
        <v>14.013999999999999</v>
      </c>
      <c r="AK85" s="31">
        <v>3.1190000000000002</v>
      </c>
      <c r="AL85" s="31">
        <v>2.8380000000000001</v>
      </c>
      <c r="AM85" s="31">
        <v>93.998000000000005</v>
      </c>
      <c r="AN85" s="31">
        <v>2.306</v>
      </c>
      <c r="AO85" s="31">
        <v>608.24400000000003</v>
      </c>
      <c r="AP85" s="31">
        <v>55.186</v>
      </c>
      <c r="AQ85" s="31">
        <v>4.577</v>
      </c>
      <c r="AR85" s="31">
        <v>8.8919999999999995</v>
      </c>
      <c r="AS85" s="31">
        <v>0.96</v>
      </c>
      <c r="AT85" s="31">
        <v>23.294</v>
      </c>
      <c r="AU85" s="31">
        <v>2.2440000000000002</v>
      </c>
      <c r="AV85" s="31">
        <v>0.40699999999999997</v>
      </c>
      <c r="AW85" s="31">
        <v>4.32</v>
      </c>
      <c r="AX85" s="31">
        <v>5.6769999999999996</v>
      </c>
      <c r="AY85" s="31">
        <v>2.7E-2</v>
      </c>
      <c r="AZ85" s="31">
        <v>1.361</v>
      </c>
      <c r="BA85" s="31">
        <v>4.8280000000000003</v>
      </c>
      <c r="BB85" s="31">
        <v>1.708</v>
      </c>
      <c r="BC85" s="31">
        <v>159.63900000000001</v>
      </c>
      <c r="BD85" s="31">
        <v>3.1869999999999998</v>
      </c>
      <c r="BE85" s="31">
        <v>36.39</v>
      </c>
      <c r="BF85" s="31">
        <v>32.402000000000001</v>
      </c>
      <c r="BG85" s="31">
        <v>2.278</v>
      </c>
      <c r="BH85" s="31">
        <v>6.8360000000000003</v>
      </c>
      <c r="BI85" s="31">
        <v>59.88</v>
      </c>
      <c r="BJ85" s="31">
        <v>0</v>
      </c>
      <c r="BK85" s="31">
        <v>0</v>
      </c>
      <c r="BL85" s="73">
        <v>0</v>
      </c>
      <c r="BM85" s="74">
        <f t="shared" si="5"/>
        <v>1927.4810000000004</v>
      </c>
      <c r="BN85" s="33"/>
      <c r="BO85" s="130">
        <v>0</v>
      </c>
      <c r="BP85" s="75">
        <f t="shared" si="6"/>
        <v>1401.4639999999999</v>
      </c>
      <c r="BQ85" s="32">
        <f t="shared" si="7"/>
        <v>1401.4639999999999</v>
      </c>
      <c r="BR85" s="76">
        <v>0</v>
      </c>
      <c r="BS85" s="30">
        <v>1401.4639999999999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36357.556000000004</v>
      </c>
      <c r="D86" s="30"/>
      <c r="E86" s="30"/>
      <c r="F86" s="30"/>
      <c r="G86" s="30"/>
      <c r="H86" s="30"/>
      <c r="I86" s="30"/>
      <c r="J86" s="30"/>
      <c r="K86" s="30"/>
      <c r="L86" s="32">
        <v>0.123</v>
      </c>
      <c r="M86" s="31">
        <v>0</v>
      </c>
      <c r="N86" s="31">
        <v>0</v>
      </c>
      <c r="O86" s="31">
        <v>25.042999999999999</v>
      </c>
      <c r="P86" s="31">
        <v>19.358000000000001</v>
      </c>
      <c r="Q86" s="31">
        <v>9.8000000000000004E-2</v>
      </c>
      <c r="R86" s="31">
        <v>1.0629999999999999</v>
      </c>
      <c r="S86" s="31">
        <v>2.7040000000000002</v>
      </c>
      <c r="T86" s="31">
        <v>0</v>
      </c>
      <c r="U86" s="31">
        <v>3.48</v>
      </c>
      <c r="V86" s="31">
        <v>3.1349999999999998</v>
      </c>
      <c r="W86" s="31">
        <v>0.28499999999999998</v>
      </c>
      <c r="X86" s="31">
        <v>0.439</v>
      </c>
      <c r="Y86" s="31">
        <v>5.0890000000000004</v>
      </c>
      <c r="Z86" s="31">
        <v>0.51</v>
      </c>
      <c r="AA86" s="31">
        <v>8.0459999999999994</v>
      </c>
      <c r="AB86" s="31">
        <v>11.132</v>
      </c>
      <c r="AC86" s="31">
        <v>0</v>
      </c>
      <c r="AD86" s="31">
        <v>4.9980000000000002</v>
      </c>
      <c r="AE86" s="31">
        <v>7171.4960000000001</v>
      </c>
      <c r="AF86" s="31">
        <v>3.6230000000000002</v>
      </c>
      <c r="AG86" s="31">
        <v>10.984999999999999</v>
      </c>
      <c r="AH86" s="31">
        <v>46.414999999999999</v>
      </c>
      <c r="AI86" s="31">
        <v>42.396999999999998</v>
      </c>
      <c r="AJ86" s="31">
        <v>0.72499999999999998</v>
      </c>
      <c r="AK86" s="31">
        <v>0</v>
      </c>
      <c r="AL86" s="31">
        <v>2.8460000000000001</v>
      </c>
      <c r="AM86" s="31">
        <v>7.0000000000000001E-3</v>
      </c>
      <c r="AN86" s="31">
        <v>2.5859999999999999</v>
      </c>
      <c r="AO86" s="31">
        <v>639.96100000000001</v>
      </c>
      <c r="AP86" s="31">
        <v>25.989000000000001</v>
      </c>
      <c r="AQ86" s="31">
        <v>10.167</v>
      </c>
      <c r="AR86" s="31">
        <v>62.395000000000003</v>
      </c>
      <c r="AS86" s="31">
        <v>1.1319999999999999</v>
      </c>
      <c r="AT86" s="31">
        <v>0</v>
      </c>
      <c r="AU86" s="31">
        <v>5.7549999999999999</v>
      </c>
      <c r="AV86" s="31">
        <v>1.69</v>
      </c>
      <c r="AW86" s="31">
        <v>85.587000000000003</v>
      </c>
      <c r="AX86" s="31">
        <v>589.44600000000003</v>
      </c>
      <c r="AY86" s="31">
        <v>0.32100000000000001</v>
      </c>
      <c r="AZ86" s="31">
        <v>11.816000000000001</v>
      </c>
      <c r="BA86" s="31">
        <v>42.182000000000002</v>
      </c>
      <c r="BB86" s="31">
        <v>6.3550000000000004</v>
      </c>
      <c r="BC86" s="31">
        <v>43.771000000000001</v>
      </c>
      <c r="BD86" s="31">
        <v>1.8160000000000001</v>
      </c>
      <c r="BE86" s="31">
        <v>16.922000000000001</v>
      </c>
      <c r="BF86" s="31">
        <v>19.893000000000001</v>
      </c>
      <c r="BG86" s="31">
        <v>7.4909999999999997</v>
      </c>
      <c r="BH86" s="31">
        <v>26.852</v>
      </c>
      <c r="BI86" s="31">
        <v>1.911</v>
      </c>
      <c r="BJ86" s="31">
        <v>0</v>
      </c>
      <c r="BK86" s="31">
        <v>0</v>
      </c>
      <c r="BL86" s="73">
        <v>0</v>
      </c>
      <c r="BM86" s="74">
        <f t="shared" si="5"/>
        <v>8968.0350000000017</v>
      </c>
      <c r="BN86" s="33"/>
      <c r="BO86" s="130">
        <v>76.063000000000002</v>
      </c>
      <c r="BP86" s="75">
        <f t="shared" si="6"/>
        <v>196.876</v>
      </c>
      <c r="BQ86" s="32">
        <f t="shared" si="7"/>
        <v>196.876</v>
      </c>
      <c r="BR86" s="76">
        <v>0</v>
      </c>
      <c r="BS86" s="30">
        <v>196.876</v>
      </c>
      <c r="BT86" s="77">
        <v>0</v>
      </c>
      <c r="BU86" s="77">
        <v>0</v>
      </c>
      <c r="BV86" s="30">
        <v>23925.822</v>
      </c>
      <c r="BW86" s="78">
        <v>3190.76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925.2199999999998</v>
      </c>
      <c r="D87" s="30"/>
      <c r="E87" s="30"/>
      <c r="F87" s="30"/>
      <c r="G87" s="30"/>
      <c r="H87" s="30"/>
      <c r="I87" s="30"/>
      <c r="J87" s="30"/>
      <c r="K87" s="30"/>
      <c r="L87" s="32">
        <v>8.4000000000000005E-2</v>
      </c>
      <c r="M87" s="31">
        <v>0</v>
      </c>
      <c r="N87" s="31">
        <v>3.11</v>
      </c>
      <c r="O87" s="31">
        <v>3.4430000000000001</v>
      </c>
      <c r="P87" s="31">
        <v>19.645</v>
      </c>
      <c r="Q87" s="31">
        <v>0.159</v>
      </c>
      <c r="R87" s="31">
        <v>2.0920000000000001</v>
      </c>
      <c r="S87" s="31">
        <v>0.17</v>
      </c>
      <c r="T87" s="31">
        <v>0</v>
      </c>
      <c r="U87" s="31">
        <v>3.605</v>
      </c>
      <c r="V87" s="31">
        <v>1.3280000000000001</v>
      </c>
      <c r="W87" s="31">
        <v>0.15</v>
      </c>
      <c r="X87" s="31">
        <v>6.0220000000000002</v>
      </c>
      <c r="Y87" s="31">
        <v>4.3019999999999996</v>
      </c>
      <c r="Z87" s="31">
        <v>4.9000000000000002E-2</v>
      </c>
      <c r="AA87" s="31">
        <v>1.0640000000000001</v>
      </c>
      <c r="AB87" s="31">
        <v>1.8959999999999999</v>
      </c>
      <c r="AC87" s="31">
        <v>6.0830000000000002</v>
      </c>
      <c r="AD87" s="31">
        <v>2.5619999999999998</v>
      </c>
      <c r="AE87" s="31">
        <v>21.841999999999999</v>
      </c>
      <c r="AF87" s="31">
        <v>28.295000000000002</v>
      </c>
      <c r="AG87" s="31">
        <v>13.369</v>
      </c>
      <c r="AH87" s="31">
        <v>24.326000000000001</v>
      </c>
      <c r="AI87" s="31">
        <v>29.954000000000001</v>
      </c>
      <c r="AJ87" s="31">
        <v>334.52199999999999</v>
      </c>
      <c r="AK87" s="31">
        <v>0.126</v>
      </c>
      <c r="AL87" s="31">
        <v>0</v>
      </c>
      <c r="AM87" s="31">
        <v>11.192</v>
      </c>
      <c r="AN87" s="31">
        <v>0.36699999999999999</v>
      </c>
      <c r="AO87" s="31">
        <v>17.943000000000001</v>
      </c>
      <c r="AP87" s="31">
        <v>8.8999999999999996E-2</v>
      </c>
      <c r="AQ87" s="31">
        <v>2.504</v>
      </c>
      <c r="AR87" s="31">
        <v>31.276</v>
      </c>
      <c r="AS87" s="31">
        <v>2.11</v>
      </c>
      <c r="AT87" s="31">
        <v>8.6310000000000002</v>
      </c>
      <c r="AU87" s="31">
        <v>5.1689999999999996</v>
      </c>
      <c r="AV87" s="31">
        <v>1.9710000000000001</v>
      </c>
      <c r="AW87" s="31">
        <v>1.7949999999999999</v>
      </c>
      <c r="AX87" s="31">
        <v>2.9790000000000001</v>
      </c>
      <c r="AY87" s="31">
        <v>0</v>
      </c>
      <c r="AZ87" s="31">
        <v>10.037000000000001</v>
      </c>
      <c r="BA87" s="31">
        <v>13.173999999999999</v>
      </c>
      <c r="BB87" s="31">
        <v>15.465999999999999</v>
      </c>
      <c r="BC87" s="31">
        <v>32.860999999999997</v>
      </c>
      <c r="BD87" s="31">
        <v>1.9970000000000001</v>
      </c>
      <c r="BE87" s="31">
        <v>6.3310000000000004</v>
      </c>
      <c r="BF87" s="31">
        <v>6.069</v>
      </c>
      <c r="BG87" s="31">
        <v>0.94699999999999995</v>
      </c>
      <c r="BH87" s="31">
        <v>0</v>
      </c>
      <c r="BI87" s="31">
        <v>0.17899999999999999</v>
      </c>
      <c r="BJ87" s="31">
        <v>0</v>
      </c>
      <c r="BK87" s="31">
        <v>0</v>
      </c>
      <c r="BL87" s="73">
        <v>0</v>
      </c>
      <c r="BM87" s="74">
        <f t="shared" si="5"/>
        <v>681.28499999999985</v>
      </c>
      <c r="BN87" s="33"/>
      <c r="BO87" s="130">
        <v>0</v>
      </c>
      <c r="BP87" s="75">
        <f t="shared" si="6"/>
        <v>243.935</v>
      </c>
      <c r="BQ87" s="32">
        <f t="shared" si="7"/>
        <v>243.935</v>
      </c>
      <c r="BR87" s="76">
        <v>0</v>
      </c>
      <c r="BS87" s="30">
        <v>243.935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1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1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1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16684.451000000005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128.85</v>
      </c>
      <c r="N91" s="31">
        <v>110.39700000000001</v>
      </c>
      <c r="O91" s="31">
        <v>93.593999999999994</v>
      </c>
      <c r="P91" s="31">
        <v>200.37700000000001</v>
      </c>
      <c r="Q91" s="31">
        <v>0.90700000000000003</v>
      </c>
      <c r="R91" s="31">
        <v>9.8569999999999993</v>
      </c>
      <c r="S91" s="31">
        <v>5.8780000000000001</v>
      </c>
      <c r="T91" s="31">
        <v>0</v>
      </c>
      <c r="U91" s="31">
        <v>30.091999999999999</v>
      </c>
      <c r="V91" s="31">
        <v>4.0640000000000001</v>
      </c>
      <c r="W91" s="31">
        <v>1.482</v>
      </c>
      <c r="X91" s="31">
        <v>2.504</v>
      </c>
      <c r="Y91" s="31">
        <v>0.83299999999999996</v>
      </c>
      <c r="Z91" s="31">
        <v>2.2280000000000002</v>
      </c>
      <c r="AA91" s="31">
        <v>7.0350000000000001</v>
      </c>
      <c r="AB91" s="31">
        <v>1.677</v>
      </c>
      <c r="AC91" s="31">
        <v>12.037000000000001</v>
      </c>
      <c r="AD91" s="31">
        <v>12.817</v>
      </c>
      <c r="AE91" s="31">
        <v>1629.472</v>
      </c>
      <c r="AF91" s="31">
        <v>16.149999999999999</v>
      </c>
      <c r="AG91" s="31">
        <v>39.979999999999997</v>
      </c>
      <c r="AH91" s="31">
        <v>339.041</v>
      </c>
      <c r="AI91" s="31">
        <v>658.33</v>
      </c>
      <c r="AJ91" s="31">
        <v>14.275</v>
      </c>
      <c r="AK91" s="31">
        <v>1.3320000000000001</v>
      </c>
      <c r="AL91" s="31">
        <v>194.19</v>
      </c>
      <c r="AM91" s="31">
        <v>56.646000000000001</v>
      </c>
      <c r="AN91" s="31">
        <v>10.327</v>
      </c>
      <c r="AO91" s="31">
        <v>555.69899999999996</v>
      </c>
      <c r="AP91" s="31">
        <v>61.292000000000002</v>
      </c>
      <c r="AQ91" s="31">
        <v>19.891999999999999</v>
      </c>
      <c r="AR91" s="31">
        <v>11.053000000000001</v>
      </c>
      <c r="AS91" s="31">
        <v>8.5779999999999994</v>
      </c>
      <c r="AT91" s="31">
        <v>481.68299999999999</v>
      </c>
      <c r="AU91" s="31">
        <v>0.38500000000000001</v>
      </c>
      <c r="AV91" s="31">
        <v>3.3000000000000002E-2</v>
      </c>
      <c r="AW91" s="31">
        <v>6.7359999999999998</v>
      </c>
      <c r="AX91" s="31">
        <v>41.779000000000003</v>
      </c>
      <c r="AY91" s="31">
        <v>0</v>
      </c>
      <c r="AZ91" s="31">
        <v>9.6270000000000007</v>
      </c>
      <c r="BA91" s="31">
        <v>187.96100000000001</v>
      </c>
      <c r="BB91" s="31">
        <v>18.981999999999999</v>
      </c>
      <c r="BC91" s="31">
        <v>330.96199999999999</v>
      </c>
      <c r="BD91" s="31">
        <v>6.391</v>
      </c>
      <c r="BE91" s="31">
        <v>30.748000000000001</v>
      </c>
      <c r="BF91" s="31">
        <v>34.898000000000003</v>
      </c>
      <c r="BG91" s="31">
        <v>13.457000000000001</v>
      </c>
      <c r="BH91" s="31">
        <v>0</v>
      </c>
      <c r="BI91" s="31">
        <v>38.49</v>
      </c>
      <c r="BJ91" s="31">
        <v>0</v>
      </c>
      <c r="BK91" s="31">
        <v>0</v>
      </c>
      <c r="BL91" s="73">
        <v>0</v>
      </c>
      <c r="BM91" s="74">
        <f t="shared" si="5"/>
        <v>5443.0180000000028</v>
      </c>
      <c r="BN91" s="33"/>
      <c r="BO91" s="130">
        <v>0</v>
      </c>
      <c r="BP91" s="75">
        <f t="shared" si="6"/>
        <v>11241.433000000001</v>
      </c>
      <c r="BQ91" s="32">
        <f t="shared" si="7"/>
        <v>11241.433000000001</v>
      </c>
      <c r="BR91" s="76">
        <v>0</v>
      </c>
      <c r="BS91" s="30">
        <v>11241.433000000001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2006.3239999999998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10.618</v>
      </c>
      <c r="N92" s="31">
        <v>0</v>
      </c>
      <c r="O92" s="31">
        <v>3.8359999999999999</v>
      </c>
      <c r="P92" s="31">
        <v>109.479</v>
      </c>
      <c r="Q92" s="31">
        <v>0.63700000000000001</v>
      </c>
      <c r="R92" s="31">
        <v>0.252</v>
      </c>
      <c r="S92" s="31">
        <v>0</v>
      </c>
      <c r="T92" s="31">
        <v>0</v>
      </c>
      <c r="U92" s="31">
        <v>0</v>
      </c>
      <c r="V92" s="31">
        <v>0.73</v>
      </c>
      <c r="W92" s="31">
        <v>1.669</v>
      </c>
      <c r="X92" s="31">
        <v>1.986</v>
      </c>
      <c r="Y92" s="31">
        <v>11.096</v>
      </c>
      <c r="Z92" s="31">
        <v>0</v>
      </c>
      <c r="AA92" s="31">
        <v>0.48599999999999999</v>
      </c>
      <c r="AB92" s="31">
        <v>0.51500000000000001</v>
      </c>
      <c r="AC92" s="31">
        <v>9.3689999999999998</v>
      </c>
      <c r="AD92" s="31">
        <v>0</v>
      </c>
      <c r="AE92" s="31">
        <v>1.431</v>
      </c>
      <c r="AF92" s="31">
        <v>11.45</v>
      </c>
      <c r="AG92" s="31">
        <v>28.341000000000001</v>
      </c>
      <c r="AH92" s="31">
        <v>698.88800000000003</v>
      </c>
      <c r="AI92" s="31">
        <v>158.41399999999999</v>
      </c>
      <c r="AJ92" s="31">
        <v>0.505</v>
      </c>
      <c r="AK92" s="31">
        <v>20.524999999999999</v>
      </c>
      <c r="AL92" s="31">
        <v>4.2350000000000003</v>
      </c>
      <c r="AM92" s="31">
        <v>2.0790000000000002</v>
      </c>
      <c r="AN92" s="31">
        <v>0.23100000000000001</v>
      </c>
      <c r="AO92" s="31">
        <v>89.278000000000006</v>
      </c>
      <c r="AP92" s="31">
        <v>0</v>
      </c>
      <c r="AQ92" s="31">
        <v>2.9260000000000002</v>
      </c>
      <c r="AR92" s="31">
        <v>13.752000000000001</v>
      </c>
      <c r="AS92" s="31">
        <v>0</v>
      </c>
      <c r="AT92" s="31">
        <v>0</v>
      </c>
      <c r="AU92" s="31">
        <v>0</v>
      </c>
      <c r="AV92" s="31">
        <v>0.128</v>
      </c>
      <c r="AW92" s="31">
        <v>6.0000000000000001E-3</v>
      </c>
      <c r="AX92" s="31">
        <v>28.308</v>
      </c>
      <c r="AY92" s="31">
        <v>0</v>
      </c>
      <c r="AZ92" s="31">
        <v>1.3220000000000001</v>
      </c>
      <c r="BA92" s="31">
        <v>4.7880000000000003</v>
      </c>
      <c r="BB92" s="31">
        <v>7.4619999999999997</v>
      </c>
      <c r="BC92" s="31">
        <v>174.77</v>
      </c>
      <c r="BD92" s="31">
        <v>0</v>
      </c>
      <c r="BE92" s="31">
        <v>19.158000000000001</v>
      </c>
      <c r="BF92" s="31">
        <v>34.636000000000003</v>
      </c>
      <c r="BG92" s="31">
        <v>1.4999999999999999E-2</v>
      </c>
      <c r="BH92" s="31">
        <v>0</v>
      </c>
      <c r="BI92" s="31">
        <v>0.215</v>
      </c>
      <c r="BJ92" s="31">
        <v>0</v>
      </c>
      <c r="BK92" s="31">
        <v>0</v>
      </c>
      <c r="BL92" s="73">
        <v>0</v>
      </c>
      <c r="BM92" s="74">
        <f t="shared" si="5"/>
        <v>1453.5359999999998</v>
      </c>
      <c r="BN92" s="33"/>
      <c r="BO92" s="130">
        <v>0</v>
      </c>
      <c r="BP92" s="75">
        <f t="shared" si="6"/>
        <v>552.78800000000001</v>
      </c>
      <c r="BQ92" s="32">
        <f t="shared" si="7"/>
        <v>552.78800000000001</v>
      </c>
      <c r="BR92" s="76">
        <v>0</v>
      </c>
      <c r="BS92" s="30">
        <v>552.78800000000001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7837.2880000000005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7.3769999999999998</v>
      </c>
      <c r="N93" s="31">
        <v>0</v>
      </c>
      <c r="O93" s="31">
        <v>17.475999999999999</v>
      </c>
      <c r="P93" s="31">
        <v>2.0310000000000001</v>
      </c>
      <c r="Q93" s="31">
        <v>0.106</v>
      </c>
      <c r="R93" s="31">
        <v>1.1279999999999999</v>
      </c>
      <c r="S93" s="31">
        <v>0.81899999999999995</v>
      </c>
      <c r="T93" s="31">
        <v>0</v>
      </c>
      <c r="U93" s="31">
        <v>3.0169999999999999</v>
      </c>
      <c r="V93" s="31">
        <v>0.97199999999999998</v>
      </c>
      <c r="W93" s="31">
        <v>0</v>
      </c>
      <c r="X93" s="31">
        <v>0.379</v>
      </c>
      <c r="Y93" s="31">
        <v>3.9910000000000001</v>
      </c>
      <c r="Z93" s="31">
        <v>0.111</v>
      </c>
      <c r="AA93" s="31">
        <v>0</v>
      </c>
      <c r="AB93" s="31">
        <v>1.0720000000000001</v>
      </c>
      <c r="AC93" s="31">
        <v>4.9320000000000004</v>
      </c>
      <c r="AD93" s="31">
        <v>6.3220000000000001</v>
      </c>
      <c r="AE93" s="31">
        <v>26.597000000000001</v>
      </c>
      <c r="AF93" s="31">
        <v>11.488</v>
      </c>
      <c r="AG93" s="31">
        <v>6.2939999999999996</v>
      </c>
      <c r="AH93" s="31">
        <v>21.518000000000001</v>
      </c>
      <c r="AI93" s="31">
        <v>71.046999999999997</v>
      </c>
      <c r="AJ93" s="31">
        <v>3.738</v>
      </c>
      <c r="AK93" s="31">
        <v>1.121</v>
      </c>
      <c r="AL93" s="31">
        <v>643.37099999999998</v>
      </c>
      <c r="AM93" s="31">
        <v>23.757000000000001</v>
      </c>
      <c r="AN93" s="31">
        <v>12.634</v>
      </c>
      <c r="AO93" s="31">
        <v>21.594999999999999</v>
      </c>
      <c r="AP93" s="31">
        <v>4.3010000000000002</v>
      </c>
      <c r="AQ93" s="31">
        <v>37.871000000000002</v>
      </c>
      <c r="AR93" s="31">
        <v>25.713000000000001</v>
      </c>
      <c r="AS93" s="31">
        <v>13.382999999999999</v>
      </c>
      <c r="AT93" s="31">
        <v>40.697000000000003</v>
      </c>
      <c r="AU93" s="31">
        <v>5.2619999999999996</v>
      </c>
      <c r="AV93" s="31">
        <v>8.516</v>
      </c>
      <c r="AW93" s="31">
        <v>0.11700000000000001</v>
      </c>
      <c r="AX93" s="31">
        <v>35.997</v>
      </c>
      <c r="AY93" s="31">
        <v>0</v>
      </c>
      <c r="AZ93" s="31">
        <v>1.038</v>
      </c>
      <c r="BA93" s="31">
        <v>285.56200000000001</v>
      </c>
      <c r="BB93" s="31">
        <v>18.797000000000001</v>
      </c>
      <c r="BC93" s="31">
        <v>119.932</v>
      </c>
      <c r="BD93" s="31">
        <v>0</v>
      </c>
      <c r="BE93" s="31">
        <v>11.361000000000001</v>
      </c>
      <c r="BF93" s="31">
        <v>24.902000000000001</v>
      </c>
      <c r="BG93" s="31">
        <v>3.0009999999999999</v>
      </c>
      <c r="BH93" s="31">
        <v>0</v>
      </c>
      <c r="BI93" s="31">
        <v>2.9830000000000001</v>
      </c>
      <c r="BJ93" s="31">
        <v>0</v>
      </c>
      <c r="BK93" s="31">
        <v>0</v>
      </c>
      <c r="BL93" s="73">
        <v>0</v>
      </c>
      <c r="BM93" s="74">
        <f t="shared" si="5"/>
        <v>1532.326</v>
      </c>
      <c r="BN93" s="33"/>
      <c r="BO93" s="130">
        <v>3188.0659999999998</v>
      </c>
      <c r="BP93" s="75">
        <f t="shared" si="6"/>
        <v>3116.8960000000002</v>
      </c>
      <c r="BQ93" s="32">
        <f t="shared" si="7"/>
        <v>3116.8960000000002</v>
      </c>
      <c r="BR93" s="76">
        <v>0</v>
      </c>
      <c r="BS93" s="30">
        <v>3116.8960000000002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14085.853000000003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221.864</v>
      </c>
      <c r="N94" s="31">
        <v>0</v>
      </c>
      <c r="O94" s="31">
        <v>366.779</v>
      </c>
      <c r="P94" s="31">
        <v>86.703999999999994</v>
      </c>
      <c r="Q94" s="31">
        <v>0</v>
      </c>
      <c r="R94" s="31">
        <v>7.56</v>
      </c>
      <c r="S94" s="31">
        <v>0</v>
      </c>
      <c r="T94" s="31">
        <v>0</v>
      </c>
      <c r="U94" s="31">
        <v>3.153</v>
      </c>
      <c r="V94" s="31">
        <v>0</v>
      </c>
      <c r="W94" s="31">
        <v>0</v>
      </c>
      <c r="X94" s="31">
        <v>23.382999999999999</v>
      </c>
      <c r="Y94" s="31">
        <v>1.81</v>
      </c>
      <c r="Z94" s="31">
        <v>0</v>
      </c>
      <c r="AA94" s="31">
        <v>0.96599999999999997</v>
      </c>
      <c r="AB94" s="31">
        <v>0</v>
      </c>
      <c r="AC94" s="31">
        <v>112.39700000000001</v>
      </c>
      <c r="AD94" s="31">
        <v>97.716999999999999</v>
      </c>
      <c r="AE94" s="31">
        <v>438.91800000000001</v>
      </c>
      <c r="AF94" s="31">
        <v>0</v>
      </c>
      <c r="AG94" s="31">
        <v>11.817</v>
      </c>
      <c r="AH94" s="31">
        <v>757.08699999999999</v>
      </c>
      <c r="AI94" s="31">
        <v>283.54700000000003</v>
      </c>
      <c r="AJ94" s="31">
        <v>7.7729999999999997</v>
      </c>
      <c r="AK94" s="31">
        <v>261.72199999999998</v>
      </c>
      <c r="AL94" s="31">
        <v>2586.7420000000002</v>
      </c>
      <c r="AM94" s="31">
        <v>1200.1030000000001</v>
      </c>
      <c r="AN94" s="31">
        <v>0</v>
      </c>
      <c r="AO94" s="31">
        <v>166.67500000000001</v>
      </c>
      <c r="AP94" s="31">
        <v>11.308</v>
      </c>
      <c r="AQ94" s="31">
        <v>1.5820000000000001</v>
      </c>
      <c r="AR94" s="31">
        <v>371.02199999999999</v>
      </c>
      <c r="AS94" s="31">
        <v>0</v>
      </c>
      <c r="AT94" s="31">
        <v>125.81</v>
      </c>
      <c r="AU94" s="31">
        <v>0</v>
      </c>
      <c r="AV94" s="31">
        <v>1.6E-2</v>
      </c>
      <c r="AW94" s="31">
        <v>0.36499999999999999</v>
      </c>
      <c r="AX94" s="31">
        <v>11.734</v>
      </c>
      <c r="AY94" s="31">
        <v>0</v>
      </c>
      <c r="AZ94" s="31">
        <v>34.689</v>
      </c>
      <c r="BA94" s="31">
        <v>56.514000000000003</v>
      </c>
      <c r="BB94" s="31">
        <v>0</v>
      </c>
      <c r="BC94" s="31">
        <v>99.852999999999994</v>
      </c>
      <c r="BD94" s="31">
        <v>0</v>
      </c>
      <c r="BE94" s="31">
        <v>19.305</v>
      </c>
      <c r="BF94" s="31">
        <v>30.623000000000001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7399.5380000000014</v>
      </c>
      <c r="BN94" s="33"/>
      <c r="BO94" s="130">
        <v>6324.7780000000002</v>
      </c>
      <c r="BP94" s="75">
        <f t="shared" si="6"/>
        <v>361.53699999999998</v>
      </c>
      <c r="BQ94" s="32">
        <f t="shared" si="7"/>
        <v>361.53699999999998</v>
      </c>
      <c r="BR94" s="76">
        <v>0</v>
      </c>
      <c r="BS94" s="30">
        <v>361.53699999999998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266.71599999999995</v>
      </c>
      <c r="D95" s="30"/>
      <c r="E95" s="30"/>
      <c r="F95" s="30"/>
      <c r="G95" s="30"/>
      <c r="H95" s="30"/>
      <c r="I95" s="30"/>
      <c r="J95" s="30"/>
      <c r="K95" s="30"/>
      <c r="L95" s="32">
        <v>7.0000000000000001E-3</v>
      </c>
      <c r="M95" s="31">
        <v>0</v>
      </c>
      <c r="N95" s="31">
        <v>0</v>
      </c>
      <c r="O95" s="31">
        <v>0.27600000000000002</v>
      </c>
      <c r="P95" s="31">
        <v>0.20100000000000001</v>
      </c>
      <c r="Q95" s="31">
        <v>2.1999999999999999E-2</v>
      </c>
      <c r="R95" s="31">
        <v>8.0000000000000002E-3</v>
      </c>
      <c r="S95" s="31">
        <v>1.6E-2</v>
      </c>
      <c r="T95" s="31">
        <v>0</v>
      </c>
      <c r="U95" s="31">
        <v>0.32700000000000001</v>
      </c>
      <c r="V95" s="31">
        <v>2.9000000000000001E-2</v>
      </c>
      <c r="W95" s="31">
        <v>0.01</v>
      </c>
      <c r="X95" s="31">
        <v>0.25900000000000001</v>
      </c>
      <c r="Y95" s="31">
        <v>2.3E-2</v>
      </c>
      <c r="Z95" s="31">
        <v>6.5000000000000002E-2</v>
      </c>
      <c r="AA95" s="31">
        <v>4.0000000000000001E-3</v>
      </c>
      <c r="AB95" s="31">
        <v>1.2999999999999999E-2</v>
      </c>
      <c r="AC95" s="31">
        <v>0.44</v>
      </c>
      <c r="AD95" s="31">
        <v>8.0000000000000002E-3</v>
      </c>
      <c r="AE95" s="31">
        <v>9.6059999999999999</v>
      </c>
      <c r="AF95" s="31">
        <v>0.85</v>
      </c>
      <c r="AG95" s="31">
        <v>1.9259999999999999</v>
      </c>
      <c r="AH95" s="31">
        <v>1.385</v>
      </c>
      <c r="AI95" s="31">
        <v>1.8120000000000001</v>
      </c>
      <c r="AJ95" s="31">
        <v>8.0000000000000002E-3</v>
      </c>
      <c r="AK95" s="31">
        <v>0</v>
      </c>
      <c r="AL95" s="31">
        <v>0.439</v>
      </c>
      <c r="AM95" s="31">
        <v>0.1</v>
      </c>
      <c r="AN95" s="31">
        <v>6.99</v>
      </c>
      <c r="AO95" s="31">
        <v>1.609</v>
      </c>
      <c r="AP95" s="31">
        <v>0.314</v>
      </c>
      <c r="AQ95" s="31">
        <v>0.112</v>
      </c>
      <c r="AR95" s="31">
        <v>1.403</v>
      </c>
      <c r="AS95" s="31">
        <v>0.122</v>
      </c>
      <c r="AT95" s="31">
        <v>0</v>
      </c>
      <c r="AU95" s="31">
        <v>0.81</v>
      </c>
      <c r="AV95" s="31">
        <v>0.749</v>
      </c>
      <c r="AW95" s="31">
        <v>4.4999999999999998E-2</v>
      </c>
      <c r="AX95" s="31">
        <v>0.24399999999999999</v>
      </c>
      <c r="AY95" s="31">
        <v>0</v>
      </c>
      <c r="AZ95" s="31">
        <v>0.01</v>
      </c>
      <c r="BA95" s="31">
        <v>0.104</v>
      </c>
      <c r="BB95" s="31">
        <v>0.09</v>
      </c>
      <c r="BC95" s="31">
        <v>128.66</v>
      </c>
      <c r="BD95" s="31">
        <v>1.2869999999999999</v>
      </c>
      <c r="BE95" s="31">
        <v>14.708</v>
      </c>
      <c r="BF95" s="31">
        <v>9.4499999999999993</v>
      </c>
      <c r="BG95" s="31">
        <v>0.2</v>
      </c>
      <c r="BH95" s="31">
        <v>0.67</v>
      </c>
      <c r="BI95" s="31">
        <v>0.313</v>
      </c>
      <c r="BJ95" s="31">
        <v>0</v>
      </c>
      <c r="BK95" s="31">
        <v>0</v>
      </c>
      <c r="BL95" s="73">
        <v>0</v>
      </c>
      <c r="BM95" s="74">
        <f t="shared" si="5"/>
        <v>185.72399999999996</v>
      </c>
      <c r="BN95" s="33"/>
      <c r="BO95" s="130">
        <v>20.417999999999999</v>
      </c>
      <c r="BP95" s="75">
        <f t="shared" si="6"/>
        <v>60.573999999999998</v>
      </c>
      <c r="BQ95" s="32">
        <f t="shared" si="7"/>
        <v>60.573999999999998</v>
      </c>
      <c r="BR95" s="76">
        <v>0</v>
      </c>
      <c r="BS95" s="30">
        <v>60.573999999999998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20719.057000000001</v>
      </c>
      <c r="D96" s="30"/>
      <c r="E96" s="30"/>
      <c r="F96" s="30"/>
      <c r="G96" s="30"/>
      <c r="H96" s="30"/>
      <c r="I96" s="30"/>
      <c r="J96" s="30"/>
      <c r="K96" s="30"/>
      <c r="L96" s="32">
        <v>1.7370000000000001</v>
      </c>
      <c r="M96" s="31">
        <v>10.801</v>
      </c>
      <c r="N96" s="31">
        <v>0.30599999999999999</v>
      </c>
      <c r="O96" s="31">
        <v>8.5939999999999994</v>
      </c>
      <c r="P96" s="31">
        <v>1</v>
      </c>
      <c r="Q96" s="31">
        <v>9.0999999999999998E-2</v>
      </c>
      <c r="R96" s="31">
        <v>3.6930000000000001</v>
      </c>
      <c r="S96" s="31">
        <v>0</v>
      </c>
      <c r="T96" s="31">
        <v>0</v>
      </c>
      <c r="U96" s="31">
        <v>1.472</v>
      </c>
      <c r="V96" s="31">
        <v>0.47499999999999998</v>
      </c>
      <c r="W96" s="31">
        <v>0</v>
      </c>
      <c r="X96" s="31">
        <v>0.58799999999999997</v>
      </c>
      <c r="Y96" s="31">
        <v>2.7149999999999999</v>
      </c>
      <c r="Z96" s="31">
        <v>0</v>
      </c>
      <c r="AA96" s="31">
        <v>0</v>
      </c>
      <c r="AB96" s="31">
        <v>1.046</v>
      </c>
      <c r="AC96" s="31">
        <v>0.82</v>
      </c>
      <c r="AD96" s="31">
        <v>3.0819999999999999</v>
      </c>
      <c r="AE96" s="31">
        <v>58.234999999999999</v>
      </c>
      <c r="AF96" s="31">
        <v>8.7279999999999998</v>
      </c>
      <c r="AG96" s="31">
        <v>9.2149999999999999</v>
      </c>
      <c r="AH96" s="31">
        <v>14.465999999999999</v>
      </c>
      <c r="AI96" s="31">
        <v>25.056999999999999</v>
      </c>
      <c r="AJ96" s="31">
        <v>0.66300000000000003</v>
      </c>
      <c r="AK96" s="31">
        <v>0.82</v>
      </c>
      <c r="AL96" s="31">
        <v>4.2510000000000003</v>
      </c>
      <c r="AM96" s="31">
        <v>69.995000000000005</v>
      </c>
      <c r="AN96" s="31">
        <v>0.76</v>
      </c>
      <c r="AO96" s="31">
        <v>90.92</v>
      </c>
      <c r="AP96" s="31">
        <v>4.9000000000000004</v>
      </c>
      <c r="AQ96" s="31">
        <v>9.8840000000000003</v>
      </c>
      <c r="AR96" s="31">
        <v>20.32</v>
      </c>
      <c r="AS96" s="31">
        <v>13.005000000000001</v>
      </c>
      <c r="AT96" s="31">
        <v>14.180999999999999</v>
      </c>
      <c r="AU96" s="31">
        <v>4.548</v>
      </c>
      <c r="AV96" s="31">
        <v>3.6520000000000001</v>
      </c>
      <c r="AW96" s="31">
        <v>3.3849999999999998</v>
      </c>
      <c r="AX96" s="31">
        <v>15.163</v>
      </c>
      <c r="AY96" s="31">
        <v>2.5000000000000001E-2</v>
      </c>
      <c r="AZ96" s="31">
        <v>1.8120000000000001</v>
      </c>
      <c r="BA96" s="31">
        <v>1197.3689999999999</v>
      </c>
      <c r="BB96" s="31">
        <v>9.1880000000000006</v>
      </c>
      <c r="BC96" s="31">
        <v>160.47800000000001</v>
      </c>
      <c r="BD96" s="31">
        <v>4.2290000000000001</v>
      </c>
      <c r="BE96" s="31">
        <v>9.7639999999999993</v>
      </c>
      <c r="BF96" s="31">
        <v>17.57</v>
      </c>
      <c r="BG96" s="31">
        <v>1.0389999999999999</v>
      </c>
      <c r="BH96" s="31">
        <v>2.1509999999999998</v>
      </c>
      <c r="BI96" s="31">
        <v>0.47399999999999998</v>
      </c>
      <c r="BJ96" s="31">
        <v>0</v>
      </c>
      <c r="BK96" s="31">
        <v>0</v>
      </c>
      <c r="BL96" s="73">
        <v>0</v>
      </c>
      <c r="BM96" s="74">
        <f t="shared" si="5"/>
        <v>1812.6669999999999</v>
      </c>
      <c r="BN96" s="33"/>
      <c r="BO96" s="130">
        <v>0</v>
      </c>
      <c r="BP96" s="75">
        <f t="shared" si="6"/>
        <v>18906.39</v>
      </c>
      <c r="BQ96" s="32">
        <f t="shared" si="7"/>
        <v>18906.39</v>
      </c>
      <c r="BR96" s="76">
        <v>0.23100000000000001</v>
      </c>
      <c r="BS96" s="30">
        <v>18906.159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11230.552</v>
      </c>
      <c r="D97" s="30"/>
      <c r="E97" s="30"/>
      <c r="F97" s="30"/>
      <c r="G97" s="30"/>
      <c r="H97" s="30"/>
      <c r="I97" s="30"/>
      <c r="J97" s="30"/>
      <c r="K97" s="30"/>
      <c r="L97" s="32">
        <v>1.6240000000000001</v>
      </c>
      <c r="M97" s="31">
        <v>94.753</v>
      </c>
      <c r="N97" s="31">
        <v>0.39700000000000002</v>
      </c>
      <c r="O97" s="31">
        <v>12.742000000000001</v>
      </c>
      <c r="P97" s="31">
        <v>0.60599999999999998</v>
      </c>
      <c r="Q97" s="31">
        <v>0.10199999999999999</v>
      </c>
      <c r="R97" s="31">
        <v>1.4490000000000001</v>
      </c>
      <c r="S97" s="31">
        <v>0.46500000000000002</v>
      </c>
      <c r="T97" s="31">
        <v>0</v>
      </c>
      <c r="U97" s="31">
        <v>1.55</v>
      </c>
      <c r="V97" s="31">
        <v>0.17100000000000001</v>
      </c>
      <c r="W97" s="31">
        <v>0</v>
      </c>
      <c r="X97" s="31">
        <v>0.74399999999999999</v>
      </c>
      <c r="Y97" s="31">
        <v>3.698</v>
      </c>
      <c r="Z97" s="31">
        <v>0.36899999999999999</v>
      </c>
      <c r="AA97" s="31">
        <v>0.44600000000000001</v>
      </c>
      <c r="AB97" s="31">
        <v>1.6870000000000001</v>
      </c>
      <c r="AC97" s="31">
        <v>2.032</v>
      </c>
      <c r="AD97" s="31">
        <v>1.64</v>
      </c>
      <c r="AE97" s="31">
        <v>13.547000000000001</v>
      </c>
      <c r="AF97" s="31">
        <v>5.38</v>
      </c>
      <c r="AG97" s="31">
        <v>26.177</v>
      </c>
      <c r="AH97" s="31">
        <v>7.7249999999999996</v>
      </c>
      <c r="AI97" s="31">
        <v>391.73700000000002</v>
      </c>
      <c r="AJ97" s="31">
        <v>0.85699999999999998</v>
      </c>
      <c r="AK97" s="31">
        <v>6.1639999999999997</v>
      </c>
      <c r="AL97" s="31">
        <v>176.40199999999999</v>
      </c>
      <c r="AM97" s="31">
        <v>25.158999999999999</v>
      </c>
      <c r="AN97" s="31">
        <v>0.35399999999999998</v>
      </c>
      <c r="AO97" s="31">
        <v>6.0330000000000004</v>
      </c>
      <c r="AP97" s="31">
        <v>66.632000000000005</v>
      </c>
      <c r="AQ97" s="31">
        <v>6.0789999999999997</v>
      </c>
      <c r="AR97" s="31">
        <v>5.7439999999999998</v>
      </c>
      <c r="AS97" s="31">
        <v>4.5010000000000003</v>
      </c>
      <c r="AT97" s="31">
        <v>36.831000000000003</v>
      </c>
      <c r="AU97" s="31">
        <v>6.4779999999999998</v>
      </c>
      <c r="AV97" s="31">
        <v>1.286</v>
      </c>
      <c r="AW97" s="31">
        <v>6.0999999999999999E-2</v>
      </c>
      <c r="AX97" s="31">
        <v>9.827</v>
      </c>
      <c r="AY97" s="31">
        <v>2.3E-2</v>
      </c>
      <c r="AZ97" s="31">
        <v>1.0289999999999999</v>
      </c>
      <c r="BA97" s="31">
        <v>10.538</v>
      </c>
      <c r="BB97" s="31">
        <v>1.9330000000000001</v>
      </c>
      <c r="BC97" s="31">
        <v>205.06800000000001</v>
      </c>
      <c r="BD97" s="31">
        <v>4.3250000000000002</v>
      </c>
      <c r="BE97" s="31">
        <v>12.941000000000001</v>
      </c>
      <c r="BF97" s="31">
        <v>21.626000000000001</v>
      </c>
      <c r="BG97" s="31">
        <v>1.1120000000000001</v>
      </c>
      <c r="BH97" s="31">
        <v>11.208</v>
      </c>
      <c r="BI97" s="31">
        <v>1.61</v>
      </c>
      <c r="BJ97" s="31">
        <v>0</v>
      </c>
      <c r="BK97" s="31">
        <v>0</v>
      </c>
      <c r="BL97" s="73">
        <v>0</v>
      </c>
      <c r="BM97" s="74">
        <f t="shared" si="5"/>
        <v>1192.8620000000001</v>
      </c>
      <c r="BN97" s="33"/>
      <c r="BO97" s="130">
        <v>3298.3209999999999</v>
      </c>
      <c r="BP97" s="75">
        <f t="shared" si="6"/>
        <v>6739.3689999999997</v>
      </c>
      <c r="BQ97" s="32">
        <f t="shared" si="7"/>
        <v>6739.3689999999997</v>
      </c>
      <c r="BR97" s="76">
        <v>0</v>
      </c>
      <c r="BS97" s="30">
        <v>6739.3689999999997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1662.202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1E-3</v>
      </c>
      <c r="N98" s="31">
        <v>0.01</v>
      </c>
      <c r="O98" s="31">
        <v>2.6240000000000001</v>
      </c>
      <c r="P98" s="31">
        <v>9.4E-2</v>
      </c>
      <c r="Q98" s="31">
        <v>3.0000000000000001E-3</v>
      </c>
      <c r="R98" s="31">
        <v>0</v>
      </c>
      <c r="S98" s="31">
        <v>0.57899999999999996</v>
      </c>
      <c r="T98" s="31">
        <v>0</v>
      </c>
      <c r="U98" s="31">
        <v>3.5000000000000003E-2</v>
      </c>
      <c r="V98" s="31">
        <v>0.14799999999999999</v>
      </c>
      <c r="W98" s="31">
        <v>1.0999999999999999E-2</v>
      </c>
      <c r="X98" s="31">
        <v>8.9999999999999993E-3</v>
      </c>
      <c r="Y98" s="31">
        <v>7.0000000000000001E-3</v>
      </c>
      <c r="Z98" s="31">
        <v>1E-3</v>
      </c>
      <c r="AA98" s="31">
        <v>3.9E-2</v>
      </c>
      <c r="AB98" s="31">
        <v>4.5999999999999999E-2</v>
      </c>
      <c r="AC98" s="31">
        <v>7.5999999999999998E-2</v>
      </c>
      <c r="AD98" s="31">
        <v>1.4999999999999999E-2</v>
      </c>
      <c r="AE98" s="31">
        <v>1.6439999999999999</v>
      </c>
      <c r="AF98" s="31">
        <v>0.248</v>
      </c>
      <c r="AG98" s="31">
        <v>0.1</v>
      </c>
      <c r="AH98" s="31">
        <v>1.885</v>
      </c>
      <c r="AI98" s="31">
        <v>0.55000000000000004</v>
      </c>
      <c r="AJ98" s="31">
        <v>6.0000000000000001E-3</v>
      </c>
      <c r="AK98" s="31">
        <v>0.35199999999999998</v>
      </c>
      <c r="AL98" s="31">
        <v>17.599</v>
      </c>
      <c r="AM98" s="31">
        <v>1.08</v>
      </c>
      <c r="AN98" s="31">
        <v>0</v>
      </c>
      <c r="AO98" s="31">
        <v>1.1779999999999999</v>
      </c>
      <c r="AP98" s="31">
        <v>0.746</v>
      </c>
      <c r="AQ98" s="31">
        <v>63.124000000000002</v>
      </c>
      <c r="AR98" s="31">
        <v>403.26900000000001</v>
      </c>
      <c r="AS98" s="31">
        <v>1.4999999999999999E-2</v>
      </c>
      <c r="AT98" s="31">
        <v>51.972999999999999</v>
      </c>
      <c r="AU98" s="31">
        <v>0.24</v>
      </c>
      <c r="AV98" s="31">
        <v>0.108</v>
      </c>
      <c r="AW98" s="31">
        <v>8.9999999999999993E-3</v>
      </c>
      <c r="AX98" s="31">
        <v>2.4780000000000002</v>
      </c>
      <c r="AY98" s="31">
        <v>6.0000000000000001E-3</v>
      </c>
      <c r="AZ98" s="31">
        <v>0</v>
      </c>
      <c r="BA98" s="31">
        <v>2.5000000000000001E-2</v>
      </c>
      <c r="BB98" s="31">
        <v>0.245</v>
      </c>
      <c r="BC98" s="31">
        <v>4.2670000000000003</v>
      </c>
      <c r="BD98" s="31">
        <v>0</v>
      </c>
      <c r="BE98" s="31">
        <v>21.629000000000001</v>
      </c>
      <c r="BF98" s="31">
        <v>0.61</v>
      </c>
      <c r="BG98" s="31">
        <v>5.8000000000000003E-2</v>
      </c>
      <c r="BH98" s="31">
        <v>1.137</v>
      </c>
      <c r="BI98" s="31">
        <v>13.695</v>
      </c>
      <c r="BJ98" s="31">
        <v>0</v>
      </c>
      <c r="BK98" s="31">
        <v>0</v>
      </c>
      <c r="BL98" s="73">
        <v>0</v>
      </c>
      <c r="BM98" s="74">
        <f t="shared" si="5"/>
        <v>591.97399999999993</v>
      </c>
      <c r="BN98" s="33"/>
      <c r="BO98" s="130">
        <v>66.156000000000006</v>
      </c>
      <c r="BP98" s="75">
        <f t="shared" si="6"/>
        <v>1004.0720000000001</v>
      </c>
      <c r="BQ98" s="32">
        <f t="shared" si="7"/>
        <v>655.18600000000004</v>
      </c>
      <c r="BR98" s="76">
        <v>102.321</v>
      </c>
      <c r="BS98" s="30">
        <v>552.86500000000001</v>
      </c>
      <c r="BT98" s="77">
        <v>348.88600000000002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11591.138000000003</v>
      </c>
      <c r="D99" s="30"/>
      <c r="E99" s="30"/>
      <c r="F99" s="30"/>
      <c r="G99" s="30"/>
      <c r="H99" s="30"/>
      <c r="I99" s="30"/>
      <c r="J99" s="30"/>
      <c r="K99" s="30"/>
      <c r="L99" s="32">
        <v>0.48099999999999998</v>
      </c>
      <c r="M99" s="31">
        <v>193.20099999999999</v>
      </c>
      <c r="N99" s="31">
        <v>0.112</v>
      </c>
      <c r="O99" s="31">
        <v>25.709</v>
      </c>
      <c r="P99" s="31">
        <v>11.833</v>
      </c>
      <c r="Q99" s="31">
        <v>0.187</v>
      </c>
      <c r="R99" s="31">
        <v>1.7809999999999999</v>
      </c>
      <c r="S99" s="31">
        <v>0.83599999999999997</v>
      </c>
      <c r="T99" s="31">
        <v>0</v>
      </c>
      <c r="U99" s="31">
        <v>0.25600000000000001</v>
      </c>
      <c r="V99" s="31">
        <v>1.048</v>
      </c>
      <c r="W99" s="31">
        <v>0.56100000000000005</v>
      </c>
      <c r="X99" s="31">
        <v>2.54</v>
      </c>
      <c r="Y99" s="31">
        <v>3.8279999999999998</v>
      </c>
      <c r="Z99" s="31">
        <v>0.51300000000000001</v>
      </c>
      <c r="AA99" s="31">
        <v>2.6859999999999999</v>
      </c>
      <c r="AB99" s="31">
        <v>1.014</v>
      </c>
      <c r="AC99" s="31">
        <v>47.768000000000001</v>
      </c>
      <c r="AD99" s="31">
        <v>5.7489999999999997</v>
      </c>
      <c r="AE99" s="31">
        <v>77.254000000000005</v>
      </c>
      <c r="AF99" s="31">
        <v>20.425000000000001</v>
      </c>
      <c r="AG99" s="31">
        <v>24.460999999999999</v>
      </c>
      <c r="AH99" s="31">
        <v>38.316000000000003</v>
      </c>
      <c r="AI99" s="31">
        <v>239.41200000000001</v>
      </c>
      <c r="AJ99" s="31">
        <v>101.313</v>
      </c>
      <c r="AK99" s="31">
        <v>3.2509999999999999</v>
      </c>
      <c r="AL99" s="31">
        <v>294.84199999999998</v>
      </c>
      <c r="AM99" s="31">
        <v>48.747</v>
      </c>
      <c r="AN99" s="31">
        <v>5.7640000000000002</v>
      </c>
      <c r="AO99" s="31">
        <v>69.968999999999994</v>
      </c>
      <c r="AP99" s="31">
        <v>20.018999999999998</v>
      </c>
      <c r="AQ99" s="31">
        <v>34.630000000000003</v>
      </c>
      <c r="AR99" s="31">
        <v>2319.8609999999999</v>
      </c>
      <c r="AS99" s="31">
        <v>12.304</v>
      </c>
      <c r="AT99" s="31">
        <v>152.02500000000001</v>
      </c>
      <c r="AU99" s="31">
        <v>23.701000000000001</v>
      </c>
      <c r="AV99" s="31">
        <v>21.782</v>
      </c>
      <c r="AW99" s="31">
        <v>0.72799999999999998</v>
      </c>
      <c r="AX99" s="31">
        <v>164.79300000000001</v>
      </c>
      <c r="AY99" s="31">
        <v>0.153</v>
      </c>
      <c r="AZ99" s="31">
        <v>2.907</v>
      </c>
      <c r="BA99" s="31">
        <v>51.728000000000002</v>
      </c>
      <c r="BB99" s="31">
        <v>15.573</v>
      </c>
      <c r="BC99" s="31">
        <v>145.48400000000001</v>
      </c>
      <c r="BD99" s="31">
        <v>4.2640000000000002</v>
      </c>
      <c r="BE99" s="31">
        <v>27.759</v>
      </c>
      <c r="BF99" s="31">
        <v>20.335999999999999</v>
      </c>
      <c r="BG99" s="31">
        <v>1.5669999999999999</v>
      </c>
      <c r="BH99" s="31">
        <v>7.1440000000000001</v>
      </c>
      <c r="BI99" s="31">
        <v>13.491</v>
      </c>
      <c r="BJ99" s="31">
        <v>0</v>
      </c>
      <c r="BK99" s="31">
        <v>0</v>
      </c>
      <c r="BL99" s="73">
        <v>0</v>
      </c>
      <c r="BM99" s="74">
        <f t="shared" si="5"/>
        <v>4264.1060000000016</v>
      </c>
      <c r="BN99" s="33"/>
      <c r="BO99" s="130">
        <v>2688.6819999999998</v>
      </c>
      <c r="BP99" s="75">
        <f t="shared" si="6"/>
        <v>4638.3500000000004</v>
      </c>
      <c r="BQ99" s="32">
        <f t="shared" si="7"/>
        <v>4638.3500000000004</v>
      </c>
      <c r="BR99" s="76">
        <v>0</v>
      </c>
      <c r="BS99" s="30">
        <v>4638.3500000000004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2925.3349999999996</v>
      </c>
      <c r="D100" s="30"/>
      <c r="E100" s="30"/>
      <c r="F100" s="30"/>
      <c r="G100" s="30"/>
      <c r="H100" s="30"/>
      <c r="I100" s="30"/>
      <c r="J100" s="30"/>
      <c r="K100" s="30"/>
      <c r="L100" s="32">
        <v>1.0999999999999999E-2</v>
      </c>
      <c r="M100" s="31">
        <v>0</v>
      </c>
      <c r="N100" s="31">
        <v>0.32400000000000001</v>
      </c>
      <c r="O100" s="31">
        <v>3.29</v>
      </c>
      <c r="P100" s="31">
        <v>8.843</v>
      </c>
      <c r="Q100" s="31">
        <v>7.3999999999999996E-2</v>
      </c>
      <c r="R100" s="31">
        <v>1.1539999999999999</v>
      </c>
      <c r="S100" s="31">
        <v>6.8000000000000005E-2</v>
      </c>
      <c r="T100" s="31">
        <v>0</v>
      </c>
      <c r="U100" s="31">
        <v>4.0049999999999999</v>
      </c>
      <c r="V100" s="31">
        <v>2.6</v>
      </c>
      <c r="W100" s="31">
        <v>0.109</v>
      </c>
      <c r="X100" s="31">
        <v>1.744</v>
      </c>
      <c r="Y100" s="31">
        <v>1.1739999999999999</v>
      </c>
      <c r="Z100" s="31">
        <v>5.0000000000000001E-3</v>
      </c>
      <c r="AA100" s="31">
        <v>0.30199999999999999</v>
      </c>
      <c r="AB100" s="31">
        <v>0.28299999999999997</v>
      </c>
      <c r="AC100" s="31">
        <v>3.3530000000000002</v>
      </c>
      <c r="AD100" s="31">
        <v>10.912000000000001</v>
      </c>
      <c r="AE100" s="31">
        <v>56.94</v>
      </c>
      <c r="AF100" s="31">
        <v>5.9489999999999998</v>
      </c>
      <c r="AG100" s="31">
        <v>9.7050000000000001</v>
      </c>
      <c r="AH100" s="31">
        <v>26.786999999999999</v>
      </c>
      <c r="AI100" s="31">
        <v>33.515000000000001</v>
      </c>
      <c r="AJ100" s="31">
        <v>2.6680000000000001</v>
      </c>
      <c r="AK100" s="31">
        <v>2.5569999999999999</v>
      </c>
      <c r="AL100" s="31">
        <v>223.45599999999999</v>
      </c>
      <c r="AM100" s="31">
        <v>58.139000000000003</v>
      </c>
      <c r="AN100" s="31">
        <v>2.1549999999999998</v>
      </c>
      <c r="AO100" s="31">
        <v>36.798000000000002</v>
      </c>
      <c r="AP100" s="31">
        <v>6.3780000000000001</v>
      </c>
      <c r="AQ100" s="31">
        <v>5.383</v>
      </c>
      <c r="AR100" s="31">
        <v>0.54100000000000004</v>
      </c>
      <c r="AS100" s="31">
        <v>62.783000000000001</v>
      </c>
      <c r="AT100" s="31">
        <v>0</v>
      </c>
      <c r="AU100" s="31">
        <v>0</v>
      </c>
      <c r="AV100" s="31">
        <v>10.824</v>
      </c>
      <c r="AW100" s="31">
        <v>0.41899999999999998</v>
      </c>
      <c r="AX100" s="31">
        <v>18.294</v>
      </c>
      <c r="AY100" s="31">
        <v>9.7000000000000003E-2</v>
      </c>
      <c r="AZ100" s="31">
        <v>0</v>
      </c>
      <c r="BA100" s="31">
        <v>9.0500000000000007</v>
      </c>
      <c r="BB100" s="31">
        <v>4.5</v>
      </c>
      <c r="BC100" s="31">
        <v>130.86000000000001</v>
      </c>
      <c r="BD100" s="31">
        <v>0.47199999999999998</v>
      </c>
      <c r="BE100" s="31">
        <v>7.1829999999999998</v>
      </c>
      <c r="BF100" s="31">
        <v>5.9240000000000004</v>
      </c>
      <c r="BG100" s="31">
        <v>1.0469999999999999</v>
      </c>
      <c r="BH100" s="31">
        <v>0</v>
      </c>
      <c r="BI100" s="31">
        <v>8.6999999999999994E-2</v>
      </c>
      <c r="BJ100" s="31">
        <v>0</v>
      </c>
      <c r="BK100" s="31">
        <v>0</v>
      </c>
      <c r="BL100" s="73">
        <v>0</v>
      </c>
      <c r="BM100" s="74">
        <f t="shared" si="5"/>
        <v>760.76199999999972</v>
      </c>
      <c r="BN100" s="33"/>
      <c r="BO100" s="130">
        <v>175.6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1988.973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16465.399999999998</v>
      </c>
      <c r="D101" s="30"/>
      <c r="E101" s="30"/>
      <c r="F101" s="30"/>
      <c r="G101" s="30"/>
      <c r="H101" s="30"/>
      <c r="I101" s="30"/>
      <c r="J101" s="30"/>
      <c r="K101" s="30"/>
      <c r="L101" s="32">
        <v>0.91600000000000004</v>
      </c>
      <c r="M101" s="31">
        <v>13.288</v>
      </c>
      <c r="N101" s="31">
        <v>1.821</v>
      </c>
      <c r="O101" s="31">
        <v>62.06</v>
      </c>
      <c r="P101" s="31">
        <v>50.368000000000002</v>
      </c>
      <c r="Q101" s="31">
        <v>2.8039999999999998</v>
      </c>
      <c r="R101" s="31">
        <v>2.3340000000000001</v>
      </c>
      <c r="S101" s="31">
        <v>1.2010000000000001</v>
      </c>
      <c r="T101" s="31">
        <v>0</v>
      </c>
      <c r="U101" s="31">
        <v>41.191000000000003</v>
      </c>
      <c r="V101" s="31">
        <v>24.446999999999999</v>
      </c>
      <c r="W101" s="31">
        <v>1.4870000000000001</v>
      </c>
      <c r="X101" s="31">
        <v>15.118</v>
      </c>
      <c r="Y101" s="31">
        <v>26.274999999999999</v>
      </c>
      <c r="Z101" s="31">
        <v>0.03</v>
      </c>
      <c r="AA101" s="31">
        <v>6.7370000000000001</v>
      </c>
      <c r="AB101" s="31">
        <v>2.0640000000000001</v>
      </c>
      <c r="AC101" s="31">
        <v>454.815</v>
      </c>
      <c r="AD101" s="31">
        <v>76.45</v>
      </c>
      <c r="AE101" s="31">
        <v>1087.7149999999999</v>
      </c>
      <c r="AF101" s="31">
        <v>53.698</v>
      </c>
      <c r="AG101" s="31">
        <v>88.927000000000007</v>
      </c>
      <c r="AH101" s="31">
        <v>135.62899999999999</v>
      </c>
      <c r="AI101" s="31">
        <v>366.077</v>
      </c>
      <c r="AJ101" s="31">
        <v>18.391999999999999</v>
      </c>
      <c r="AK101" s="31">
        <v>72.742999999999995</v>
      </c>
      <c r="AL101" s="31">
        <v>31.117000000000001</v>
      </c>
      <c r="AM101" s="31">
        <v>224.441</v>
      </c>
      <c r="AN101" s="31">
        <v>7.9619999999999997</v>
      </c>
      <c r="AO101" s="31">
        <v>430.54700000000003</v>
      </c>
      <c r="AP101" s="31">
        <v>72.515000000000001</v>
      </c>
      <c r="AQ101" s="31">
        <v>9.4060000000000006</v>
      </c>
      <c r="AR101" s="31">
        <v>435.42599999999999</v>
      </c>
      <c r="AS101" s="31">
        <v>9.9220000000000006</v>
      </c>
      <c r="AT101" s="31">
        <v>930.92899999999997</v>
      </c>
      <c r="AU101" s="31">
        <v>47.052</v>
      </c>
      <c r="AV101" s="31">
        <v>197.74</v>
      </c>
      <c r="AW101" s="31">
        <v>477.19900000000001</v>
      </c>
      <c r="AX101" s="31">
        <v>25.224</v>
      </c>
      <c r="AY101" s="31">
        <v>0.14599999999999999</v>
      </c>
      <c r="AZ101" s="31">
        <v>14.512</v>
      </c>
      <c r="BA101" s="31">
        <v>17.491</v>
      </c>
      <c r="BB101" s="31">
        <v>23.187999999999999</v>
      </c>
      <c r="BC101" s="31">
        <v>682.61699999999996</v>
      </c>
      <c r="BD101" s="31">
        <v>0</v>
      </c>
      <c r="BE101" s="31">
        <v>28.635999999999999</v>
      </c>
      <c r="BF101" s="31">
        <v>2.7639999999999998</v>
      </c>
      <c r="BG101" s="31">
        <v>1.9670000000000001</v>
      </c>
      <c r="BH101" s="31">
        <v>2.0070000000000001</v>
      </c>
      <c r="BI101" s="31">
        <v>9.1989999999999998</v>
      </c>
      <c r="BJ101" s="31">
        <v>0</v>
      </c>
      <c r="BK101" s="31">
        <v>0</v>
      </c>
      <c r="BL101" s="73">
        <v>0</v>
      </c>
      <c r="BM101" s="74">
        <f t="shared" si="5"/>
        <v>6288.5939999999982</v>
      </c>
      <c r="BN101" s="33"/>
      <c r="BO101" s="130">
        <v>5613.8810000000003</v>
      </c>
      <c r="BP101" s="75">
        <f t="shared" si="6"/>
        <v>4562.9250000000002</v>
      </c>
      <c r="BQ101" s="32">
        <f t="shared" si="7"/>
        <v>4075.712</v>
      </c>
      <c r="BR101" s="76">
        <v>0</v>
      </c>
      <c r="BS101" s="30">
        <v>4075.712</v>
      </c>
      <c r="BT101" s="77">
        <v>487.21300000000002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2670.0830000000005</v>
      </c>
      <c r="D102" s="30"/>
      <c r="E102" s="30"/>
      <c r="F102" s="30"/>
      <c r="G102" s="30"/>
      <c r="H102" s="30"/>
      <c r="I102" s="30"/>
      <c r="J102" s="30"/>
      <c r="K102" s="30"/>
      <c r="L102" s="32">
        <v>0.39100000000000001</v>
      </c>
      <c r="M102" s="31">
        <v>43.12</v>
      </c>
      <c r="N102" s="31">
        <v>0.51600000000000001</v>
      </c>
      <c r="O102" s="31">
        <v>16.067</v>
      </c>
      <c r="P102" s="31">
        <v>15.571</v>
      </c>
      <c r="Q102" s="31">
        <v>0.33700000000000002</v>
      </c>
      <c r="R102" s="31">
        <v>1.583</v>
      </c>
      <c r="S102" s="31">
        <v>7.93</v>
      </c>
      <c r="T102" s="31">
        <v>0</v>
      </c>
      <c r="U102" s="31">
        <v>7.65</v>
      </c>
      <c r="V102" s="31">
        <v>1.4970000000000001</v>
      </c>
      <c r="W102" s="31">
        <v>0.29799999999999999</v>
      </c>
      <c r="X102" s="31">
        <v>3.7669999999999999</v>
      </c>
      <c r="Y102" s="31">
        <v>2.0270000000000001</v>
      </c>
      <c r="Z102" s="31">
        <v>2.5000000000000001E-2</v>
      </c>
      <c r="AA102" s="31">
        <v>1.8380000000000001</v>
      </c>
      <c r="AB102" s="31">
        <v>0.82599999999999996</v>
      </c>
      <c r="AC102" s="31">
        <v>51.616</v>
      </c>
      <c r="AD102" s="31">
        <v>23.809000000000001</v>
      </c>
      <c r="AE102" s="31">
        <v>254.18299999999999</v>
      </c>
      <c r="AF102" s="31">
        <v>14.451000000000001</v>
      </c>
      <c r="AG102" s="31">
        <v>13.061</v>
      </c>
      <c r="AH102" s="31">
        <v>130.88399999999999</v>
      </c>
      <c r="AI102" s="31">
        <v>47.155999999999999</v>
      </c>
      <c r="AJ102" s="31">
        <v>62.987000000000002</v>
      </c>
      <c r="AK102" s="31">
        <v>21.76</v>
      </c>
      <c r="AL102" s="31">
        <v>98.51</v>
      </c>
      <c r="AM102" s="31">
        <v>99.320999999999998</v>
      </c>
      <c r="AN102" s="31">
        <v>1.5760000000000001</v>
      </c>
      <c r="AO102" s="31">
        <v>132.86699999999999</v>
      </c>
      <c r="AP102" s="31">
        <v>4.6980000000000004</v>
      </c>
      <c r="AQ102" s="31">
        <v>7.2560000000000002</v>
      </c>
      <c r="AR102" s="31">
        <v>29.216999999999999</v>
      </c>
      <c r="AS102" s="31">
        <v>12.087</v>
      </c>
      <c r="AT102" s="31">
        <v>37.393999999999998</v>
      </c>
      <c r="AU102" s="31">
        <v>577.98299999999995</v>
      </c>
      <c r="AV102" s="31">
        <v>1.581</v>
      </c>
      <c r="AW102" s="31">
        <v>6.9569999999999999</v>
      </c>
      <c r="AX102" s="31">
        <v>32.624000000000002</v>
      </c>
      <c r="AY102" s="31">
        <v>1E-3</v>
      </c>
      <c r="AZ102" s="31">
        <v>24.97</v>
      </c>
      <c r="BA102" s="31">
        <v>26.995999999999999</v>
      </c>
      <c r="BB102" s="31">
        <v>7.1219999999999999</v>
      </c>
      <c r="BC102" s="31">
        <v>0.23499999999999999</v>
      </c>
      <c r="BD102" s="31">
        <v>21.207000000000001</v>
      </c>
      <c r="BE102" s="31">
        <v>6.0279999999999996</v>
      </c>
      <c r="BF102" s="31">
        <v>5.085</v>
      </c>
      <c r="BG102" s="31">
        <v>1.381</v>
      </c>
      <c r="BH102" s="31">
        <v>0</v>
      </c>
      <c r="BI102" s="31">
        <v>4.9550000000000001</v>
      </c>
      <c r="BJ102" s="31">
        <v>0</v>
      </c>
      <c r="BK102" s="31">
        <v>0</v>
      </c>
      <c r="BL102" s="73">
        <v>0</v>
      </c>
      <c r="BM102" s="74">
        <f t="shared" si="5"/>
        <v>1863.4010000000003</v>
      </c>
      <c r="BN102" s="33"/>
      <c r="BO102" s="130">
        <v>0</v>
      </c>
      <c r="BP102" s="75">
        <f t="shared" si="6"/>
        <v>806.68200000000002</v>
      </c>
      <c r="BQ102" s="32">
        <f t="shared" si="7"/>
        <v>806.68200000000002</v>
      </c>
      <c r="BR102" s="76">
        <v>0</v>
      </c>
      <c r="BS102" s="30">
        <v>806.68200000000002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895.98299999999995</v>
      </c>
      <c r="D103" s="30"/>
      <c r="E103" s="30"/>
      <c r="F103" s="30"/>
      <c r="G103" s="30"/>
      <c r="H103" s="30"/>
      <c r="I103" s="30"/>
      <c r="J103" s="30"/>
      <c r="K103" s="30"/>
      <c r="L103" s="32">
        <v>0.93899999999999995</v>
      </c>
      <c r="M103" s="31">
        <v>0</v>
      </c>
      <c r="N103" s="31">
        <v>6.8000000000000005E-2</v>
      </c>
      <c r="O103" s="31">
        <v>0.68899999999999995</v>
      </c>
      <c r="P103" s="31">
        <v>0</v>
      </c>
      <c r="Q103" s="31">
        <v>9.0999999999999998E-2</v>
      </c>
      <c r="R103" s="31">
        <v>0</v>
      </c>
      <c r="S103" s="31">
        <v>5.2910000000000004</v>
      </c>
      <c r="T103" s="31">
        <v>0</v>
      </c>
      <c r="U103" s="31">
        <v>0</v>
      </c>
      <c r="V103" s="31">
        <v>0</v>
      </c>
      <c r="W103" s="31">
        <v>0</v>
      </c>
      <c r="X103" s="31">
        <v>1.194</v>
      </c>
      <c r="Y103" s="31">
        <v>0.13200000000000001</v>
      </c>
      <c r="Z103" s="31">
        <v>0</v>
      </c>
      <c r="AA103" s="31">
        <v>0.63900000000000001</v>
      </c>
      <c r="AB103" s="31">
        <v>3.9E-2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0.25900000000000001</v>
      </c>
      <c r="AK103" s="31">
        <v>0</v>
      </c>
      <c r="AL103" s="31">
        <v>14.914</v>
      </c>
      <c r="AM103" s="31">
        <v>5.6909999999999998</v>
      </c>
      <c r="AN103" s="31">
        <v>0</v>
      </c>
      <c r="AO103" s="31">
        <v>0</v>
      </c>
      <c r="AP103" s="31">
        <v>0</v>
      </c>
      <c r="AQ103" s="31">
        <v>2.76</v>
      </c>
      <c r="AR103" s="31">
        <v>3.8919999999999999</v>
      </c>
      <c r="AS103" s="31">
        <v>0.496</v>
      </c>
      <c r="AT103" s="31">
        <v>357.48399999999998</v>
      </c>
      <c r="AU103" s="31">
        <v>60.411999999999999</v>
      </c>
      <c r="AV103" s="31">
        <v>-7.2560000000000002</v>
      </c>
      <c r="AW103" s="31">
        <v>0</v>
      </c>
      <c r="AX103" s="31">
        <v>6.7460000000000004</v>
      </c>
      <c r="AY103" s="31">
        <v>0</v>
      </c>
      <c r="AZ103" s="31">
        <v>0</v>
      </c>
      <c r="BA103" s="31">
        <v>1.3160000000000001</v>
      </c>
      <c r="BB103" s="31">
        <v>0</v>
      </c>
      <c r="BC103" s="31">
        <v>163.31700000000001</v>
      </c>
      <c r="BD103" s="31">
        <v>8.6720000000000006</v>
      </c>
      <c r="BE103" s="31">
        <v>101.238</v>
      </c>
      <c r="BF103" s="31">
        <v>116.386</v>
      </c>
      <c r="BG103" s="31">
        <v>0.11799999999999999</v>
      </c>
      <c r="BH103" s="31">
        <v>0</v>
      </c>
      <c r="BI103" s="31">
        <v>2.4380000000000002</v>
      </c>
      <c r="BJ103" s="31">
        <v>0</v>
      </c>
      <c r="BK103" s="31">
        <v>0</v>
      </c>
      <c r="BL103" s="73">
        <v>0</v>
      </c>
      <c r="BM103" s="74">
        <f t="shared" si="5"/>
        <v>847.96499999999992</v>
      </c>
      <c r="BN103" s="33"/>
      <c r="BO103" s="130">
        <v>0</v>
      </c>
      <c r="BP103" s="75">
        <f t="shared" si="6"/>
        <v>48.018000000000001</v>
      </c>
      <c r="BQ103" s="32">
        <f t="shared" si="7"/>
        <v>48.018000000000001</v>
      </c>
      <c r="BR103" s="76">
        <v>0</v>
      </c>
      <c r="BS103" s="30">
        <v>48.018000000000001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21244.397000000001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0.29399999999999998</v>
      </c>
      <c r="N104" s="31">
        <v>2.0979999999999999</v>
      </c>
      <c r="O104" s="31">
        <v>77.546000000000006</v>
      </c>
      <c r="P104" s="31">
        <v>64.06</v>
      </c>
      <c r="Q104" s="31">
        <v>0.38300000000000001</v>
      </c>
      <c r="R104" s="31">
        <v>11.988</v>
      </c>
      <c r="S104" s="31">
        <v>3.4</v>
      </c>
      <c r="T104" s="31">
        <v>0</v>
      </c>
      <c r="U104" s="31">
        <v>21.239000000000001</v>
      </c>
      <c r="V104" s="31">
        <v>0</v>
      </c>
      <c r="W104" s="31">
        <v>0</v>
      </c>
      <c r="X104" s="31">
        <v>10.375</v>
      </c>
      <c r="Y104" s="31">
        <v>13.010999999999999</v>
      </c>
      <c r="Z104" s="31">
        <v>1.075</v>
      </c>
      <c r="AA104" s="31">
        <v>3.16</v>
      </c>
      <c r="AB104" s="31">
        <v>0.97399999999999998</v>
      </c>
      <c r="AC104" s="31">
        <v>35.302</v>
      </c>
      <c r="AD104" s="31">
        <v>11.253</v>
      </c>
      <c r="AE104" s="31">
        <v>620.78499999999997</v>
      </c>
      <c r="AF104" s="31">
        <v>125.039</v>
      </c>
      <c r="AG104" s="31">
        <v>160.988</v>
      </c>
      <c r="AH104" s="31">
        <v>95.435000000000002</v>
      </c>
      <c r="AI104" s="31">
        <v>634.87400000000002</v>
      </c>
      <c r="AJ104" s="31">
        <v>78.186999999999998</v>
      </c>
      <c r="AK104" s="31">
        <v>15.276999999999999</v>
      </c>
      <c r="AL104" s="31">
        <v>48.741</v>
      </c>
      <c r="AM104" s="31">
        <v>128.68700000000001</v>
      </c>
      <c r="AN104" s="31">
        <v>2.2469999999999999</v>
      </c>
      <c r="AO104" s="31">
        <v>949.30200000000002</v>
      </c>
      <c r="AP104" s="31">
        <v>228.64500000000001</v>
      </c>
      <c r="AQ104" s="31">
        <v>33.991</v>
      </c>
      <c r="AR104" s="31">
        <v>165.95699999999999</v>
      </c>
      <c r="AS104" s="31">
        <v>25.282</v>
      </c>
      <c r="AT104" s="31">
        <v>372.476</v>
      </c>
      <c r="AU104" s="31">
        <v>19.507000000000001</v>
      </c>
      <c r="AV104" s="31">
        <v>7.2510000000000003</v>
      </c>
      <c r="AW104" s="31">
        <v>101.858</v>
      </c>
      <c r="AX104" s="31">
        <v>55.116999999999997</v>
      </c>
      <c r="AY104" s="31">
        <v>0.88500000000000001</v>
      </c>
      <c r="AZ104" s="31">
        <v>14.904999999999999</v>
      </c>
      <c r="BA104" s="31">
        <v>69.394000000000005</v>
      </c>
      <c r="BB104" s="31">
        <v>30.890999999999998</v>
      </c>
      <c r="BC104" s="31">
        <v>217.42099999999999</v>
      </c>
      <c r="BD104" s="31">
        <v>1.81</v>
      </c>
      <c r="BE104" s="31">
        <v>110.947</v>
      </c>
      <c r="BF104" s="31">
        <v>56.368000000000002</v>
      </c>
      <c r="BG104" s="31">
        <v>42.594999999999999</v>
      </c>
      <c r="BH104" s="31">
        <v>20.085999999999999</v>
      </c>
      <c r="BI104" s="31">
        <v>152.39599999999999</v>
      </c>
      <c r="BJ104" s="31">
        <v>0</v>
      </c>
      <c r="BK104" s="31">
        <v>0</v>
      </c>
      <c r="BL104" s="73">
        <v>0</v>
      </c>
      <c r="BM104" s="74">
        <f t="shared" si="5"/>
        <v>4843.5020000000013</v>
      </c>
      <c r="BN104" s="33"/>
      <c r="BO104" s="130">
        <v>0</v>
      </c>
      <c r="BP104" s="75">
        <f t="shared" si="6"/>
        <v>16400.895</v>
      </c>
      <c r="BQ104" s="32">
        <f t="shared" si="7"/>
        <v>16400.895</v>
      </c>
      <c r="BR104" s="76">
        <v>11523.41</v>
      </c>
      <c r="BS104" s="30">
        <v>4877.4849999999997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10779.617</v>
      </c>
      <c r="D105" s="30"/>
      <c r="E105" s="30"/>
      <c r="F105" s="30"/>
      <c r="G105" s="30"/>
      <c r="H105" s="30"/>
      <c r="I105" s="30"/>
      <c r="J105" s="30"/>
      <c r="K105" s="30"/>
      <c r="L105" s="32">
        <v>3.468</v>
      </c>
      <c r="M105" s="31">
        <v>20.195</v>
      </c>
      <c r="N105" s="31">
        <v>7.1449999999999996</v>
      </c>
      <c r="O105" s="31">
        <v>70.768000000000001</v>
      </c>
      <c r="P105" s="31">
        <v>40</v>
      </c>
      <c r="Q105" s="31">
        <v>0.91300000000000003</v>
      </c>
      <c r="R105" s="31">
        <v>8.2010000000000005</v>
      </c>
      <c r="S105" s="31">
        <v>2.9260000000000002</v>
      </c>
      <c r="T105" s="31">
        <v>0</v>
      </c>
      <c r="U105" s="31">
        <v>25.722999999999999</v>
      </c>
      <c r="V105" s="31">
        <v>1.675</v>
      </c>
      <c r="W105" s="31">
        <v>1.9059999999999999</v>
      </c>
      <c r="X105" s="31">
        <v>11.77</v>
      </c>
      <c r="Y105" s="31">
        <v>4.6980000000000004</v>
      </c>
      <c r="Z105" s="31">
        <v>0.19800000000000001</v>
      </c>
      <c r="AA105" s="31">
        <v>6.7949999999999999</v>
      </c>
      <c r="AB105" s="31">
        <v>3.5939999999999999</v>
      </c>
      <c r="AC105" s="31">
        <v>94.001000000000005</v>
      </c>
      <c r="AD105" s="31">
        <v>132.96</v>
      </c>
      <c r="AE105" s="31">
        <v>406.39400000000001</v>
      </c>
      <c r="AF105" s="31">
        <v>66.974000000000004</v>
      </c>
      <c r="AG105" s="31">
        <v>108.596</v>
      </c>
      <c r="AH105" s="31">
        <v>221.19200000000001</v>
      </c>
      <c r="AI105" s="31">
        <v>48.076999999999998</v>
      </c>
      <c r="AJ105" s="31">
        <v>22.741</v>
      </c>
      <c r="AK105" s="31">
        <v>84.271000000000001</v>
      </c>
      <c r="AL105" s="31">
        <v>176.33500000000001</v>
      </c>
      <c r="AM105" s="31">
        <v>232.256</v>
      </c>
      <c r="AN105" s="31">
        <v>16.643999999999998</v>
      </c>
      <c r="AO105" s="31">
        <v>271.18299999999999</v>
      </c>
      <c r="AP105" s="31">
        <v>29.509</v>
      </c>
      <c r="AQ105" s="31">
        <v>152.809</v>
      </c>
      <c r="AR105" s="31">
        <v>781.08199999999999</v>
      </c>
      <c r="AS105" s="31">
        <v>77.364999999999995</v>
      </c>
      <c r="AT105" s="31">
        <v>159.041</v>
      </c>
      <c r="AU105" s="31">
        <v>112.771</v>
      </c>
      <c r="AV105" s="31">
        <v>43.948999999999998</v>
      </c>
      <c r="AW105" s="31">
        <v>6.3419999999999996</v>
      </c>
      <c r="AX105" s="31">
        <v>509.88400000000001</v>
      </c>
      <c r="AY105" s="31">
        <v>0.28699999999999998</v>
      </c>
      <c r="AZ105" s="31">
        <v>7.6280000000000001</v>
      </c>
      <c r="BA105" s="31">
        <v>152.172</v>
      </c>
      <c r="BB105" s="31">
        <v>31.423999999999999</v>
      </c>
      <c r="BC105" s="31">
        <v>1398.19</v>
      </c>
      <c r="BD105" s="31">
        <v>35.643999999999998</v>
      </c>
      <c r="BE105" s="31">
        <v>298.01600000000002</v>
      </c>
      <c r="BF105" s="31">
        <v>198.285</v>
      </c>
      <c r="BG105" s="31">
        <v>6.343</v>
      </c>
      <c r="BH105" s="31">
        <v>2.3759999999999999</v>
      </c>
      <c r="BI105" s="31">
        <v>11.29</v>
      </c>
      <c r="BJ105" s="31">
        <v>0</v>
      </c>
      <c r="BK105" s="31">
        <v>0</v>
      </c>
      <c r="BL105" s="73">
        <v>0</v>
      </c>
      <c r="BM105" s="74">
        <f t="shared" si="5"/>
        <v>6106.0059999999994</v>
      </c>
      <c r="BN105" s="33"/>
      <c r="BO105" s="130">
        <v>4125.5460000000003</v>
      </c>
      <c r="BP105" s="75">
        <f t="shared" si="6"/>
        <v>535.93100000000004</v>
      </c>
      <c r="BQ105" s="32">
        <f t="shared" si="7"/>
        <v>535.93100000000004</v>
      </c>
      <c r="BR105" s="76">
        <v>0</v>
      </c>
      <c r="BS105" s="30">
        <v>535.93100000000004</v>
      </c>
      <c r="BT105" s="77">
        <v>0</v>
      </c>
      <c r="BU105" s="77">
        <v>0</v>
      </c>
      <c r="BV105" s="30">
        <v>12.134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6.6890000000000001</v>
      </c>
      <c r="D106" s="30"/>
      <c r="E106" s="30"/>
      <c r="F106" s="30"/>
      <c r="G106" s="30"/>
      <c r="H106" s="30"/>
      <c r="I106" s="30"/>
      <c r="J106" s="30"/>
      <c r="K106" s="30"/>
      <c r="L106" s="32">
        <v>4.1509999999999998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0.371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4.5220000000000002</v>
      </c>
      <c r="BN106" s="33"/>
      <c r="BO106" s="130">
        <v>0</v>
      </c>
      <c r="BP106" s="75">
        <f t="shared" si="6"/>
        <v>2.1669999999999998</v>
      </c>
      <c r="BQ106" s="32">
        <f t="shared" si="7"/>
        <v>2.1669999999999998</v>
      </c>
      <c r="BR106" s="76">
        <v>0</v>
      </c>
      <c r="BS106" s="30">
        <v>2.1669999999999998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4650.7430000000004</v>
      </c>
      <c r="D107" s="30"/>
      <c r="E107" s="30"/>
      <c r="F107" s="30"/>
      <c r="G107" s="30"/>
      <c r="H107" s="30"/>
      <c r="I107" s="30"/>
      <c r="J107" s="30"/>
      <c r="K107" s="30"/>
      <c r="L107" s="32">
        <v>1.0900000000000001</v>
      </c>
      <c r="M107" s="31">
        <v>533.01099999999997</v>
      </c>
      <c r="N107" s="31">
        <v>5.3179999999999996</v>
      </c>
      <c r="O107" s="31">
        <v>8.7989999999999995</v>
      </c>
      <c r="P107" s="31">
        <v>13.372999999999999</v>
      </c>
      <c r="Q107" s="31">
        <v>5.7519999999999998</v>
      </c>
      <c r="R107" s="31">
        <v>2.3E-2</v>
      </c>
      <c r="S107" s="31">
        <v>0.27600000000000002</v>
      </c>
      <c r="T107" s="31">
        <v>0</v>
      </c>
      <c r="U107" s="31">
        <v>0.621</v>
      </c>
      <c r="V107" s="31">
        <v>4.0000000000000001E-3</v>
      </c>
      <c r="W107" s="31">
        <v>1.9E-2</v>
      </c>
      <c r="X107" s="31">
        <v>2.6880000000000002</v>
      </c>
      <c r="Y107" s="31">
        <v>1.367</v>
      </c>
      <c r="Z107" s="31">
        <v>0.67600000000000005</v>
      </c>
      <c r="AA107" s="31">
        <v>2.5000000000000001E-2</v>
      </c>
      <c r="AB107" s="31">
        <v>0.29799999999999999</v>
      </c>
      <c r="AC107" s="31">
        <v>17.87</v>
      </c>
      <c r="AD107" s="31">
        <v>28.302</v>
      </c>
      <c r="AE107" s="31">
        <v>599.19500000000005</v>
      </c>
      <c r="AF107" s="31">
        <v>30.283000000000001</v>
      </c>
      <c r="AG107" s="31">
        <v>3.3</v>
      </c>
      <c r="AH107" s="31">
        <v>38.277999999999999</v>
      </c>
      <c r="AI107" s="31">
        <v>229.04599999999999</v>
      </c>
      <c r="AJ107" s="31">
        <v>317.178</v>
      </c>
      <c r="AK107" s="31">
        <v>9.3680000000000003</v>
      </c>
      <c r="AL107" s="31">
        <v>1324.625</v>
      </c>
      <c r="AM107" s="31">
        <v>8.8070000000000004</v>
      </c>
      <c r="AN107" s="31">
        <v>0</v>
      </c>
      <c r="AO107" s="31">
        <v>129.69399999999999</v>
      </c>
      <c r="AP107" s="31">
        <v>7.4870000000000001</v>
      </c>
      <c r="AQ107" s="31">
        <v>6.8289999999999997</v>
      </c>
      <c r="AR107" s="31">
        <v>21.486999999999998</v>
      </c>
      <c r="AS107" s="31">
        <v>1.252</v>
      </c>
      <c r="AT107" s="31">
        <v>0</v>
      </c>
      <c r="AU107" s="31">
        <v>0.78600000000000003</v>
      </c>
      <c r="AV107" s="31">
        <v>1.4E-2</v>
      </c>
      <c r="AW107" s="31">
        <v>5.8769999999999998</v>
      </c>
      <c r="AX107" s="31">
        <v>32.56</v>
      </c>
      <c r="AY107" s="31">
        <v>0</v>
      </c>
      <c r="AZ107" s="31">
        <v>5.7640000000000002</v>
      </c>
      <c r="BA107" s="31">
        <v>12.374000000000001</v>
      </c>
      <c r="BB107" s="31">
        <v>15.58</v>
      </c>
      <c r="BC107" s="31">
        <v>132.38</v>
      </c>
      <c r="BD107" s="31">
        <v>5.0199999999999996</v>
      </c>
      <c r="BE107" s="31">
        <v>6.8949999999999996</v>
      </c>
      <c r="BF107" s="31">
        <v>6.0330000000000004</v>
      </c>
      <c r="BG107" s="31">
        <v>17.57</v>
      </c>
      <c r="BH107" s="31">
        <v>1.151</v>
      </c>
      <c r="BI107" s="31">
        <v>3.855</v>
      </c>
      <c r="BJ107" s="31">
        <v>0</v>
      </c>
      <c r="BK107" s="31">
        <v>0</v>
      </c>
      <c r="BL107" s="73">
        <v>0</v>
      </c>
      <c r="BM107" s="74">
        <f t="shared" si="5"/>
        <v>3592.2</v>
      </c>
      <c r="BN107" s="33"/>
      <c r="BO107" s="130">
        <v>116.081</v>
      </c>
      <c r="BP107" s="75">
        <f t="shared" si="6"/>
        <v>940.46</v>
      </c>
      <c r="BQ107" s="32">
        <f t="shared" si="7"/>
        <v>940.46</v>
      </c>
      <c r="BR107" s="76">
        <v>0</v>
      </c>
      <c r="BS107" s="30">
        <v>940.46</v>
      </c>
      <c r="BT107" s="77">
        <v>0</v>
      </c>
      <c r="BU107" s="77">
        <v>0</v>
      </c>
      <c r="BV107" s="30">
        <v>2.0019999999999998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5906.3600000000006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3.9689999999999999</v>
      </c>
      <c r="AG108" s="31">
        <v>3.4550000000000001</v>
      </c>
      <c r="AH108" s="31">
        <v>30.629000000000001</v>
      </c>
      <c r="AI108" s="31">
        <v>46.277999999999999</v>
      </c>
      <c r="AJ108" s="31">
        <v>0</v>
      </c>
      <c r="AK108" s="31">
        <v>0</v>
      </c>
      <c r="AL108" s="31">
        <v>85.974000000000004</v>
      </c>
      <c r="AM108" s="31">
        <v>0</v>
      </c>
      <c r="AN108" s="31">
        <v>0</v>
      </c>
      <c r="AO108" s="31">
        <v>948.74099999999999</v>
      </c>
      <c r="AP108" s="31">
        <v>0</v>
      </c>
      <c r="AQ108" s="31">
        <v>1.5129999999999999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1350.74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2471.299</v>
      </c>
      <c r="BN108" s="33"/>
      <c r="BO108" s="130">
        <v>0</v>
      </c>
      <c r="BP108" s="75">
        <f t="shared" si="6"/>
        <v>3435.0610000000001</v>
      </c>
      <c r="BQ108" s="32">
        <f t="shared" si="7"/>
        <v>3435.0610000000001</v>
      </c>
      <c r="BR108" s="76">
        <v>0</v>
      </c>
      <c r="BS108" s="30">
        <v>3435.0610000000001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2825.6540000000005</v>
      </c>
      <c r="D109" s="30"/>
      <c r="E109" s="30"/>
      <c r="F109" s="30"/>
      <c r="G109" s="30"/>
      <c r="H109" s="30"/>
      <c r="I109" s="30"/>
      <c r="J109" s="30"/>
      <c r="K109" s="30"/>
      <c r="L109" s="32">
        <v>0.35499999999999998</v>
      </c>
      <c r="M109" s="31">
        <v>2.3E-2</v>
      </c>
      <c r="N109" s="31">
        <v>0</v>
      </c>
      <c r="O109" s="31">
        <v>16.960999999999999</v>
      </c>
      <c r="P109" s="31">
        <v>20.257999999999999</v>
      </c>
      <c r="Q109" s="31">
        <v>0.63100000000000001</v>
      </c>
      <c r="R109" s="31">
        <v>1.3939999999999999</v>
      </c>
      <c r="S109" s="31">
        <v>0.193</v>
      </c>
      <c r="T109" s="31">
        <v>0</v>
      </c>
      <c r="U109" s="31">
        <v>14.217000000000001</v>
      </c>
      <c r="V109" s="31">
        <v>4.6609999999999996</v>
      </c>
      <c r="W109" s="31">
        <v>7.5999999999999998E-2</v>
      </c>
      <c r="X109" s="31">
        <v>9.9809999999999999</v>
      </c>
      <c r="Y109" s="31">
        <v>6.7039999999999997</v>
      </c>
      <c r="Z109" s="31">
        <v>7.8E-2</v>
      </c>
      <c r="AA109" s="31">
        <v>0.753</v>
      </c>
      <c r="AB109" s="31">
        <v>0.66600000000000004</v>
      </c>
      <c r="AC109" s="31">
        <v>82.533000000000001</v>
      </c>
      <c r="AD109" s="31">
        <v>11.481999999999999</v>
      </c>
      <c r="AE109" s="31">
        <v>939.35199999999998</v>
      </c>
      <c r="AF109" s="31">
        <v>12.103</v>
      </c>
      <c r="AG109" s="31">
        <v>7.992</v>
      </c>
      <c r="AH109" s="31">
        <v>51.587000000000003</v>
      </c>
      <c r="AI109" s="31">
        <v>50.631999999999998</v>
      </c>
      <c r="AJ109" s="31">
        <v>3.0830000000000002</v>
      </c>
      <c r="AK109" s="31">
        <v>12.58</v>
      </c>
      <c r="AL109" s="31">
        <v>9.2010000000000005</v>
      </c>
      <c r="AM109" s="31">
        <v>216.94399999999999</v>
      </c>
      <c r="AN109" s="31">
        <v>7.1050000000000004</v>
      </c>
      <c r="AO109" s="31">
        <v>352.971</v>
      </c>
      <c r="AP109" s="31">
        <v>38.965000000000003</v>
      </c>
      <c r="AQ109" s="31">
        <v>12.776999999999999</v>
      </c>
      <c r="AR109" s="31">
        <v>155.33500000000001</v>
      </c>
      <c r="AS109" s="31">
        <v>14.205</v>
      </c>
      <c r="AT109" s="31">
        <v>103.229</v>
      </c>
      <c r="AU109" s="31">
        <v>28.251999999999999</v>
      </c>
      <c r="AV109" s="31">
        <v>7.681</v>
      </c>
      <c r="AW109" s="31">
        <v>17.018000000000001</v>
      </c>
      <c r="AX109" s="31">
        <v>59.048000000000002</v>
      </c>
      <c r="AY109" s="31">
        <v>0</v>
      </c>
      <c r="AZ109" s="31">
        <v>67.185000000000002</v>
      </c>
      <c r="BA109" s="31">
        <v>16.855</v>
      </c>
      <c r="BB109" s="31">
        <v>8.6509999999999998</v>
      </c>
      <c r="BC109" s="31">
        <v>164.947</v>
      </c>
      <c r="BD109" s="31">
        <v>22.059000000000001</v>
      </c>
      <c r="BE109" s="31">
        <v>57.963000000000001</v>
      </c>
      <c r="BF109" s="31">
        <v>20.856000000000002</v>
      </c>
      <c r="BG109" s="31">
        <v>13.701000000000001</v>
      </c>
      <c r="BH109" s="31">
        <v>9.6460000000000008</v>
      </c>
      <c r="BI109" s="31">
        <v>5.6289999999999996</v>
      </c>
      <c r="BJ109" s="31">
        <v>0</v>
      </c>
      <c r="BK109" s="31">
        <v>0</v>
      </c>
      <c r="BL109" s="73">
        <v>0</v>
      </c>
      <c r="BM109" s="74">
        <f t="shared" si="5"/>
        <v>2658.5180000000005</v>
      </c>
      <c r="BN109" s="33"/>
      <c r="BO109" s="130">
        <v>0</v>
      </c>
      <c r="BP109" s="75">
        <f t="shared" si="6"/>
        <v>167.136</v>
      </c>
      <c r="BQ109" s="32">
        <f t="shared" si="7"/>
        <v>167.136</v>
      </c>
      <c r="BR109" s="76">
        <v>0</v>
      </c>
      <c r="BS109" s="30">
        <v>167.136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24974.831999999999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130">
        <v>0</v>
      </c>
      <c r="BP110" s="75">
        <f t="shared" si="6"/>
        <v>24974.831999999999</v>
      </c>
      <c r="BQ110" s="32">
        <f t="shared" si="7"/>
        <v>2478.9050000000002</v>
      </c>
      <c r="BR110" s="76">
        <v>2478.9050000000002</v>
      </c>
      <c r="BS110" s="30">
        <v>0</v>
      </c>
      <c r="BT110" s="77">
        <v>22495.927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698.65700000000004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130">
        <v>0</v>
      </c>
      <c r="BP111" s="75">
        <f t="shared" si="6"/>
        <v>698.65700000000004</v>
      </c>
      <c r="BQ111" s="32">
        <f t="shared" si="7"/>
        <v>0</v>
      </c>
      <c r="BR111" s="76">
        <v>0</v>
      </c>
      <c r="BS111" s="30">
        <v>0</v>
      </c>
      <c r="BT111" s="77">
        <v>698.65700000000004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10461.619999999999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12.664</v>
      </c>
      <c r="AV112" s="31">
        <v>0</v>
      </c>
      <c r="AW112" s="31">
        <v>0</v>
      </c>
      <c r="AX112" s="31">
        <v>12.131</v>
      </c>
      <c r="AY112" s="31">
        <v>0</v>
      </c>
      <c r="AZ112" s="31">
        <v>0</v>
      </c>
      <c r="BA112" s="31">
        <v>0</v>
      </c>
      <c r="BB112" s="31">
        <v>0</v>
      </c>
      <c r="BC112" s="31">
        <v>109.702</v>
      </c>
      <c r="BD112" s="31">
        <v>3.3450000000000002</v>
      </c>
      <c r="BE112" s="31">
        <v>8.8520000000000003</v>
      </c>
      <c r="BF112" s="31">
        <v>7.2510000000000003</v>
      </c>
      <c r="BG112" s="31">
        <v>0</v>
      </c>
      <c r="BH112" s="31">
        <v>0</v>
      </c>
      <c r="BI112" s="31">
        <v>0.151</v>
      </c>
      <c r="BJ112" s="31">
        <v>0</v>
      </c>
      <c r="BK112" s="31">
        <v>0</v>
      </c>
      <c r="BL112" s="73">
        <v>0</v>
      </c>
      <c r="BM112" s="74">
        <f t="shared" si="5"/>
        <v>154.09600000000003</v>
      </c>
      <c r="BN112" s="33"/>
      <c r="BO112" s="130">
        <v>0</v>
      </c>
      <c r="BP112" s="75">
        <f t="shared" si="6"/>
        <v>10307.523999999999</v>
      </c>
      <c r="BQ112" s="32">
        <f t="shared" si="7"/>
        <v>1316.115</v>
      </c>
      <c r="BR112" s="76">
        <v>0.80400000000000005</v>
      </c>
      <c r="BS112" s="30">
        <v>1315.3109999999999</v>
      </c>
      <c r="BT112" s="77">
        <v>8991.2860000000001</v>
      </c>
      <c r="BU112" s="77">
        <v>0.123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5661.1619999999994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1.4370000000000001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8.6999999999999994E-2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3.0609999999999999</v>
      </c>
      <c r="AP113" s="31">
        <v>3.54</v>
      </c>
      <c r="AQ113" s="31">
        <v>1.157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0.01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176.917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186.209</v>
      </c>
      <c r="BN113" s="33"/>
      <c r="BO113" s="130">
        <v>0</v>
      </c>
      <c r="BP113" s="75">
        <f t="shared" si="6"/>
        <v>5474.9529999999995</v>
      </c>
      <c r="BQ113" s="32">
        <f t="shared" si="7"/>
        <v>1914.5439999999999</v>
      </c>
      <c r="BR113" s="76">
        <v>898.97699999999998</v>
      </c>
      <c r="BS113" s="30">
        <v>1015.567</v>
      </c>
      <c r="BT113" s="77">
        <v>3547.9949999999999</v>
      </c>
      <c r="BU113" s="77">
        <v>12.414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2604.3240000000001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57.317</v>
      </c>
      <c r="AP114" s="31">
        <v>4.7039999999999997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22.170999999999999</v>
      </c>
      <c r="BD114" s="31">
        <v>0</v>
      </c>
      <c r="BE114" s="31">
        <v>9.0570000000000004</v>
      </c>
      <c r="BF114" s="31">
        <v>2.8000000000000001E-2</v>
      </c>
      <c r="BG114" s="31">
        <v>5.6680000000000001</v>
      </c>
      <c r="BH114" s="31">
        <v>0</v>
      </c>
      <c r="BI114" s="31">
        <v>0.158</v>
      </c>
      <c r="BJ114" s="31">
        <v>0</v>
      </c>
      <c r="BK114" s="31">
        <v>0</v>
      </c>
      <c r="BL114" s="73">
        <v>0</v>
      </c>
      <c r="BM114" s="74">
        <f t="shared" si="5"/>
        <v>99.103000000000023</v>
      </c>
      <c r="BN114" s="33"/>
      <c r="BO114" s="130">
        <v>0</v>
      </c>
      <c r="BP114" s="75">
        <f t="shared" si="6"/>
        <v>2505.221</v>
      </c>
      <c r="BQ114" s="32">
        <f t="shared" si="7"/>
        <v>2493.7959999999998</v>
      </c>
      <c r="BR114" s="76">
        <v>0</v>
      </c>
      <c r="BS114" s="30">
        <v>2493.7959999999998</v>
      </c>
      <c r="BT114" s="77">
        <v>0</v>
      </c>
      <c r="BU114" s="77">
        <v>11.425000000000001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495.238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0.49399999999999999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0.94699999999999995</v>
      </c>
      <c r="AV115" s="31">
        <v>5.1999999999999998E-2</v>
      </c>
      <c r="AW115" s="31">
        <v>0</v>
      </c>
      <c r="AX115" s="31">
        <v>11.141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12.634</v>
      </c>
      <c r="BN115" s="33"/>
      <c r="BO115" s="130">
        <v>0</v>
      </c>
      <c r="BP115" s="75">
        <f t="shared" si="6"/>
        <v>482.60399999999998</v>
      </c>
      <c r="BQ115" s="32">
        <f t="shared" si="7"/>
        <v>135.101</v>
      </c>
      <c r="BR115" s="76">
        <v>0</v>
      </c>
      <c r="BS115" s="30">
        <v>135.101</v>
      </c>
      <c r="BT115" s="77">
        <v>0</v>
      </c>
      <c r="BU115" s="77">
        <v>347.50299999999999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2133.3909999999996</v>
      </c>
      <c r="D116" s="30"/>
      <c r="E116" s="30"/>
      <c r="F116" s="30"/>
      <c r="G116" s="30"/>
      <c r="H116" s="30"/>
      <c r="I116" s="30"/>
      <c r="J116" s="30"/>
      <c r="K116" s="30"/>
      <c r="L116" s="32">
        <v>2.9430000000000001</v>
      </c>
      <c r="M116" s="31">
        <v>0</v>
      </c>
      <c r="N116" s="31">
        <v>14.073</v>
      </c>
      <c r="O116" s="31">
        <v>36.011000000000003</v>
      </c>
      <c r="P116" s="31">
        <v>40.225000000000001</v>
      </c>
      <c r="Q116" s="31">
        <v>0.45</v>
      </c>
      <c r="R116" s="31">
        <v>2.0339999999999998</v>
      </c>
      <c r="S116" s="31">
        <v>1.966</v>
      </c>
      <c r="T116" s="31">
        <v>0</v>
      </c>
      <c r="U116" s="31">
        <v>3.226</v>
      </c>
      <c r="V116" s="31">
        <v>2.1000000000000001E-2</v>
      </c>
      <c r="W116" s="31">
        <v>0.28499999999999998</v>
      </c>
      <c r="X116" s="31">
        <v>1.353</v>
      </c>
      <c r="Y116" s="31">
        <v>1.2010000000000001</v>
      </c>
      <c r="Z116" s="31">
        <v>1.7749999999999999</v>
      </c>
      <c r="AA116" s="31">
        <v>10.749000000000001</v>
      </c>
      <c r="AB116" s="31">
        <v>3.806</v>
      </c>
      <c r="AC116" s="31">
        <v>8.5410000000000004</v>
      </c>
      <c r="AD116" s="31">
        <v>28.509</v>
      </c>
      <c r="AE116" s="31">
        <v>52.018999999999998</v>
      </c>
      <c r="AF116" s="31">
        <v>5.18</v>
      </c>
      <c r="AG116" s="31">
        <v>14.265000000000001</v>
      </c>
      <c r="AH116" s="31">
        <v>11.249000000000001</v>
      </c>
      <c r="AI116" s="31">
        <v>13.576000000000001</v>
      </c>
      <c r="AJ116" s="31">
        <v>46.161999999999999</v>
      </c>
      <c r="AK116" s="31">
        <v>7.5350000000000001</v>
      </c>
      <c r="AL116" s="31">
        <v>44.442999999999998</v>
      </c>
      <c r="AM116" s="31">
        <v>53.427</v>
      </c>
      <c r="AN116" s="31">
        <v>6.774</v>
      </c>
      <c r="AO116" s="31">
        <v>135.37899999999999</v>
      </c>
      <c r="AP116" s="31">
        <v>41.268999999999998</v>
      </c>
      <c r="AQ116" s="31">
        <v>13.54</v>
      </c>
      <c r="AR116" s="31">
        <v>56.720999999999997</v>
      </c>
      <c r="AS116" s="31">
        <v>8.3529999999999998</v>
      </c>
      <c r="AT116" s="31">
        <v>59.033999999999999</v>
      </c>
      <c r="AU116" s="31">
        <v>5.0389999999999997</v>
      </c>
      <c r="AV116" s="31">
        <v>39.011000000000003</v>
      </c>
      <c r="AW116" s="31">
        <v>2.7360000000000002</v>
      </c>
      <c r="AX116" s="31">
        <v>26.192</v>
      </c>
      <c r="AY116" s="31">
        <v>0.91800000000000004</v>
      </c>
      <c r="AZ116" s="31">
        <v>11.613</v>
      </c>
      <c r="BA116" s="31">
        <v>8.0820000000000007</v>
      </c>
      <c r="BB116" s="31">
        <v>48.271999999999998</v>
      </c>
      <c r="BC116" s="31">
        <v>0.99099999999999999</v>
      </c>
      <c r="BD116" s="31">
        <v>14.134</v>
      </c>
      <c r="BE116" s="31">
        <v>7.3449999999999998</v>
      </c>
      <c r="BF116" s="31">
        <v>27.673999999999999</v>
      </c>
      <c r="BG116" s="31">
        <v>3.5249999999999999</v>
      </c>
      <c r="BH116" s="31">
        <v>16.536999999999999</v>
      </c>
      <c r="BI116" s="31">
        <v>45.648000000000003</v>
      </c>
      <c r="BJ116" s="31">
        <v>0</v>
      </c>
      <c r="BK116" s="31">
        <v>0</v>
      </c>
      <c r="BL116" s="73">
        <v>0</v>
      </c>
      <c r="BM116" s="74">
        <f t="shared" si="5"/>
        <v>983.81099999999992</v>
      </c>
      <c r="BN116" s="33"/>
      <c r="BO116" s="130">
        <v>0</v>
      </c>
      <c r="BP116" s="75">
        <f t="shared" si="6"/>
        <v>1149.58</v>
      </c>
      <c r="BQ116" s="32">
        <f t="shared" si="7"/>
        <v>1149.58</v>
      </c>
      <c r="BR116" s="76">
        <v>0</v>
      </c>
      <c r="BS116" s="30">
        <v>1149.58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940.71199999999999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130">
        <v>0</v>
      </c>
      <c r="BP117" s="75">
        <f t="shared" si="6"/>
        <v>940.71199999999999</v>
      </c>
      <c r="BQ117" s="32">
        <f t="shared" si="7"/>
        <v>940.71199999999999</v>
      </c>
      <c r="BR117" s="76">
        <v>940.71199999999999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8302.3900000000031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130">
        <v>38370.675000000003</v>
      </c>
      <c r="BP118" s="75">
        <f t="shared" si="6"/>
        <v>-30068.285</v>
      </c>
      <c r="BQ118" s="32">
        <f t="shared" si="7"/>
        <v>-30068.285</v>
      </c>
      <c r="BR118" s="76">
        <v>0</v>
      </c>
      <c r="BS118" s="30">
        <v>-30068.285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1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419941.33200000011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5737.1589999999987</v>
      </c>
      <c r="M120" s="40">
        <f t="shared" si="8"/>
        <v>3270.2370000000005</v>
      </c>
      <c r="N120" s="40">
        <f t="shared" si="8"/>
        <v>228.89000000000004</v>
      </c>
      <c r="O120" s="40">
        <f t="shared" si="8"/>
        <v>7204.2860000000028</v>
      </c>
      <c r="P120" s="40">
        <f t="shared" si="8"/>
        <v>2306.5949999999998</v>
      </c>
      <c r="Q120" s="40">
        <f t="shared" si="8"/>
        <v>260.36400000000003</v>
      </c>
      <c r="R120" s="40">
        <f t="shared" si="8"/>
        <v>639.803</v>
      </c>
      <c r="S120" s="40">
        <f t="shared" si="8"/>
        <v>570.88599999999974</v>
      </c>
      <c r="T120" s="40">
        <f t="shared" si="8"/>
        <v>0</v>
      </c>
      <c r="U120" s="40">
        <f t="shared" si="8"/>
        <v>769.17299999999989</v>
      </c>
      <c r="V120" s="40">
        <f t="shared" si="8"/>
        <v>214.54899999999998</v>
      </c>
      <c r="W120" s="40">
        <f t="shared" si="8"/>
        <v>124.38</v>
      </c>
      <c r="X120" s="40">
        <f t="shared" si="8"/>
        <v>538.18900000000008</v>
      </c>
      <c r="Y120" s="40">
        <f t="shared" si="8"/>
        <v>693.98799999999972</v>
      </c>
      <c r="Z120" s="40">
        <f t="shared" si="8"/>
        <v>405.27199999999988</v>
      </c>
      <c r="AA120" s="40">
        <f t="shared" si="8"/>
        <v>705.68700000000001</v>
      </c>
      <c r="AB120" s="40">
        <f t="shared" si="8"/>
        <v>193.74099999999996</v>
      </c>
      <c r="AC120" s="40">
        <f t="shared" si="8"/>
        <v>4738.143</v>
      </c>
      <c r="AD120" s="40">
        <f t="shared" si="8"/>
        <v>1710.7060000000004</v>
      </c>
      <c r="AE120" s="40">
        <f t="shared" si="8"/>
        <v>26860.828000000005</v>
      </c>
      <c r="AF120" s="40">
        <f t="shared" si="8"/>
        <v>649.97800000000007</v>
      </c>
      <c r="AG120" s="40">
        <f t="shared" si="8"/>
        <v>692.27</v>
      </c>
      <c r="AH120" s="40">
        <f t="shared" si="8"/>
        <v>3243.762999999999</v>
      </c>
      <c r="AI120" s="40">
        <f t="shared" si="8"/>
        <v>4347.482</v>
      </c>
      <c r="AJ120" s="40">
        <f t="shared" si="8"/>
        <v>7043.4160000000002</v>
      </c>
      <c r="AK120" s="40">
        <f t="shared" si="8"/>
        <v>820.34299999999996</v>
      </c>
      <c r="AL120" s="40">
        <f t="shared" si="8"/>
        <v>7399.3600000000015</v>
      </c>
      <c r="AM120" s="40">
        <f t="shared" si="8"/>
        <v>3090.6069999999991</v>
      </c>
      <c r="AN120" s="40">
        <f t="shared" si="8"/>
        <v>110.20800000000001</v>
      </c>
      <c r="AO120" s="40">
        <f t="shared" si="8"/>
        <v>15749.819999999998</v>
      </c>
      <c r="AP120" s="40">
        <f t="shared" si="8"/>
        <v>4771.4150000000018</v>
      </c>
      <c r="AQ120" s="40">
        <f t="shared" si="8"/>
        <v>545.76699999999994</v>
      </c>
      <c r="AR120" s="40">
        <f t="shared" si="8"/>
        <v>5708.759</v>
      </c>
      <c r="AS120" s="40">
        <f t="shared" si="8"/>
        <v>697.76299999999981</v>
      </c>
      <c r="AT120" s="40">
        <f t="shared" si="8"/>
        <v>3376.0569999999998</v>
      </c>
      <c r="AU120" s="40">
        <f t="shared" si="8"/>
        <v>983.69299999999976</v>
      </c>
      <c r="AV120" s="40">
        <f t="shared" si="8"/>
        <v>366.18600000000009</v>
      </c>
      <c r="AW120" s="40">
        <f t="shared" si="8"/>
        <v>803.93599999999992</v>
      </c>
      <c r="AX120" s="40">
        <f t="shared" si="8"/>
        <v>1906.5350000000001</v>
      </c>
      <c r="AY120" s="40">
        <f t="shared" si="8"/>
        <v>4.0629999999999997</v>
      </c>
      <c r="AZ120" s="40">
        <f t="shared" si="8"/>
        <v>375.19199999999995</v>
      </c>
      <c r="BA120" s="40">
        <f t="shared" si="8"/>
        <v>3652.2020000000002</v>
      </c>
      <c r="BB120" s="40">
        <f t="shared" si="8"/>
        <v>748.62200000000007</v>
      </c>
      <c r="BC120" s="40">
        <f t="shared" si="8"/>
        <v>6574.3110000000015</v>
      </c>
      <c r="BD120" s="40">
        <f t="shared" si="8"/>
        <v>167.60900000000004</v>
      </c>
      <c r="BE120" s="40">
        <f t="shared" si="8"/>
        <v>1197.1410000000001</v>
      </c>
      <c r="BF120" s="40">
        <f t="shared" si="8"/>
        <v>1959.4539999999995</v>
      </c>
      <c r="BG120" s="40">
        <f t="shared" si="8"/>
        <v>1121.1010000000003</v>
      </c>
      <c r="BH120" s="40">
        <f t="shared" si="8"/>
        <v>183.15099999999998</v>
      </c>
      <c r="BI120" s="40">
        <f t="shared" si="8"/>
        <v>673.88599999999985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136136.96599999996</v>
      </c>
      <c r="BN120" s="79">
        <f t="shared" si="8"/>
        <v>0</v>
      </c>
      <c r="BO120" s="80">
        <f t="shared" si="8"/>
        <v>76476.978000000003</v>
      </c>
      <c r="BP120" s="80">
        <f t="shared" si="8"/>
        <v>154670.67799999996</v>
      </c>
      <c r="BQ120" s="40">
        <f t="shared" si="8"/>
        <v>117729.24899999992</v>
      </c>
      <c r="BR120" s="40">
        <f t="shared" si="8"/>
        <v>17349.067999999999</v>
      </c>
      <c r="BS120" s="81">
        <f t="shared" ref="BS120:BX120" si="9">SUM(BS67:BS119)</f>
        <v>100380.181</v>
      </c>
      <c r="BT120" s="81">
        <f t="shared" si="9"/>
        <v>36569.964</v>
      </c>
      <c r="BU120" s="81">
        <f t="shared" si="9"/>
        <v>371.46499999999997</v>
      </c>
      <c r="BV120" s="40">
        <f t="shared" si="9"/>
        <v>47761.138999999996</v>
      </c>
      <c r="BW120" s="40">
        <f t="shared" si="9"/>
        <v>4895.5709999999999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11030.367</v>
      </c>
      <c r="G121" s="85">
        <f>G61</f>
        <v>-10.644</v>
      </c>
      <c r="H121" s="85">
        <f>H61</f>
        <v>1691.9350000000002</v>
      </c>
      <c r="I121" s="85">
        <f>I61</f>
        <v>0</v>
      </c>
      <c r="J121" s="85">
        <f>J61</f>
        <v>8927.5390000000007</v>
      </c>
      <c r="K121" s="85"/>
      <c r="L121" s="84">
        <v>9183.06</v>
      </c>
      <c r="M121" s="86">
        <v>2459.2069999999999</v>
      </c>
      <c r="N121" s="86">
        <v>457.78699999999998</v>
      </c>
      <c r="O121" s="86">
        <v>3260.748</v>
      </c>
      <c r="P121" s="86">
        <v>2024.596</v>
      </c>
      <c r="Q121" s="86">
        <v>344.71199999999999</v>
      </c>
      <c r="R121" s="86">
        <v>542.78099999999995</v>
      </c>
      <c r="S121" s="86">
        <v>273.99700000000001</v>
      </c>
      <c r="T121" s="86">
        <v>0</v>
      </c>
      <c r="U121" s="86">
        <v>313.32499999999999</v>
      </c>
      <c r="V121" s="86">
        <v>231.48599999999999</v>
      </c>
      <c r="W121" s="86">
        <v>36.868000000000002</v>
      </c>
      <c r="X121" s="86">
        <v>225.44499999999999</v>
      </c>
      <c r="Y121" s="86">
        <v>328.959</v>
      </c>
      <c r="Z121" s="86">
        <v>313.791</v>
      </c>
      <c r="AA121" s="86">
        <v>1080.7819999999999</v>
      </c>
      <c r="AB121" s="86">
        <v>433.93</v>
      </c>
      <c r="AC121" s="86">
        <v>4151.8789999999999</v>
      </c>
      <c r="AD121" s="86">
        <v>859.654</v>
      </c>
      <c r="AE121" s="86">
        <v>8477.1929999999993</v>
      </c>
      <c r="AF121" s="86">
        <v>1323.441</v>
      </c>
      <c r="AG121" s="86">
        <v>1152.0060000000001</v>
      </c>
      <c r="AH121" s="86">
        <v>3361.4090000000001</v>
      </c>
      <c r="AI121" s="86">
        <v>12027.236999999999</v>
      </c>
      <c r="AJ121" s="86">
        <v>10052.460999999999</v>
      </c>
      <c r="AK121" s="86">
        <v>784.70799999999997</v>
      </c>
      <c r="AL121" s="86">
        <v>-752.16200000000003</v>
      </c>
      <c r="AM121" s="86">
        <v>8259.8950000000004</v>
      </c>
      <c r="AN121" s="86">
        <v>196.53100000000001</v>
      </c>
      <c r="AO121" s="86">
        <v>7746.0940000000001</v>
      </c>
      <c r="AP121" s="86">
        <v>3514.67</v>
      </c>
      <c r="AQ121" s="86">
        <v>635.202</v>
      </c>
      <c r="AR121" s="86">
        <v>4372.5789999999997</v>
      </c>
      <c r="AS121" s="86">
        <v>291.589</v>
      </c>
      <c r="AT121" s="86">
        <v>11997.625</v>
      </c>
      <c r="AU121" s="86">
        <v>710.27200000000005</v>
      </c>
      <c r="AV121" s="86">
        <v>480.79</v>
      </c>
      <c r="AW121" s="86">
        <v>19129.183000000001</v>
      </c>
      <c r="AX121" s="86">
        <v>2038.116</v>
      </c>
      <c r="AY121" s="86">
        <v>3.3010000000000002</v>
      </c>
      <c r="AZ121" s="86">
        <v>403.22899999999998</v>
      </c>
      <c r="BA121" s="86">
        <v>1827.777</v>
      </c>
      <c r="BB121" s="86">
        <v>1887.144</v>
      </c>
      <c r="BC121" s="86">
        <v>18990.348999999998</v>
      </c>
      <c r="BD121" s="86">
        <v>533.64</v>
      </c>
      <c r="BE121" s="86">
        <v>9363.152</v>
      </c>
      <c r="BF121" s="86">
        <v>3543.6010000000001</v>
      </c>
      <c r="BG121" s="86">
        <v>1493.5840000000001</v>
      </c>
      <c r="BH121" s="86">
        <v>312.08699999999999</v>
      </c>
      <c r="BI121" s="86">
        <v>1142.4559999999999</v>
      </c>
      <c r="BJ121" s="86">
        <v>940.71199999999999</v>
      </c>
      <c r="BK121" s="86">
        <v>0</v>
      </c>
      <c r="BL121" s="86">
        <v>0</v>
      </c>
      <c r="BM121" s="87">
        <f>SUM(L121:BL121)</f>
        <v>162762.87800000003</v>
      </c>
      <c r="BN121" s="87">
        <f>SUM(C121:BL121)</f>
        <v>184402.07500000001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1604.27</v>
      </c>
      <c r="M122" s="31">
        <v>430.58199999999999</v>
      </c>
      <c r="N122" s="31">
        <v>55.195</v>
      </c>
      <c r="O122" s="31">
        <v>1198.8209999999999</v>
      </c>
      <c r="P122" s="31">
        <v>499.02199999999999</v>
      </c>
      <c r="Q122" s="31">
        <v>56.332999999999998</v>
      </c>
      <c r="R122" s="31">
        <v>165.32400000000001</v>
      </c>
      <c r="S122" s="31">
        <v>80.210999999999999</v>
      </c>
      <c r="T122" s="31">
        <v>0</v>
      </c>
      <c r="U122" s="31">
        <v>175.86199999999999</v>
      </c>
      <c r="V122" s="31">
        <v>86.626999999999995</v>
      </c>
      <c r="W122" s="31">
        <v>2.8239999999999998</v>
      </c>
      <c r="X122" s="31">
        <v>140.124</v>
      </c>
      <c r="Y122" s="31">
        <v>210.41499999999999</v>
      </c>
      <c r="Z122" s="31">
        <v>91.906000000000006</v>
      </c>
      <c r="AA122" s="31">
        <v>170.53200000000001</v>
      </c>
      <c r="AB122" s="31">
        <v>379.935</v>
      </c>
      <c r="AC122" s="31">
        <v>1163.307</v>
      </c>
      <c r="AD122" s="31">
        <v>302.95400000000001</v>
      </c>
      <c r="AE122" s="31">
        <v>3733.7170000000001</v>
      </c>
      <c r="AF122" s="31">
        <v>410.065</v>
      </c>
      <c r="AG122" s="31">
        <v>605.57799999999997</v>
      </c>
      <c r="AH122" s="31">
        <v>1472.2639999999999</v>
      </c>
      <c r="AI122" s="31">
        <v>2559.0990000000002</v>
      </c>
      <c r="AJ122" s="31">
        <v>1104.588</v>
      </c>
      <c r="AK122" s="31">
        <v>387.113</v>
      </c>
      <c r="AL122" s="31">
        <v>1487.759</v>
      </c>
      <c r="AM122" s="31">
        <v>3502.904</v>
      </c>
      <c r="AN122" s="31">
        <v>216.60900000000001</v>
      </c>
      <c r="AO122" s="31">
        <v>3774.9830000000002</v>
      </c>
      <c r="AP122" s="31">
        <v>813.94299999999998</v>
      </c>
      <c r="AQ122" s="31">
        <v>497.85399999999998</v>
      </c>
      <c r="AR122" s="31">
        <v>1701.798</v>
      </c>
      <c r="AS122" s="31">
        <v>393.30700000000002</v>
      </c>
      <c r="AT122" s="31">
        <v>3624.07</v>
      </c>
      <c r="AU122" s="31">
        <v>331.66199999999998</v>
      </c>
      <c r="AV122" s="31">
        <v>157.74100000000001</v>
      </c>
      <c r="AW122" s="31">
        <v>363.48899999999998</v>
      </c>
      <c r="AX122" s="31">
        <v>1481.6130000000001</v>
      </c>
      <c r="AY122" s="31">
        <v>4.0640000000000001</v>
      </c>
      <c r="AZ122" s="31">
        <v>101.931</v>
      </c>
      <c r="BA122" s="31">
        <v>497.012</v>
      </c>
      <c r="BB122" s="31">
        <v>1466.364</v>
      </c>
      <c r="BC122" s="31">
        <v>15385.212</v>
      </c>
      <c r="BD122" s="31">
        <v>450.79599999999999</v>
      </c>
      <c r="BE122" s="31">
        <v>7954.1419999999998</v>
      </c>
      <c r="BF122" s="31">
        <v>2668.9659999999999</v>
      </c>
      <c r="BG122" s="31">
        <v>211.411</v>
      </c>
      <c r="BH122" s="31">
        <v>312.08699999999999</v>
      </c>
      <c r="BI122" s="31">
        <v>158.37899999999999</v>
      </c>
      <c r="BJ122" s="31">
        <v>940.71199999999999</v>
      </c>
      <c r="BK122" s="31">
        <v>0</v>
      </c>
      <c r="BL122" s="31">
        <v>0</v>
      </c>
      <c r="BM122" s="33">
        <f t="shared" ref="BM122:BM129" si="10">SUM(L122:BL122)</f>
        <v>65585.47600000001</v>
      </c>
      <c r="BN122" s="33">
        <f t="shared" ref="BN122:BN129" si="11">SUM(C122:BL122)</f>
        <v>65585.47600000001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1595.6279999999999</v>
      </c>
      <c r="M123" s="31">
        <v>429.214</v>
      </c>
      <c r="N123" s="31">
        <v>50.932000000000002</v>
      </c>
      <c r="O123" s="31">
        <v>1077.452</v>
      </c>
      <c r="P123" s="31">
        <v>444.82299999999998</v>
      </c>
      <c r="Q123" s="31">
        <v>50.244</v>
      </c>
      <c r="R123" s="31">
        <v>148.70099999999999</v>
      </c>
      <c r="S123" s="31">
        <v>74.715999999999994</v>
      </c>
      <c r="T123" s="31">
        <v>0</v>
      </c>
      <c r="U123" s="31">
        <v>157.36500000000001</v>
      </c>
      <c r="V123" s="31">
        <v>76.668999999999997</v>
      </c>
      <c r="W123" s="31">
        <v>2.508</v>
      </c>
      <c r="X123" s="31">
        <v>127.758</v>
      </c>
      <c r="Y123" s="31">
        <v>185.37200000000001</v>
      </c>
      <c r="Z123" s="31">
        <v>89.573999999999998</v>
      </c>
      <c r="AA123" s="31">
        <v>150.678</v>
      </c>
      <c r="AB123" s="31">
        <v>334.11700000000002</v>
      </c>
      <c r="AC123" s="31">
        <v>1016.288</v>
      </c>
      <c r="AD123" s="31">
        <v>269.13200000000001</v>
      </c>
      <c r="AE123" s="31">
        <v>3473.1590000000001</v>
      </c>
      <c r="AF123" s="31">
        <v>378.51499999999999</v>
      </c>
      <c r="AG123" s="31">
        <v>534.66</v>
      </c>
      <c r="AH123" s="31">
        <v>1298.2860000000001</v>
      </c>
      <c r="AI123" s="31">
        <v>2290.3530000000001</v>
      </c>
      <c r="AJ123" s="31">
        <v>1004.438</v>
      </c>
      <c r="AK123" s="31">
        <v>342.20499999999998</v>
      </c>
      <c r="AL123" s="31">
        <v>1298.7529999999999</v>
      </c>
      <c r="AM123" s="31">
        <v>3066.741</v>
      </c>
      <c r="AN123" s="31">
        <v>188.578</v>
      </c>
      <c r="AO123" s="31">
        <v>3282.078</v>
      </c>
      <c r="AP123" s="31">
        <v>763.83199999999999</v>
      </c>
      <c r="AQ123" s="31">
        <v>441.54199999999997</v>
      </c>
      <c r="AR123" s="31">
        <v>1517.7909999999999</v>
      </c>
      <c r="AS123" s="31">
        <v>346.33100000000002</v>
      </c>
      <c r="AT123" s="31">
        <v>3003.152</v>
      </c>
      <c r="AU123" s="31">
        <v>283.01799999999997</v>
      </c>
      <c r="AV123" s="31">
        <v>142.14099999999999</v>
      </c>
      <c r="AW123" s="31">
        <v>342.77</v>
      </c>
      <c r="AX123" s="31">
        <v>1358.1849999999999</v>
      </c>
      <c r="AY123" s="31">
        <v>3.5750000000000002</v>
      </c>
      <c r="AZ123" s="31">
        <v>92.387</v>
      </c>
      <c r="BA123" s="31">
        <v>456.87</v>
      </c>
      <c r="BB123" s="31">
        <v>1302.615</v>
      </c>
      <c r="BC123" s="31">
        <v>10722.15</v>
      </c>
      <c r="BD123" s="31">
        <v>402.78</v>
      </c>
      <c r="BE123" s="31">
        <v>7848.7749999999996</v>
      </c>
      <c r="BF123" s="31">
        <v>2564.2489999999998</v>
      </c>
      <c r="BG123" s="31">
        <v>191.11099999999999</v>
      </c>
      <c r="BH123" s="31">
        <v>291.54500000000002</v>
      </c>
      <c r="BI123" s="31">
        <v>147.56100000000001</v>
      </c>
      <c r="BJ123" s="31">
        <v>908.524</v>
      </c>
      <c r="BK123" s="31">
        <v>0</v>
      </c>
      <c r="BL123" s="31">
        <v>0</v>
      </c>
      <c r="BM123" s="33">
        <f t="shared" si="10"/>
        <v>56569.841</v>
      </c>
      <c r="BN123" s="33">
        <f t="shared" si="11"/>
        <v>56569.841</v>
      </c>
      <c r="BP123" s="88" t="s">
        <v>105</v>
      </c>
      <c r="BQ123" s="89"/>
      <c r="BR123" s="89"/>
      <c r="BS123" s="89"/>
      <c r="BT123" s="90">
        <f>BM121</f>
        <v>162762.87800000003</v>
      </c>
      <c r="BV123" s="88" t="s">
        <v>110</v>
      </c>
      <c r="BW123" s="89"/>
      <c r="BX123" s="89"/>
      <c r="BY123" s="89"/>
      <c r="BZ123" s="90">
        <f>BP120</f>
        <v>154670.67799999996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8.4939999999999998</v>
      </c>
      <c r="M124" s="31">
        <v>1.2370000000000001</v>
      </c>
      <c r="N124" s="31">
        <v>3.778</v>
      </c>
      <c r="O124" s="31">
        <v>111.102</v>
      </c>
      <c r="P124" s="31">
        <v>50.938000000000002</v>
      </c>
      <c r="Q124" s="31">
        <v>5.8579999999999997</v>
      </c>
      <c r="R124" s="31">
        <v>14.58</v>
      </c>
      <c r="S124" s="31">
        <v>5.1559999999999997</v>
      </c>
      <c r="T124" s="31">
        <v>0</v>
      </c>
      <c r="U124" s="31">
        <v>17.312999999999999</v>
      </c>
      <c r="V124" s="31">
        <v>8.5190000000000001</v>
      </c>
      <c r="W124" s="31">
        <v>0.30299999999999999</v>
      </c>
      <c r="X124" s="31">
        <v>11.555999999999999</v>
      </c>
      <c r="Y124" s="31">
        <v>23.335999999999999</v>
      </c>
      <c r="Z124" s="31">
        <v>2.161</v>
      </c>
      <c r="AA124" s="31">
        <v>19.248999999999999</v>
      </c>
      <c r="AB124" s="31">
        <v>42.56</v>
      </c>
      <c r="AC124" s="31">
        <v>141.917</v>
      </c>
      <c r="AD124" s="31">
        <v>32.625</v>
      </c>
      <c r="AE124" s="31">
        <v>201.499</v>
      </c>
      <c r="AF124" s="31">
        <v>29.797999999999998</v>
      </c>
      <c r="AG124" s="31">
        <v>68.233000000000004</v>
      </c>
      <c r="AH124" s="31">
        <v>169.77699999999999</v>
      </c>
      <c r="AI124" s="31">
        <v>256.86200000000002</v>
      </c>
      <c r="AJ124" s="31">
        <v>97.087000000000003</v>
      </c>
      <c r="AK124" s="31">
        <v>42.390999999999998</v>
      </c>
      <c r="AL124" s="31">
        <v>168.61099999999999</v>
      </c>
      <c r="AM124" s="31">
        <v>427.19299999999998</v>
      </c>
      <c r="AN124" s="31">
        <v>27.495000000000001</v>
      </c>
      <c r="AO124" s="31">
        <v>470.755</v>
      </c>
      <c r="AP124" s="31">
        <v>46.576000000000001</v>
      </c>
      <c r="AQ124" s="31">
        <v>55.606999999999999</v>
      </c>
      <c r="AR124" s="31">
        <v>180.84700000000001</v>
      </c>
      <c r="AS124" s="31">
        <v>46.607999999999997</v>
      </c>
      <c r="AT124" s="31">
        <v>614.27</v>
      </c>
      <c r="AU124" s="31">
        <v>40.851999999999997</v>
      </c>
      <c r="AV124" s="31">
        <v>15.382</v>
      </c>
      <c r="AW124" s="31">
        <v>19.863</v>
      </c>
      <c r="AX124" s="31">
        <v>120.782</v>
      </c>
      <c r="AY124" s="31">
        <v>0.48899999999999999</v>
      </c>
      <c r="AZ124" s="31">
        <v>9.3879999999999999</v>
      </c>
      <c r="BA124" s="31">
        <v>34.158999999999999</v>
      </c>
      <c r="BB124" s="31">
        <v>153.11600000000001</v>
      </c>
      <c r="BC124" s="31">
        <v>1030.943</v>
      </c>
      <c r="BD124" s="31">
        <v>48.015999999999998</v>
      </c>
      <c r="BE124" s="31">
        <v>97.459000000000003</v>
      </c>
      <c r="BF124" s="31">
        <v>95.614000000000004</v>
      </c>
      <c r="BG124" s="31">
        <v>18.872</v>
      </c>
      <c r="BH124" s="31">
        <v>20.509</v>
      </c>
      <c r="BI124" s="31">
        <v>10.349</v>
      </c>
      <c r="BJ124" s="31">
        <v>23.344999999999999</v>
      </c>
      <c r="BK124" s="31">
        <v>0</v>
      </c>
      <c r="BL124" s="31">
        <v>0</v>
      </c>
      <c r="BM124" s="33">
        <f t="shared" si="10"/>
        <v>5143.4290000000001</v>
      </c>
      <c r="BN124" s="33">
        <f t="shared" si="11"/>
        <v>5143.4290000000001</v>
      </c>
      <c r="BP124" s="53" t="s">
        <v>109</v>
      </c>
      <c r="BT124" s="75">
        <f>J121</f>
        <v>8927.5390000000007</v>
      </c>
      <c r="BV124" s="53" t="s">
        <v>76</v>
      </c>
      <c r="BZ124" s="75">
        <f>BV120</f>
        <v>47761.138999999996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0.14799999999999999</v>
      </c>
      <c r="M125" s="93">
        <v>0.13100000000000001</v>
      </c>
      <c r="N125" s="93">
        <v>0.48499999999999999</v>
      </c>
      <c r="O125" s="93">
        <v>10.266999999999999</v>
      </c>
      <c r="P125" s="93">
        <v>3.2610000000000001</v>
      </c>
      <c r="Q125" s="93">
        <v>0.23100000000000001</v>
      </c>
      <c r="R125" s="93">
        <v>2.0430000000000001</v>
      </c>
      <c r="S125" s="93">
        <v>0.33900000000000002</v>
      </c>
      <c r="T125" s="93">
        <v>0</v>
      </c>
      <c r="U125" s="93">
        <v>1.1839999999999999</v>
      </c>
      <c r="V125" s="93">
        <v>1.4390000000000001</v>
      </c>
      <c r="W125" s="93">
        <v>1.2999999999999999E-2</v>
      </c>
      <c r="X125" s="93">
        <v>0.81</v>
      </c>
      <c r="Y125" s="93">
        <v>1.7070000000000001</v>
      </c>
      <c r="Z125" s="93">
        <v>0.17100000000000001</v>
      </c>
      <c r="AA125" s="93">
        <v>0.60499999999999998</v>
      </c>
      <c r="AB125" s="93">
        <v>3.258</v>
      </c>
      <c r="AC125" s="93">
        <v>5.1020000000000003</v>
      </c>
      <c r="AD125" s="93">
        <v>1.1970000000000001</v>
      </c>
      <c r="AE125" s="93">
        <v>59.058999999999997</v>
      </c>
      <c r="AF125" s="93">
        <v>1.752</v>
      </c>
      <c r="AG125" s="93">
        <v>2.6850000000000001</v>
      </c>
      <c r="AH125" s="93">
        <v>4.2009999999999996</v>
      </c>
      <c r="AI125" s="93">
        <v>11.884</v>
      </c>
      <c r="AJ125" s="93">
        <v>3.0630000000000002</v>
      </c>
      <c r="AK125" s="93">
        <v>2.5169999999999999</v>
      </c>
      <c r="AL125" s="93">
        <v>20.395</v>
      </c>
      <c r="AM125" s="93">
        <v>8.9700000000000006</v>
      </c>
      <c r="AN125" s="93">
        <v>0.53600000000000003</v>
      </c>
      <c r="AO125" s="93">
        <v>22.15</v>
      </c>
      <c r="AP125" s="93">
        <v>3.5350000000000001</v>
      </c>
      <c r="AQ125" s="93">
        <v>0.70499999999999996</v>
      </c>
      <c r="AR125" s="93">
        <v>3.16</v>
      </c>
      <c r="AS125" s="93">
        <v>0.36799999999999999</v>
      </c>
      <c r="AT125" s="93">
        <v>6.6479999999999997</v>
      </c>
      <c r="AU125" s="93">
        <v>7.7919999999999998</v>
      </c>
      <c r="AV125" s="93">
        <v>0.218</v>
      </c>
      <c r="AW125" s="93">
        <v>0.85599999999999998</v>
      </c>
      <c r="AX125" s="93">
        <v>2.6459999999999999</v>
      </c>
      <c r="AY125" s="93">
        <v>0</v>
      </c>
      <c r="AZ125" s="93">
        <v>0.156</v>
      </c>
      <c r="BA125" s="93">
        <v>5.9829999999999997</v>
      </c>
      <c r="BB125" s="93">
        <v>10.632999999999999</v>
      </c>
      <c r="BC125" s="93">
        <v>3632.1190000000001</v>
      </c>
      <c r="BD125" s="93">
        <v>0</v>
      </c>
      <c r="BE125" s="93">
        <v>7.9080000000000004</v>
      </c>
      <c r="BF125" s="93">
        <v>9.1029999999999998</v>
      </c>
      <c r="BG125" s="93">
        <v>1.4279999999999999</v>
      </c>
      <c r="BH125" s="93">
        <v>3.3000000000000002E-2</v>
      </c>
      <c r="BI125" s="93">
        <v>0.46899999999999997</v>
      </c>
      <c r="BJ125" s="93">
        <v>8.843</v>
      </c>
      <c r="BK125" s="93">
        <v>0</v>
      </c>
      <c r="BL125" s="93">
        <v>0</v>
      </c>
      <c r="BM125" s="33">
        <f t="shared" si="10"/>
        <v>3872.2059999999997</v>
      </c>
      <c r="BN125" s="33">
        <f t="shared" si="11"/>
        <v>3872.2059999999997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4895.5709999999999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4.7009999999999996</v>
      </c>
      <c r="M126" s="31">
        <v>2.0430000000000001</v>
      </c>
      <c r="N126" s="31">
        <v>6.5880000000000001</v>
      </c>
      <c r="O126" s="31">
        <v>36.527999999999999</v>
      </c>
      <c r="P126" s="31">
        <v>19.835000000000001</v>
      </c>
      <c r="Q126" s="31">
        <v>40.017000000000003</v>
      </c>
      <c r="R126" s="31">
        <v>10.353</v>
      </c>
      <c r="S126" s="31">
        <v>0.65800000000000003</v>
      </c>
      <c r="T126" s="31">
        <v>0</v>
      </c>
      <c r="U126" s="31">
        <v>6.508</v>
      </c>
      <c r="V126" s="31">
        <v>4.7430000000000003</v>
      </c>
      <c r="W126" s="31">
        <v>0.59199999999999997</v>
      </c>
      <c r="X126" s="31">
        <v>6.5949999999999998</v>
      </c>
      <c r="Y126" s="31">
        <v>4.5739999999999998</v>
      </c>
      <c r="Z126" s="31">
        <v>0.496</v>
      </c>
      <c r="AA126" s="31">
        <v>7.11</v>
      </c>
      <c r="AB126" s="31">
        <v>3.2949999999999999</v>
      </c>
      <c r="AC126" s="31">
        <v>53.061</v>
      </c>
      <c r="AD126" s="31">
        <v>14.454000000000001</v>
      </c>
      <c r="AE126" s="31">
        <v>314.71499999999997</v>
      </c>
      <c r="AF126" s="31">
        <v>19.552</v>
      </c>
      <c r="AG126" s="31">
        <v>18.809000000000001</v>
      </c>
      <c r="AH126" s="31">
        <v>78.483999999999995</v>
      </c>
      <c r="AI126" s="31">
        <v>448.75200000000001</v>
      </c>
      <c r="AJ126" s="31">
        <v>4.3620000000000001</v>
      </c>
      <c r="AK126" s="31">
        <v>10.364000000000001</v>
      </c>
      <c r="AL126" s="31">
        <v>56.942999999999998</v>
      </c>
      <c r="AM126" s="31">
        <v>97.221999999999994</v>
      </c>
      <c r="AN126" s="31">
        <v>3.0840000000000001</v>
      </c>
      <c r="AO126" s="31">
        <v>230.59100000000001</v>
      </c>
      <c r="AP126" s="31">
        <v>16.853000000000002</v>
      </c>
      <c r="AQ126" s="31">
        <v>4.8259999999999996</v>
      </c>
      <c r="AR126" s="31">
        <v>23.478000000000002</v>
      </c>
      <c r="AS126" s="31">
        <v>2.0750000000000002</v>
      </c>
      <c r="AT126" s="31">
        <v>19.858000000000001</v>
      </c>
      <c r="AU126" s="31">
        <v>7.6550000000000002</v>
      </c>
      <c r="AV126" s="31">
        <v>6.0220000000000002</v>
      </c>
      <c r="AW126" s="31">
        <v>64.171999999999997</v>
      </c>
      <c r="AX126" s="31">
        <v>21.626000000000001</v>
      </c>
      <c r="AY126" s="31">
        <v>0.17799999999999999</v>
      </c>
      <c r="AZ126" s="31">
        <v>1.966</v>
      </c>
      <c r="BA126" s="31">
        <v>5.34</v>
      </c>
      <c r="BB126" s="31">
        <v>2.5179999999999998</v>
      </c>
      <c r="BC126" s="31">
        <v>0</v>
      </c>
      <c r="BD126" s="31">
        <v>0</v>
      </c>
      <c r="BE126" s="31">
        <v>4.4169999999999998</v>
      </c>
      <c r="BF126" s="31">
        <v>4.7389999999999999</v>
      </c>
      <c r="BG126" s="31">
        <v>4.6790000000000003</v>
      </c>
      <c r="BH126" s="31">
        <v>0</v>
      </c>
      <c r="BI126" s="31">
        <v>4.3259999999999996</v>
      </c>
      <c r="BJ126" s="31">
        <v>0</v>
      </c>
      <c r="BK126" s="31">
        <v>0</v>
      </c>
      <c r="BL126" s="31">
        <v>0</v>
      </c>
      <c r="BM126" s="33">
        <f t="shared" si="10"/>
        <v>1699.7570000000001</v>
      </c>
      <c r="BN126" s="33">
        <f t="shared" si="11"/>
        <v>1699.7570000000001</v>
      </c>
      <c r="BP126" s="53" t="s">
        <v>107</v>
      </c>
      <c r="BT126" s="75">
        <f>H121+F121</f>
        <v>12722.302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-55.703000000000003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-92.394000000000005</v>
      </c>
      <c r="AR127" s="31">
        <v>0</v>
      </c>
      <c r="AS127" s="31">
        <v>-5.8330000000000002</v>
      </c>
      <c r="AT127" s="31">
        <v>0</v>
      </c>
      <c r="AU127" s="31">
        <v>0</v>
      </c>
      <c r="AV127" s="31">
        <v>0</v>
      </c>
      <c r="AW127" s="31">
        <v>0</v>
      </c>
      <c r="AX127" s="31">
        <v>-2.3769999999999998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-156.30700000000002</v>
      </c>
      <c r="BN127" s="33">
        <f t="shared" si="11"/>
        <v>-156.30700000000002</v>
      </c>
      <c r="BP127" s="53" t="s">
        <v>108</v>
      </c>
      <c r="BT127" s="75">
        <f>G121</f>
        <v>-10.644</v>
      </c>
      <c r="BV127" s="53" t="s">
        <v>189</v>
      </c>
      <c r="BZ127" s="75">
        <f>BO120</f>
        <v>76476.978000000003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7574.0889999999999</v>
      </c>
      <c r="M128" s="97">
        <v>2026.5820000000001</v>
      </c>
      <c r="N128" s="97">
        <v>396.00400000000002</v>
      </c>
      <c r="O128" s="97">
        <v>2025.3989999999999</v>
      </c>
      <c r="P128" s="97">
        <v>1505.739</v>
      </c>
      <c r="Q128" s="97">
        <v>248.36199999999999</v>
      </c>
      <c r="R128" s="97">
        <v>367.10399999999998</v>
      </c>
      <c r="S128" s="97">
        <v>193.12799999999999</v>
      </c>
      <c r="T128" s="97">
        <v>0</v>
      </c>
      <c r="U128" s="97">
        <v>130.95500000000001</v>
      </c>
      <c r="V128" s="97">
        <v>140.11600000000001</v>
      </c>
      <c r="W128" s="97">
        <v>33.451999999999998</v>
      </c>
      <c r="X128" s="97">
        <v>78.725999999999999</v>
      </c>
      <c r="Y128" s="97">
        <v>113.97</v>
      </c>
      <c r="Z128" s="97">
        <v>221.38900000000001</v>
      </c>
      <c r="AA128" s="97">
        <v>903.14</v>
      </c>
      <c r="AB128" s="97">
        <v>50.7</v>
      </c>
      <c r="AC128" s="97">
        <v>2935.511</v>
      </c>
      <c r="AD128" s="97">
        <v>542.24599999999998</v>
      </c>
      <c r="AE128" s="97">
        <v>4428.7610000000004</v>
      </c>
      <c r="AF128" s="97">
        <v>893.82399999999996</v>
      </c>
      <c r="AG128" s="97">
        <v>527.61900000000003</v>
      </c>
      <c r="AH128" s="97">
        <v>1810.6610000000001</v>
      </c>
      <c r="AI128" s="97">
        <v>9019.3860000000004</v>
      </c>
      <c r="AJ128" s="97">
        <v>8943.5110000000004</v>
      </c>
      <c r="AK128" s="97">
        <v>442.93400000000003</v>
      </c>
      <c r="AL128" s="97">
        <v>-2296.864</v>
      </c>
      <c r="AM128" s="97">
        <v>4659.7690000000002</v>
      </c>
      <c r="AN128" s="97">
        <v>-23.161999999999999</v>
      </c>
      <c r="AO128" s="97">
        <v>3740.52</v>
      </c>
      <c r="AP128" s="97">
        <v>2683.8739999999998</v>
      </c>
      <c r="AQ128" s="97">
        <v>224.916</v>
      </c>
      <c r="AR128" s="97">
        <v>2647.3029999999999</v>
      </c>
      <c r="AS128" s="97">
        <v>-97.96</v>
      </c>
      <c r="AT128" s="97">
        <v>8353.6970000000001</v>
      </c>
      <c r="AU128" s="97">
        <v>370.95499999999998</v>
      </c>
      <c r="AV128" s="97">
        <v>317.02699999999999</v>
      </c>
      <c r="AW128" s="97">
        <v>18701.522000000001</v>
      </c>
      <c r="AX128" s="97">
        <v>537.25400000000002</v>
      </c>
      <c r="AY128" s="97">
        <v>-0.94099999999999995</v>
      </c>
      <c r="AZ128" s="97">
        <v>299.33199999999999</v>
      </c>
      <c r="BA128" s="97">
        <v>1325.425</v>
      </c>
      <c r="BB128" s="97">
        <v>418.262</v>
      </c>
      <c r="BC128" s="97">
        <v>3605.1370000000002</v>
      </c>
      <c r="BD128" s="97">
        <v>82.843999999999994</v>
      </c>
      <c r="BE128" s="97">
        <v>1404.5930000000001</v>
      </c>
      <c r="BF128" s="97">
        <v>869.89599999999996</v>
      </c>
      <c r="BG128" s="97">
        <v>1277.4939999999999</v>
      </c>
      <c r="BH128" s="97">
        <v>0</v>
      </c>
      <c r="BI128" s="97">
        <v>979.75099999999998</v>
      </c>
      <c r="BJ128" s="97">
        <v>0</v>
      </c>
      <c r="BK128" s="97">
        <v>0</v>
      </c>
      <c r="BL128" s="97">
        <v>0</v>
      </c>
      <c r="BM128" s="98">
        <f>SUM(L128:BL128)</f>
        <v>95633.951999999976</v>
      </c>
      <c r="BN128" s="98">
        <f t="shared" si="11"/>
        <v>95633.951999999976</v>
      </c>
      <c r="BP128" s="53"/>
      <c r="BT128" s="75"/>
      <c r="BV128" s="53" t="s">
        <v>190</v>
      </c>
      <c r="BZ128" s="75">
        <f>BO61</f>
        <v>99402.290999999968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34023</v>
      </c>
      <c r="M129" s="102">
        <v>4695</v>
      </c>
      <c r="N129" s="102">
        <v>1453</v>
      </c>
      <c r="O129" s="102">
        <v>6830</v>
      </c>
      <c r="P129" s="102">
        <v>1298</v>
      </c>
      <c r="Q129" s="102">
        <v>44</v>
      </c>
      <c r="R129" s="102">
        <v>2491</v>
      </c>
      <c r="S129" s="102">
        <v>1301</v>
      </c>
      <c r="T129" s="102">
        <v>0</v>
      </c>
      <c r="U129" s="102">
        <v>203</v>
      </c>
      <c r="V129" s="102">
        <v>54</v>
      </c>
      <c r="W129" s="102">
        <v>66</v>
      </c>
      <c r="X129" s="102">
        <v>355</v>
      </c>
      <c r="Y129" s="102">
        <v>2145</v>
      </c>
      <c r="Z129" s="102">
        <v>1620</v>
      </c>
      <c r="AA129" s="102">
        <v>576</v>
      </c>
      <c r="AB129" s="102">
        <v>534</v>
      </c>
      <c r="AC129" s="102">
        <v>718</v>
      </c>
      <c r="AD129" s="102">
        <v>339</v>
      </c>
      <c r="AE129" s="102">
        <v>18312</v>
      </c>
      <c r="AF129" s="102">
        <v>4475</v>
      </c>
      <c r="AG129" s="102">
        <v>1417</v>
      </c>
      <c r="AH129" s="102">
        <v>1330</v>
      </c>
      <c r="AI129" s="102">
        <v>24311</v>
      </c>
      <c r="AJ129" s="102">
        <v>6185</v>
      </c>
      <c r="AK129" s="102">
        <v>306</v>
      </c>
      <c r="AL129" s="102">
        <v>541</v>
      </c>
      <c r="AM129" s="102">
        <v>2055</v>
      </c>
      <c r="AN129" s="102">
        <v>201</v>
      </c>
      <c r="AO129" s="102">
        <v>8710</v>
      </c>
      <c r="AP129" s="102">
        <v>7592</v>
      </c>
      <c r="AQ129" s="102">
        <v>589</v>
      </c>
      <c r="AR129" s="102">
        <v>1488</v>
      </c>
      <c r="AS129" s="102">
        <v>412</v>
      </c>
      <c r="AT129" s="102">
        <v>1330</v>
      </c>
      <c r="AU129" s="102">
        <v>171</v>
      </c>
      <c r="AV129" s="102">
        <v>97</v>
      </c>
      <c r="AW129" s="102">
        <v>632</v>
      </c>
      <c r="AX129" s="102">
        <v>2112</v>
      </c>
      <c r="AY129" s="102">
        <v>13</v>
      </c>
      <c r="AZ129" s="102">
        <v>538</v>
      </c>
      <c r="BA129" s="102">
        <v>1222</v>
      </c>
      <c r="BB129" s="102">
        <v>3176</v>
      </c>
      <c r="BC129" s="102">
        <v>23371</v>
      </c>
      <c r="BD129" s="102">
        <v>357</v>
      </c>
      <c r="BE129" s="102">
        <v>14599</v>
      </c>
      <c r="BF129" s="102">
        <v>3225</v>
      </c>
      <c r="BG129" s="102">
        <v>1329</v>
      </c>
      <c r="BH129" s="102">
        <v>887</v>
      </c>
      <c r="BI129" s="102">
        <v>4240</v>
      </c>
      <c r="BJ129" s="102">
        <v>12565</v>
      </c>
      <c r="BK129" s="102">
        <v>0</v>
      </c>
      <c r="BL129" s="102">
        <v>0</v>
      </c>
      <c r="BM129" s="82">
        <f t="shared" si="10"/>
        <v>206533</v>
      </c>
      <c r="BN129" s="103">
        <f t="shared" si="11"/>
        <v>206533</v>
      </c>
      <c r="BP129" s="7" t="s">
        <v>77</v>
      </c>
      <c r="BQ129" s="8"/>
      <c r="BR129" s="8"/>
      <c r="BS129" s="8"/>
      <c r="BT129" s="103">
        <f>BT123+BT124+BT125+BT126+BT127</f>
        <v>184402.07500000001</v>
      </c>
      <c r="BV129" s="7" t="s">
        <v>77</v>
      </c>
      <c r="BW129" s="8"/>
      <c r="BX129" s="8"/>
      <c r="BY129" s="8"/>
      <c r="BZ129" s="528">
        <f>BZ123+BZ124+BZ125+BZ126+BZ127-BZ128</f>
        <v>184402.07499999995</v>
      </c>
      <c r="CA129" s="5"/>
    </row>
    <row r="130" spans="2:79" ht="13.5" thickTop="1"/>
    <row r="132" spans="2:79"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6"/>
      <c r="AE132" s="376"/>
      <c r="AF132" s="376"/>
      <c r="AG132" s="376"/>
      <c r="AH132" s="376"/>
      <c r="AI132" s="376"/>
      <c r="AJ132" s="376"/>
      <c r="AK132" s="376"/>
      <c r="AL132" s="376"/>
      <c r="AM132" s="376"/>
      <c r="AN132" s="376"/>
      <c r="AO132" s="376"/>
      <c r="AP132" s="376"/>
      <c r="AQ132" s="376"/>
      <c r="AR132" s="376"/>
      <c r="AS132" s="376"/>
      <c r="AT132" s="376"/>
      <c r="AU132" s="376"/>
      <c r="AV132" s="376"/>
      <c r="AW132" s="376"/>
      <c r="AX132" s="376"/>
      <c r="AY132" s="376"/>
      <c r="AZ132" s="376"/>
      <c r="BA132" s="376"/>
      <c r="BB132" s="376"/>
      <c r="BC132" s="376"/>
      <c r="BD132" s="376"/>
      <c r="BE132" s="376"/>
      <c r="BF132" s="376"/>
      <c r="BG132" s="376"/>
      <c r="BH132" s="376"/>
      <c r="BI132" s="376"/>
      <c r="BJ132" s="376"/>
      <c r="BK132" s="376"/>
      <c r="BL132" s="376"/>
      <c r="BM132" s="376"/>
      <c r="BN132" s="76"/>
    </row>
    <row r="133" spans="2:79"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75"/>
      <c r="AI133" s="375"/>
      <c r="AJ133" s="375"/>
      <c r="AK133" s="375"/>
      <c r="AL133" s="375"/>
      <c r="AM133" s="375"/>
      <c r="AN133" s="375"/>
      <c r="AO133" s="375"/>
      <c r="AP133" s="375"/>
      <c r="AQ133" s="375"/>
      <c r="AR133" s="375"/>
      <c r="AS133" s="375"/>
      <c r="AT133" s="375"/>
      <c r="AU133" s="375"/>
      <c r="AV133" s="375"/>
      <c r="AW133" s="375"/>
      <c r="AX133" s="375"/>
      <c r="AY133" s="375"/>
      <c r="AZ133" s="375"/>
      <c r="BA133" s="375"/>
      <c r="BB133" s="375"/>
      <c r="BC133" s="375"/>
      <c r="BD133" s="375"/>
      <c r="BE133" s="375"/>
      <c r="BF133" s="375"/>
      <c r="BG133" s="375"/>
      <c r="BH133" s="375"/>
      <c r="BI133" s="375"/>
      <c r="BJ133" s="375"/>
      <c r="BK133" s="375"/>
      <c r="BL133" s="375"/>
      <c r="BM133" s="375"/>
    </row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A130"/>
  <sheetViews>
    <sheetView showGridLines="0" zoomScale="110" zoomScaleNormal="110" workbookViewId="0">
      <selection activeCell="E7" sqref="E7"/>
    </sheetView>
  </sheetViews>
  <sheetFormatPr defaultColWidth="11.42578125" defaultRowHeight="12.75"/>
  <cols>
    <col min="1" max="1" width="9.140625" style="2" customWidth="1"/>
    <col min="2" max="2" width="42.140625" style="2" bestFit="1" customWidth="1"/>
    <col min="3" max="3" width="10.85546875" style="2" customWidth="1"/>
    <col min="4" max="4" width="10.7109375" style="2" bestFit="1" customWidth="1"/>
    <col min="5" max="5" width="11.140625" style="2" customWidth="1"/>
    <col min="6" max="6" width="10.140625" style="2" bestFit="1" customWidth="1"/>
    <col min="7" max="8" width="9.7109375" style="2" customWidth="1"/>
    <col min="9" max="9" width="11.140625" style="2" customWidth="1"/>
    <col min="10" max="10" width="12.7109375" style="2" customWidth="1"/>
    <col min="11" max="11" width="13.7109375" style="2" customWidth="1"/>
    <col min="12" max="66" width="12.7109375" style="2" customWidth="1"/>
    <col min="67" max="67" width="13.42578125" style="2" customWidth="1"/>
    <col min="68" max="68" width="11" style="2" customWidth="1"/>
    <col min="69" max="71" width="9.7109375" style="2" customWidth="1"/>
    <col min="72" max="72" width="11.140625" style="2" bestFit="1" customWidth="1"/>
    <col min="73" max="75" width="9.7109375" style="2" customWidth="1"/>
    <col min="76" max="76" width="10.42578125" style="2" customWidth="1"/>
    <col min="77" max="77" width="14.7109375" style="2" customWidth="1"/>
    <col min="78" max="78" width="11.140625" style="5" bestFit="1" customWidth="1"/>
    <col min="79" max="16384" width="11.42578125" style="2"/>
  </cols>
  <sheetData>
    <row r="1" spans="1:78" ht="15.75">
      <c r="F1" s="3" t="s">
        <v>128</v>
      </c>
      <c r="G1" s="104" t="s">
        <v>265</v>
      </c>
      <c r="H1" s="104"/>
      <c r="I1" s="105"/>
      <c r="J1" s="105"/>
      <c r="K1" s="105"/>
      <c r="N1" s="1" t="s">
        <v>116</v>
      </c>
    </row>
    <row r="2" spans="1:78">
      <c r="A2" s="178" t="s">
        <v>0</v>
      </c>
      <c r="N2" s="2" t="s">
        <v>199</v>
      </c>
    </row>
    <row r="3" spans="1:78" ht="13.5" thickBot="1">
      <c r="C3" s="6" t="s">
        <v>80</v>
      </c>
      <c r="BN3" s="6"/>
      <c r="BT3" s="6"/>
    </row>
    <row r="4" spans="1:78" ht="14.25" thickTop="1" thickBot="1">
      <c r="L4" s="7" t="s">
        <v>81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9"/>
      <c r="BY4" s="5"/>
      <c r="BZ4" s="2"/>
    </row>
    <row r="5" spans="1:78" ht="70.5" customHeight="1" thickTop="1">
      <c r="A5" s="10"/>
      <c r="B5" s="11" t="s">
        <v>79</v>
      </c>
      <c r="C5" s="12" t="s">
        <v>200</v>
      </c>
      <c r="D5" s="12" t="s">
        <v>215</v>
      </c>
      <c r="E5" s="12" t="s">
        <v>82</v>
      </c>
      <c r="F5" s="12" t="s">
        <v>171</v>
      </c>
      <c r="G5" s="12" t="s">
        <v>169</v>
      </c>
      <c r="H5" s="12" t="s">
        <v>83</v>
      </c>
      <c r="I5" s="12" t="s">
        <v>84</v>
      </c>
      <c r="J5" s="13" t="s">
        <v>85</v>
      </c>
      <c r="K5" s="14" t="s">
        <v>113</v>
      </c>
      <c r="L5" s="388" t="s">
        <v>201</v>
      </c>
      <c r="M5" s="15" t="s">
        <v>188</v>
      </c>
      <c r="N5" s="15" t="s">
        <v>193</v>
      </c>
      <c r="O5" s="15" t="s">
        <v>132</v>
      </c>
      <c r="P5" s="15" t="s">
        <v>202</v>
      </c>
      <c r="Q5" s="15" t="s">
        <v>203</v>
      </c>
      <c r="R5" s="15" t="s">
        <v>165</v>
      </c>
      <c r="S5" s="15" t="s">
        <v>231</v>
      </c>
      <c r="T5" s="15" t="s">
        <v>204</v>
      </c>
      <c r="U5" s="15" t="s">
        <v>133</v>
      </c>
      <c r="V5" s="15" t="s">
        <v>121</v>
      </c>
      <c r="W5" s="15" t="s">
        <v>122</v>
      </c>
      <c r="X5" s="15" t="s">
        <v>205</v>
      </c>
      <c r="Y5" s="15" t="s">
        <v>123</v>
      </c>
      <c r="Z5" s="15" t="s">
        <v>166</v>
      </c>
      <c r="AA5" s="15" t="s">
        <v>206</v>
      </c>
      <c r="AB5" s="15" t="s">
        <v>124</v>
      </c>
      <c r="AC5" s="15" t="s">
        <v>167</v>
      </c>
      <c r="AD5" s="15" t="s">
        <v>125</v>
      </c>
      <c r="AE5" s="15" t="s">
        <v>163</v>
      </c>
      <c r="AF5" s="15" t="s">
        <v>216</v>
      </c>
      <c r="AG5" s="15" t="s">
        <v>232</v>
      </c>
      <c r="AH5" s="15" t="s">
        <v>217</v>
      </c>
      <c r="AI5" s="15" t="s">
        <v>134</v>
      </c>
      <c r="AJ5" s="15" t="s">
        <v>135</v>
      </c>
      <c r="AK5" s="15" t="s">
        <v>37</v>
      </c>
      <c r="AL5" s="15" t="s">
        <v>39</v>
      </c>
      <c r="AM5" s="15" t="s">
        <v>136</v>
      </c>
      <c r="AN5" s="15" t="s">
        <v>156</v>
      </c>
      <c r="AO5" s="15" t="s">
        <v>43</v>
      </c>
      <c r="AP5" s="15" t="s">
        <v>207</v>
      </c>
      <c r="AQ5" s="15" t="s">
        <v>233</v>
      </c>
      <c r="AR5" s="15" t="s">
        <v>47</v>
      </c>
      <c r="AS5" s="15" t="s">
        <v>157</v>
      </c>
      <c r="AT5" s="15" t="s">
        <v>234</v>
      </c>
      <c r="AU5" s="15" t="s">
        <v>235</v>
      </c>
      <c r="AV5" s="15" t="s">
        <v>158</v>
      </c>
      <c r="AW5" s="15" t="s">
        <v>145</v>
      </c>
      <c r="AX5" s="15" t="s">
        <v>236</v>
      </c>
      <c r="AY5" s="15" t="s">
        <v>159</v>
      </c>
      <c r="AZ5" s="15" t="s">
        <v>160</v>
      </c>
      <c r="BA5" s="15" t="s">
        <v>161</v>
      </c>
      <c r="BB5" s="15" t="s">
        <v>237</v>
      </c>
      <c r="BC5" s="15" t="s">
        <v>59</v>
      </c>
      <c r="BD5" s="15" t="s">
        <v>168</v>
      </c>
      <c r="BE5" s="15" t="s">
        <v>69</v>
      </c>
      <c r="BF5" s="15" t="s">
        <v>148</v>
      </c>
      <c r="BG5" s="15" t="s">
        <v>238</v>
      </c>
      <c r="BH5" s="15" t="s">
        <v>162</v>
      </c>
      <c r="BI5" s="15" t="s">
        <v>164</v>
      </c>
      <c r="BJ5" s="15" t="s">
        <v>239</v>
      </c>
      <c r="BK5" s="15" t="s">
        <v>240</v>
      </c>
      <c r="BL5" s="12" t="s">
        <v>126</v>
      </c>
      <c r="BM5" s="14" t="s">
        <v>86</v>
      </c>
      <c r="BN5" s="16" t="s">
        <v>87</v>
      </c>
      <c r="BO5" s="17" t="s">
        <v>88</v>
      </c>
      <c r="BZ5" s="2"/>
    </row>
    <row r="6" spans="1:78" ht="15" customHeight="1">
      <c r="A6" s="18"/>
      <c r="B6" s="19"/>
      <c r="C6" s="20"/>
      <c r="D6" s="19"/>
      <c r="E6" s="19"/>
      <c r="F6" s="19"/>
      <c r="G6" s="19"/>
      <c r="H6" s="19"/>
      <c r="I6" s="19"/>
      <c r="J6" s="19"/>
      <c r="K6" s="19"/>
      <c r="L6" s="21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2"/>
      <c r="BN6" s="23"/>
      <c r="BO6" s="24"/>
      <c r="BZ6" s="2"/>
    </row>
    <row r="7" spans="1:78" ht="15" customHeight="1" thickBot="1">
      <c r="A7" s="25"/>
      <c r="B7" s="26"/>
      <c r="C7" s="27"/>
      <c r="D7" s="26"/>
      <c r="E7" s="26"/>
      <c r="F7" s="26"/>
      <c r="G7" s="26"/>
      <c r="H7" s="26"/>
      <c r="I7" s="26"/>
      <c r="J7" s="26"/>
      <c r="K7" s="26"/>
      <c r="L7" s="28" t="s">
        <v>11</v>
      </c>
      <c r="M7" s="27" t="s">
        <v>12</v>
      </c>
      <c r="N7" s="27" t="s">
        <v>13</v>
      </c>
      <c r="O7" s="27" t="s">
        <v>14</v>
      </c>
      <c r="P7" s="27" t="s">
        <v>15</v>
      </c>
      <c r="Q7" s="27" t="s">
        <v>16</v>
      </c>
      <c r="R7" s="27" t="s">
        <v>17</v>
      </c>
      <c r="S7" s="27" t="s">
        <v>18</v>
      </c>
      <c r="T7" s="27" t="s">
        <v>19</v>
      </c>
      <c r="U7" s="27" t="s">
        <v>20</v>
      </c>
      <c r="V7" s="27" t="s">
        <v>21</v>
      </c>
      <c r="W7" s="27" t="s">
        <v>22</v>
      </c>
      <c r="X7" s="27" t="s">
        <v>23</v>
      </c>
      <c r="Y7" s="27" t="s">
        <v>24</v>
      </c>
      <c r="Z7" s="27" t="s">
        <v>25</v>
      </c>
      <c r="AA7" s="27" t="s">
        <v>26</v>
      </c>
      <c r="AB7" s="27" t="s">
        <v>27</v>
      </c>
      <c r="AC7" s="27" t="s">
        <v>28</v>
      </c>
      <c r="AD7" s="27" t="s">
        <v>29</v>
      </c>
      <c r="AE7" s="27" t="s">
        <v>30</v>
      </c>
      <c r="AF7" s="27" t="s">
        <v>31</v>
      </c>
      <c r="AG7" s="27" t="s">
        <v>32</v>
      </c>
      <c r="AH7" s="27" t="s">
        <v>33</v>
      </c>
      <c r="AI7" s="27" t="s">
        <v>34</v>
      </c>
      <c r="AJ7" s="27" t="s">
        <v>35</v>
      </c>
      <c r="AK7" s="27" t="s">
        <v>36</v>
      </c>
      <c r="AL7" s="27" t="s">
        <v>38</v>
      </c>
      <c r="AM7" s="27" t="s">
        <v>40</v>
      </c>
      <c r="AN7" s="27" t="s">
        <v>41</v>
      </c>
      <c r="AO7" s="27" t="s">
        <v>42</v>
      </c>
      <c r="AP7" s="27" t="s">
        <v>44</v>
      </c>
      <c r="AQ7" s="27" t="s">
        <v>45</v>
      </c>
      <c r="AR7" s="27" t="s">
        <v>46</v>
      </c>
      <c r="AS7" s="27" t="s">
        <v>48</v>
      </c>
      <c r="AT7" s="27" t="s">
        <v>49</v>
      </c>
      <c r="AU7" s="27" t="s">
        <v>50</v>
      </c>
      <c r="AV7" s="27" t="s">
        <v>51</v>
      </c>
      <c r="AW7" s="27" t="s">
        <v>52</v>
      </c>
      <c r="AX7" s="27" t="s">
        <v>53</v>
      </c>
      <c r="AY7" s="27" t="s">
        <v>54</v>
      </c>
      <c r="AZ7" s="27" t="s">
        <v>55</v>
      </c>
      <c r="BA7" s="27" t="s">
        <v>56</v>
      </c>
      <c r="BB7" s="27" t="s">
        <v>57</v>
      </c>
      <c r="BC7" s="27" t="s">
        <v>58</v>
      </c>
      <c r="BD7" s="27" t="s">
        <v>60</v>
      </c>
      <c r="BE7" s="27" t="s">
        <v>61</v>
      </c>
      <c r="BF7" s="27" t="s">
        <v>62</v>
      </c>
      <c r="BG7" s="27" t="s">
        <v>63</v>
      </c>
      <c r="BH7" s="27" t="s">
        <v>64</v>
      </c>
      <c r="BI7" s="27" t="s">
        <v>65</v>
      </c>
      <c r="BJ7" s="27" t="s">
        <v>66</v>
      </c>
      <c r="BK7" s="27" t="s">
        <v>70</v>
      </c>
      <c r="BL7" s="27" t="s">
        <v>71</v>
      </c>
      <c r="BM7" s="29"/>
      <c r="BN7" s="23"/>
      <c r="BO7" s="24"/>
      <c r="BZ7" s="2"/>
    </row>
    <row r="8" spans="1:78" ht="13.5" thickTop="1">
      <c r="A8" s="18" t="s">
        <v>11</v>
      </c>
      <c r="B8" s="30" t="s">
        <v>201</v>
      </c>
      <c r="C8" s="31">
        <f>D8+E8+F8+G8+H8+I8+J8+K8</f>
        <v>19808.371999999996</v>
      </c>
      <c r="D8" s="30">
        <v>2901.1109999999999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191.07499999999999</v>
      </c>
      <c r="K8" s="30">
        <f>BM8+BN8+BO8</f>
        <v>16716.185999999998</v>
      </c>
      <c r="L8" s="32">
        <v>12986.382</v>
      </c>
      <c r="M8" s="31">
        <v>0</v>
      </c>
      <c r="N8" s="31">
        <v>0</v>
      </c>
      <c r="O8" s="31">
        <v>368.22899999999998</v>
      </c>
      <c r="P8" s="31">
        <v>0</v>
      </c>
      <c r="Q8" s="31">
        <v>0</v>
      </c>
      <c r="R8" s="31">
        <v>0</v>
      </c>
      <c r="S8" s="31">
        <v>47.103999999999999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1.339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6.609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3">
        <f>SUM(L8:BL8)</f>
        <v>13409.662999999999</v>
      </c>
      <c r="BN8" s="34"/>
      <c r="BO8" s="127">
        <v>3306.5230000000001</v>
      </c>
      <c r="BZ8" s="2"/>
    </row>
    <row r="9" spans="1:78">
      <c r="A9" s="18" t="s">
        <v>12</v>
      </c>
      <c r="B9" s="30" t="s">
        <v>188</v>
      </c>
      <c r="C9" s="31">
        <f t="shared" ref="C9:C60" si="0">D9+E9+F9+G9+H9+I9+J9+K9</f>
        <v>7731.5150000000003</v>
      </c>
      <c r="D9" s="30">
        <v>1875.83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1.54</v>
      </c>
      <c r="K9" s="30">
        <f t="shared" ref="K9:K60" si="1">BM9+BN9+BO9</f>
        <v>5854.1450000000004</v>
      </c>
      <c r="L9" s="32">
        <v>0</v>
      </c>
      <c r="M9" s="31">
        <v>5745.5370000000003</v>
      </c>
      <c r="N9" s="31">
        <v>0</v>
      </c>
      <c r="O9" s="31">
        <v>41.780999999999999</v>
      </c>
      <c r="P9" s="31">
        <v>0</v>
      </c>
      <c r="Q9" s="31">
        <v>0</v>
      </c>
      <c r="R9" s="31">
        <v>0</v>
      </c>
      <c r="S9" s="31">
        <v>60.088999999999999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3">
        <f t="shared" ref="BM9:BM60" si="2">SUM(L9:BL9)</f>
        <v>5847.4070000000002</v>
      </c>
      <c r="BN9" s="35"/>
      <c r="BO9" s="128">
        <v>6.7380000000000004</v>
      </c>
      <c r="BZ9" s="2"/>
    </row>
    <row r="10" spans="1:78">
      <c r="A10" s="18" t="s">
        <v>13</v>
      </c>
      <c r="B10" s="30" t="s">
        <v>193</v>
      </c>
      <c r="C10" s="31">
        <f t="shared" si="0"/>
        <v>1284.817</v>
      </c>
      <c r="D10" s="30">
        <v>484.20499999999998</v>
      </c>
      <c r="E10" s="30">
        <v>0</v>
      </c>
      <c r="F10" s="30">
        <v>6.5609999999999999</v>
      </c>
      <c r="G10" s="30">
        <v>0</v>
      </c>
      <c r="H10" s="30">
        <v>0</v>
      </c>
      <c r="I10" s="30">
        <v>0</v>
      </c>
      <c r="J10" s="30">
        <v>4.4619999999999997</v>
      </c>
      <c r="K10" s="30">
        <f t="shared" si="1"/>
        <v>789.58899999999994</v>
      </c>
      <c r="L10" s="32">
        <v>0</v>
      </c>
      <c r="M10" s="31">
        <v>0</v>
      </c>
      <c r="N10" s="31">
        <v>637.58600000000001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7.18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5.0590000000000002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3">
        <f t="shared" si="2"/>
        <v>649.82499999999993</v>
      </c>
      <c r="BN10" s="35"/>
      <c r="BO10" s="128">
        <v>139.76400000000001</v>
      </c>
      <c r="BZ10" s="2"/>
    </row>
    <row r="11" spans="1:78">
      <c r="A11" s="18" t="s">
        <v>14</v>
      </c>
      <c r="B11" s="30" t="s">
        <v>132</v>
      </c>
      <c r="C11" s="31">
        <f t="shared" si="0"/>
        <v>33985.781999999999</v>
      </c>
      <c r="D11" s="30">
        <v>4645.8180000000002</v>
      </c>
      <c r="E11" s="30">
        <v>0</v>
      </c>
      <c r="F11" s="30">
        <v>2271.8809999999999</v>
      </c>
      <c r="G11" s="30">
        <v>0</v>
      </c>
      <c r="H11" s="30">
        <v>0</v>
      </c>
      <c r="I11" s="30">
        <v>0</v>
      </c>
      <c r="J11" s="30">
        <v>2322.0650000000001</v>
      </c>
      <c r="K11" s="30">
        <f t="shared" si="1"/>
        <v>24746.018</v>
      </c>
      <c r="L11" s="32">
        <v>597.51900000000001</v>
      </c>
      <c r="M11" s="31">
        <v>12.217000000000001</v>
      </c>
      <c r="N11" s="31">
        <v>0</v>
      </c>
      <c r="O11" s="31">
        <v>9250.9140000000007</v>
      </c>
      <c r="P11" s="31">
        <v>12.202</v>
      </c>
      <c r="Q11" s="31">
        <v>0</v>
      </c>
      <c r="R11" s="31">
        <v>0</v>
      </c>
      <c r="S11" s="31">
        <v>61.16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0.40799999999999997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9.7409999999999997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3">
        <f t="shared" si="2"/>
        <v>9944.1610000000001</v>
      </c>
      <c r="BN11" s="35"/>
      <c r="BO11" s="128">
        <v>14801.857</v>
      </c>
      <c r="BZ11" s="2"/>
    </row>
    <row r="12" spans="1:78">
      <c r="A12" s="18" t="s">
        <v>15</v>
      </c>
      <c r="B12" s="30" t="s">
        <v>202</v>
      </c>
      <c r="C12" s="31">
        <f t="shared" si="0"/>
        <v>12455.238000000001</v>
      </c>
      <c r="D12" s="30">
        <v>1176.692</v>
      </c>
      <c r="E12" s="30">
        <v>0</v>
      </c>
      <c r="F12" s="30">
        <v>741.827</v>
      </c>
      <c r="G12" s="30">
        <v>0</v>
      </c>
      <c r="H12" s="30">
        <v>0</v>
      </c>
      <c r="I12" s="30">
        <v>0</v>
      </c>
      <c r="J12" s="30">
        <v>2330.645</v>
      </c>
      <c r="K12" s="30">
        <f t="shared" si="1"/>
        <v>8206.0740000000005</v>
      </c>
      <c r="L12" s="32">
        <v>1752.817</v>
      </c>
      <c r="M12" s="31">
        <v>0</v>
      </c>
      <c r="N12" s="31">
        <v>0</v>
      </c>
      <c r="O12" s="31">
        <v>266.70299999999997</v>
      </c>
      <c r="P12" s="31">
        <v>3309.6010000000001</v>
      </c>
      <c r="Q12" s="31">
        <v>0</v>
      </c>
      <c r="R12" s="31">
        <v>7.7750000000000004</v>
      </c>
      <c r="S12" s="31">
        <v>8.8219999999999992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3.3719999999999999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3">
        <f t="shared" si="2"/>
        <v>5349.09</v>
      </c>
      <c r="BN12" s="35"/>
      <c r="BO12" s="128">
        <v>2856.9839999999999</v>
      </c>
      <c r="BZ12" s="2"/>
    </row>
    <row r="13" spans="1:78">
      <c r="A13" s="18" t="s">
        <v>16</v>
      </c>
      <c r="B13" s="30" t="s">
        <v>203</v>
      </c>
      <c r="C13" s="31">
        <f t="shared" si="0"/>
        <v>1547.3829999999998</v>
      </c>
      <c r="D13" s="30">
        <v>463.27199999999999</v>
      </c>
      <c r="E13" s="30">
        <v>0</v>
      </c>
      <c r="F13" s="30">
        <v>161.36500000000001</v>
      </c>
      <c r="G13" s="30">
        <v>0</v>
      </c>
      <c r="H13" s="30">
        <v>28.114999999999998</v>
      </c>
      <c r="I13" s="30">
        <v>0</v>
      </c>
      <c r="J13" s="30">
        <v>114.711</v>
      </c>
      <c r="K13" s="30">
        <f t="shared" si="1"/>
        <v>779.92</v>
      </c>
      <c r="L13" s="32">
        <v>0</v>
      </c>
      <c r="M13" s="31">
        <v>0</v>
      </c>
      <c r="N13" s="31">
        <v>0</v>
      </c>
      <c r="O13" s="31">
        <v>0</v>
      </c>
      <c r="P13" s="31">
        <v>0</v>
      </c>
      <c r="Q13" s="31">
        <v>523.72299999999996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3">
        <f t="shared" si="2"/>
        <v>523.72299999999996</v>
      </c>
      <c r="BN13" s="35"/>
      <c r="BO13" s="128">
        <v>256.197</v>
      </c>
      <c r="BZ13" s="2"/>
    </row>
    <row r="14" spans="1:78">
      <c r="A14" s="18" t="s">
        <v>17</v>
      </c>
      <c r="B14" s="30" t="s">
        <v>165</v>
      </c>
      <c r="C14" s="31">
        <f t="shared" si="0"/>
        <v>4961.3389999999999</v>
      </c>
      <c r="D14" s="30">
        <v>839.428</v>
      </c>
      <c r="E14" s="30">
        <v>0</v>
      </c>
      <c r="F14" s="30">
        <v>382.06599999999997</v>
      </c>
      <c r="G14" s="30">
        <v>0</v>
      </c>
      <c r="H14" s="30">
        <v>0</v>
      </c>
      <c r="I14" s="30">
        <v>0</v>
      </c>
      <c r="J14" s="30">
        <v>498.50599999999997</v>
      </c>
      <c r="K14" s="30">
        <f t="shared" si="1"/>
        <v>3241.3390000000004</v>
      </c>
      <c r="L14" s="32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1047.3530000000001</v>
      </c>
      <c r="S14" s="31">
        <v>93.69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0.81499999999999995</v>
      </c>
      <c r="AA14" s="31">
        <v>8.1300000000000008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3">
        <f t="shared" si="2"/>
        <v>1149.9880000000003</v>
      </c>
      <c r="BN14" s="35"/>
      <c r="BO14" s="128">
        <v>2091.3510000000001</v>
      </c>
      <c r="BZ14" s="2"/>
    </row>
    <row r="15" spans="1:78">
      <c r="A15" s="18" t="s">
        <v>18</v>
      </c>
      <c r="B15" s="30" t="s">
        <v>231</v>
      </c>
      <c r="C15" s="31">
        <f t="shared" si="0"/>
        <v>3128.6210000000001</v>
      </c>
      <c r="D15" s="30">
        <v>540.44100000000003</v>
      </c>
      <c r="E15" s="30">
        <v>0</v>
      </c>
      <c r="F15" s="30">
        <v>146.74700000000001</v>
      </c>
      <c r="G15" s="30">
        <v>0</v>
      </c>
      <c r="H15" s="30">
        <v>0</v>
      </c>
      <c r="I15" s="30">
        <v>0</v>
      </c>
      <c r="J15" s="30">
        <v>103.863</v>
      </c>
      <c r="K15" s="30">
        <f t="shared" si="1"/>
        <v>2337.5700000000002</v>
      </c>
      <c r="L15" s="32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530.64200000000005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158.13999999999999</v>
      </c>
      <c r="AA15" s="31">
        <v>23.271000000000001</v>
      </c>
      <c r="AB15" s="31">
        <v>0</v>
      </c>
      <c r="AC15" s="31">
        <v>0</v>
      </c>
      <c r="AD15" s="31">
        <v>0</v>
      </c>
      <c r="AE15" s="31">
        <v>3.1150000000000002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3">
        <f t="shared" si="2"/>
        <v>715.16800000000001</v>
      </c>
      <c r="BN15" s="35"/>
      <c r="BO15" s="128">
        <v>1622.402</v>
      </c>
      <c r="BZ15" s="2"/>
    </row>
    <row r="16" spans="1:78">
      <c r="A16" s="18" t="s">
        <v>19</v>
      </c>
      <c r="B16" s="30" t="s">
        <v>204</v>
      </c>
      <c r="C16" s="31">
        <f t="shared" si="0"/>
        <v>21950.152000000002</v>
      </c>
      <c r="D16" s="30">
        <v>3762.049</v>
      </c>
      <c r="E16" s="30">
        <v>0</v>
      </c>
      <c r="F16" s="30">
        <v>721.48800000000006</v>
      </c>
      <c r="G16" s="30">
        <v>0</v>
      </c>
      <c r="H16" s="30">
        <v>479.01600000000002</v>
      </c>
      <c r="I16" s="30">
        <v>0</v>
      </c>
      <c r="J16" s="30">
        <v>850.83600000000001</v>
      </c>
      <c r="K16" s="30">
        <f t="shared" si="1"/>
        <v>16136.763000000001</v>
      </c>
      <c r="L16" s="32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0.45900000000000002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3">
        <f t="shared" si="2"/>
        <v>0.45900000000000002</v>
      </c>
      <c r="BN16" s="35"/>
      <c r="BO16" s="128">
        <v>16136.304</v>
      </c>
      <c r="BZ16" s="2"/>
    </row>
    <row r="17" spans="1:78">
      <c r="A17" s="18" t="s">
        <v>20</v>
      </c>
      <c r="B17" s="30" t="s">
        <v>133</v>
      </c>
      <c r="C17" s="31">
        <f t="shared" si="0"/>
        <v>6073.2170000000006</v>
      </c>
      <c r="D17" s="30">
        <v>958.95699999999999</v>
      </c>
      <c r="E17" s="30">
        <v>0</v>
      </c>
      <c r="F17" s="30">
        <v>313.78399999999999</v>
      </c>
      <c r="G17" s="30">
        <v>0</v>
      </c>
      <c r="H17" s="30">
        <v>0</v>
      </c>
      <c r="I17" s="30">
        <v>0</v>
      </c>
      <c r="J17" s="30">
        <v>403.774</v>
      </c>
      <c r="K17" s="30">
        <f t="shared" si="1"/>
        <v>4396.7020000000002</v>
      </c>
      <c r="L17" s="32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17.545000000000002</v>
      </c>
      <c r="S17" s="31">
        <v>0</v>
      </c>
      <c r="T17" s="31">
        <v>0</v>
      </c>
      <c r="U17" s="31">
        <v>927.56100000000004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104.98</v>
      </c>
      <c r="AB17" s="31">
        <v>0</v>
      </c>
      <c r="AC17" s="31">
        <v>0</v>
      </c>
      <c r="AD17" s="31">
        <v>0</v>
      </c>
      <c r="AE17" s="31">
        <v>30.454999999999998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3">
        <f t="shared" si="2"/>
        <v>1080.5409999999999</v>
      </c>
      <c r="BN17" s="35"/>
      <c r="BO17" s="128">
        <v>3316.1610000000001</v>
      </c>
      <c r="BZ17" s="2"/>
    </row>
    <row r="18" spans="1:78">
      <c r="A18" s="18" t="s">
        <v>21</v>
      </c>
      <c r="B18" s="30" t="s">
        <v>121</v>
      </c>
      <c r="C18" s="31">
        <f t="shared" si="0"/>
        <v>1959.0540000000001</v>
      </c>
      <c r="D18" s="30">
        <v>737.80799999999999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4.665</v>
      </c>
      <c r="K18" s="30">
        <f t="shared" si="1"/>
        <v>1216.5810000000001</v>
      </c>
      <c r="L18" s="32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329.94600000000003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5.1820000000000004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3">
        <f t="shared" si="2"/>
        <v>335.12800000000004</v>
      </c>
      <c r="BN18" s="35"/>
      <c r="BO18" s="128">
        <v>881.45299999999997</v>
      </c>
      <c r="BZ18" s="2"/>
    </row>
    <row r="19" spans="1:78">
      <c r="A19" s="18" t="s">
        <v>22</v>
      </c>
      <c r="B19" s="30" t="s">
        <v>122</v>
      </c>
      <c r="C19" s="31">
        <f t="shared" si="0"/>
        <v>3699.855</v>
      </c>
      <c r="D19" s="30">
        <v>365.00099999999998</v>
      </c>
      <c r="E19" s="30">
        <v>0</v>
      </c>
      <c r="F19" s="30">
        <v>35.887999999999998</v>
      </c>
      <c r="G19" s="30">
        <v>0</v>
      </c>
      <c r="H19" s="30">
        <v>0</v>
      </c>
      <c r="I19" s="30">
        <v>0</v>
      </c>
      <c r="J19" s="30">
        <v>346.76</v>
      </c>
      <c r="K19" s="30">
        <f t="shared" si="1"/>
        <v>2952.2060000000001</v>
      </c>
      <c r="L19" s="32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161.40899999999999</v>
      </c>
      <c r="X19" s="31">
        <v>0</v>
      </c>
      <c r="Y19" s="31">
        <v>0</v>
      </c>
      <c r="Z19" s="31">
        <v>2.78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6.3150000000000004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3">
        <f t="shared" si="2"/>
        <v>170.50399999999999</v>
      </c>
      <c r="BN19" s="35"/>
      <c r="BO19" s="128">
        <v>2781.7020000000002</v>
      </c>
      <c r="BZ19" s="2"/>
    </row>
    <row r="20" spans="1:78">
      <c r="A20" s="18" t="s">
        <v>23</v>
      </c>
      <c r="B20" s="30" t="s">
        <v>205</v>
      </c>
      <c r="C20" s="31">
        <f t="shared" si="0"/>
        <v>7943.0540000000001</v>
      </c>
      <c r="D20" s="30">
        <v>1488.7149999999999</v>
      </c>
      <c r="E20" s="30">
        <v>0</v>
      </c>
      <c r="F20" s="30">
        <v>40.619</v>
      </c>
      <c r="G20" s="30">
        <v>0</v>
      </c>
      <c r="H20" s="30">
        <v>0</v>
      </c>
      <c r="I20" s="30">
        <v>0</v>
      </c>
      <c r="J20" s="30">
        <v>420.75799999999998</v>
      </c>
      <c r="K20" s="30">
        <f t="shared" si="1"/>
        <v>5992.9620000000004</v>
      </c>
      <c r="L20" s="32">
        <v>0</v>
      </c>
      <c r="M20" s="31">
        <v>0</v>
      </c>
      <c r="N20" s="31">
        <v>14.773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844.77099999999996</v>
      </c>
      <c r="Y20" s="31">
        <v>0</v>
      </c>
      <c r="Z20" s="31">
        <v>0</v>
      </c>
      <c r="AA20" s="31">
        <v>3.802</v>
      </c>
      <c r="AB20" s="31">
        <v>0</v>
      </c>
      <c r="AC20" s="31">
        <v>0</v>
      </c>
      <c r="AD20" s="31">
        <v>0</v>
      </c>
      <c r="AE20" s="31">
        <v>37.927999999999997</v>
      </c>
      <c r="AF20" s="31">
        <v>0</v>
      </c>
      <c r="AG20" s="31">
        <v>0</v>
      </c>
      <c r="AH20" s="31">
        <v>431.37400000000002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3">
        <f t="shared" si="2"/>
        <v>1332.6480000000001</v>
      </c>
      <c r="BN20" s="35"/>
      <c r="BO20" s="128">
        <v>4660.3140000000003</v>
      </c>
      <c r="BZ20" s="2"/>
    </row>
    <row r="21" spans="1:78">
      <c r="A21" s="18" t="s">
        <v>24</v>
      </c>
      <c r="B21" s="30" t="s">
        <v>123</v>
      </c>
      <c r="C21" s="31">
        <f t="shared" si="0"/>
        <v>9586.8179999999993</v>
      </c>
      <c r="D21" s="30">
        <v>2589.4929999999999</v>
      </c>
      <c r="E21" s="30">
        <v>0</v>
      </c>
      <c r="F21" s="30">
        <v>77.84</v>
      </c>
      <c r="G21" s="30">
        <v>0</v>
      </c>
      <c r="H21" s="30">
        <v>0</v>
      </c>
      <c r="I21" s="30">
        <v>0</v>
      </c>
      <c r="J21" s="30">
        <v>195.02600000000001</v>
      </c>
      <c r="K21" s="30">
        <f t="shared" si="1"/>
        <v>6724.4589999999998</v>
      </c>
      <c r="L21" s="32">
        <v>0</v>
      </c>
      <c r="M21" s="31">
        <v>0</v>
      </c>
      <c r="N21" s="31">
        <v>20.933</v>
      </c>
      <c r="O21" s="31">
        <v>0</v>
      </c>
      <c r="P21" s="31">
        <v>0</v>
      </c>
      <c r="Q21" s="31">
        <v>0</v>
      </c>
      <c r="R21" s="31">
        <v>0</v>
      </c>
      <c r="S21" s="31">
        <v>130.30000000000001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1131.335</v>
      </c>
      <c r="Z21" s="31">
        <v>41.289000000000001</v>
      </c>
      <c r="AA21" s="31">
        <v>68.150000000000006</v>
      </c>
      <c r="AB21" s="31">
        <v>0</v>
      </c>
      <c r="AC21" s="31">
        <v>0</v>
      </c>
      <c r="AD21" s="31">
        <v>0</v>
      </c>
      <c r="AE21" s="31">
        <v>0</v>
      </c>
      <c r="AF21" s="31">
        <v>217.68100000000001</v>
      </c>
      <c r="AG21" s="31">
        <v>0.53200000000000003</v>
      </c>
      <c r="AH21" s="31">
        <v>0</v>
      </c>
      <c r="AI21" s="31">
        <v>3.548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3">
        <f t="shared" si="2"/>
        <v>1613.768</v>
      </c>
      <c r="BN21" s="35"/>
      <c r="BO21" s="128">
        <v>5110.6909999999998</v>
      </c>
      <c r="BZ21" s="2"/>
    </row>
    <row r="22" spans="1:78">
      <c r="A22" s="18" t="s">
        <v>25</v>
      </c>
      <c r="B22" s="30" t="s">
        <v>166</v>
      </c>
      <c r="C22" s="31">
        <f t="shared" si="0"/>
        <v>3062.09</v>
      </c>
      <c r="D22" s="30">
        <v>553.19000000000005</v>
      </c>
      <c r="E22" s="30">
        <v>0</v>
      </c>
      <c r="F22" s="30">
        <v>280.65100000000001</v>
      </c>
      <c r="G22" s="30">
        <v>0</v>
      </c>
      <c r="H22" s="30">
        <v>0</v>
      </c>
      <c r="I22" s="30">
        <v>0</v>
      </c>
      <c r="J22" s="30">
        <v>419.77600000000001</v>
      </c>
      <c r="K22" s="30">
        <f t="shared" si="1"/>
        <v>1808.4730000000002</v>
      </c>
      <c r="L22" s="32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9.141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446.97300000000001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2.988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3">
        <f t="shared" si="2"/>
        <v>459.10200000000003</v>
      </c>
      <c r="BN22" s="35"/>
      <c r="BO22" s="128">
        <v>1349.3710000000001</v>
      </c>
      <c r="BZ22" s="2"/>
    </row>
    <row r="23" spans="1:78">
      <c r="A23" s="18" t="s">
        <v>26</v>
      </c>
      <c r="B23" s="30" t="s">
        <v>206</v>
      </c>
      <c r="C23" s="31">
        <f t="shared" si="0"/>
        <v>25894.852999999999</v>
      </c>
      <c r="D23" s="30">
        <v>3487.3910000000001</v>
      </c>
      <c r="E23" s="30">
        <v>0</v>
      </c>
      <c r="F23" s="30">
        <v>1013.984</v>
      </c>
      <c r="G23" s="30">
        <v>0</v>
      </c>
      <c r="H23" s="30">
        <v>0</v>
      </c>
      <c r="I23" s="30">
        <v>0</v>
      </c>
      <c r="J23" s="30">
        <v>1408.9949999999999</v>
      </c>
      <c r="K23" s="30">
        <f t="shared" si="1"/>
        <v>19984.483</v>
      </c>
      <c r="L23" s="32">
        <v>0</v>
      </c>
      <c r="M23" s="31">
        <v>0</v>
      </c>
      <c r="N23" s="31">
        <v>0</v>
      </c>
      <c r="O23" s="31">
        <v>3.8220000000000001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14.204000000000001</v>
      </c>
      <c r="AA23" s="31">
        <v>1566.287</v>
      </c>
      <c r="AB23" s="31">
        <v>0</v>
      </c>
      <c r="AC23" s="31">
        <v>0</v>
      </c>
      <c r="AD23" s="31">
        <v>0</v>
      </c>
      <c r="AE23" s="31">
        <v>0</v>
      </c>
      <c r="AF23" s="31">
        <v>23.384</v>
      </c>
      <c r="AG23" s="31">
        <v>0</v>
      </c>
      <c r="AH23" s="31">
        <v>0</v>
      </c>
      <c r="AI23" s="31">
        <v>0.26500000000000001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0.19400000000000001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3">
        <f t="shared" si="2"/>
        <v>1608.1560000000002</v>
      </c>
      <c r="BN23" s="35"/>
      <c r="BO23" s="128">
        <v>18376.327000000001</v>
      </c>
      <c r="BZ23" s="2"/>
    </row>
    <row r="24" spans="1:78">
      <c r="A24" s="18" t="s">
        <v>27</v>
      </c>
      <c r="B24" s="30" t="s">
        <v>124</v>
      </c>
      <c r="C24" s="31">
        <f t="shared" si="0"/>
        <v>1301.8029999999999</v>
      </c>
      <c r="D24" s="30">
        <v>0</v>
      </c>
      <c r="E24" s="30">
        <v>0</v>
      </c>
      <c r="F24" s="30">
        <v>4.7450000000000001</v>
      </c>
      <c r="G24" s="30">
        <v>0</v>
      </c>
      <c r="H24" s="30">
        <v>0</v>
      </c>
      <c r="I24" s="30">
        <v>0</v>
      </c>
      <c r="J24" s="30">
        <v>0</v>
      </c>
      <c r="K24" s="30">
        <f t="shared" si="1"/>
        <v>1297.058</v>
      </c>
      <c r="L24" s="32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614.86</v>
      </c>
      <c r="AC24" s="31">
        <v>0</v>
      </c>
      <c r="AD24" s="31">
        <v>0</v>
      </c>
      <c r="AE24" s="31">
        <v>0</v>
      </c>
      <c r="AF24" s="31">
        <v>66.605000000000004</v>
      </c>
      <c r="AG24" s="31">
        <v>0</v>
      </c>
      <c r="AH24" s="31">
        <v>0</v>
      </c>
      <c r="AI24" s="31">
        <v>4.6479999999999997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1.8</v>
      </c>
      <c r="BJ24" s="31">
        <v>0</v>
      </c>
      <c r="BK24" s="31">
        <v>0</v>
      </c>
      <c r="BL24" s="31">
        <v>0</v>
      </c>
      <c r="BM24" s="33">
        <f t="shared" si="2"/>
        <v>687.91300000000001</v>
      </c>
      <c r="BN24" s="35"/>
      <c r="BO24" s="128">
        <v>609.14499999999998</v>
      </c>
      <c r="BZ24" s="2"/>
    </row>
    <row r="25" spans="1:78">
      <c r="A25" s="18" t="s">
        <v>28</v>
      </c>
      <c r="B25" s="30" t="s">
        <v>167</v>
      </c>
      <c r="C25" s="31">
        <f t="shared" si="0"/>
        <v>8871.0390000000007</v>
      </c>
      <c r="D25" s="30">
        <v>0</v>
      </c>
      <c r="E25" s="30">
        <v>0</v>
      </c>
      <c r="F25" s="30">
        <v>685.24800000000005</v>
      </c>
      <c r="G25" s="30">
        <v>0</v>
      </c>
      <c r="H25" s="30">
        <v>0</v>
      </c>
      <c r="I25" s="30">
        <v>0</v>
      </c>
      <c r="J25" s="30">
        <v>0</v>
      </c>
      <c r="K25" s="30">
        <f t="shared" si="1"/>
        <v>8185.7910000000002</v>
      </c>
      <c r="L25" s="32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7484.7269999999999</v>
      </c>
      <c r="AD25" s="31">
        <v>700.86400000000003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0.13900000000000001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6.0999999999999999E-2</v>
      </c>
      <c r="BJ25" s="31">
        <v>0</v>
      </c>
      <c r="BK25" s="31">
        <v>0</v>
      </c>
      <c r="BL25" s="31">
        <v>0</v>
      </c>
      <c r="BM25" s="33">
        <f t="shared" si="2"/>
        <v>8185.7910000000002</v>
      </c>
      <c r="BN25" s="35"/>
      <c r="BO25" s="128">
        <v>0</v>
      </c>
      <c r="BZ25" s="2"/>
    </row>
    <row r="26" spans="1:78">
      <c r="A26" s="18" t="s">
        <v>29</v>
      </c>
      <c r="B26" s="30" t="s">
        <v>125</v>
      </c>
      <c r="C26" s="31">
        <f t="shared" si="0"/>
        <v>3270.0830000000001</v>
      </c>
      <c r="D26" s="30">
        <v>0</v>
      </c>
      <c r="E26" s="30">
        <v>0</v>
      </c>
      <c r="F26" s="30">
        <v>230.69900000000001</v>
      </c>
      <c r="G26" s="30">
        <v>0</v>
      </c>
      <c r="H26" s="30">
        <v>0</v>
      </c>
      <c r="I26" s="30">
        <v>0</v>
      </c>
      <c r="J26" s="30">
        <v>0</v>
      </c>
      <c r="K26" s="30">
        <f t="shared" si="1"/>
        <v>3039.384</v>
      </c>
      <c r="L26" s="32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1193.0119999999999</v>
      </c>
      <c r="AD26" s="31">
        <v>1782.9449999999999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62.139000000000003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1.288</v>
      </c>
      <c r="BJ26" s="31">
        <v>0</v>
      </c>
      <c r="BK26" s="31">
        <v>0</v>
      </c>
      <c r="BL26" s="31">
        <v>0</v>
      </c>
      <c r="BM26" s="33">
        <f t="shared" si="2"/>
        <v>3039.384</v>
      </c>
      <c r="BN26" s="35"/>
      <c r="BO26" s="128">
        <v>0</v>
      </c>
      <c r="BZ26" s="2"/>
    </row>
    <row r="27" spans="1:78">
      <c r="A27" s="18" t="s">
        <v>30</v>
      </c>
      <c r="B27" s="30" t="s">
        <v>163</v>
      </c>
      <c r="C27" s="31">
        <f t="shared" si="0"/>
        <v>36879.560000000005</v>
      </c>
      <c r="D27" s="30">
        <v>0</v>
      </c>
      <c r="E27" s="30">
        <v>0</v>
      </c>
      <c r="F27" s="30">
        <v>67.855000000000004</v>
      </c>
      <c r="G27" s="30">
        <v>0</v>
      </c>
      <c r="H27" s="30">
        <v>0</v>
      </c>
      <c r="I27" s="30">
        <v>0</v>
      </c>
      <c r="J27" s="30">
        <v>34.246000000000002</v>
      </c>
      <c r="K27" s="30">
        <f t="shared" si="1"/>
        <v>36777.459000000003</v>
      </c>
      <c r="L27" s="32">
        <v>0</v>
      </c>
      <c r="M27" s="31">
        <v>0</v>
      </c>
      <c r="N27" s="31">
        <v>0.98199999999999998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8.3670000000000009</v>
      </c>
      <c r="Y27" s="31">
        <v>0</v>
      </c>
      <c r="Z27" s="31">
        <v>0</v>
      </c>
      <c r="AA27" s="31">
        <v>23.783999999999999</v>
      </c>
      <c r="AB27" s="31">
        <v>0</v>
      </c>
      <c r="AC27" s="31">
        <v>0</v>
      </c>
      <c r="AD27" s="31">
        <v>0</v>
      </c>
      <c r="AE27" s="31">
        <v>35176.989000000001</v>
      </c>
      <c r="AF27" s="31">
        <v>0</v>
      </c>
      <c r="AG27" s="31">
        <v>8.01</v>
      </c>
      <c r="AH27" s="31">
        <v>116.526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656.928</v>
      </c>
      <c r="AP27" s="31">
        <v>0</v>
      </c>
      <c r="AQ27" s="31">
        <v>0</v>
      </c>
      <c r="AR27" s="31">
        <v>22.7</v>
      </c>
      <c r="AS27" s="31">
        <v>0</v>
      </c>
      <c r="AT27" s="31">
        <v>0</v>
      </c>
      <c r="AU27" s="31">
        <v>0</v>
      </c>
      <c r="AV27" s="31">
        <v>0</v>
      </c>
      <c r="AW27" s="31">
        <v>5.3639999999999999</v>
      </c>
      <c r="AX27" s="31">
        <v>9.0999999999999998E-2</v>
      </c>
      <c r="AY27" s="31">
        <v>0</v>
      </c>
      <c r="AZ27" s="31">
        <v>0</v>
      </c>
      <c r="BA27" s="31">
        <v>0</v>
      </c>
      <c r="BB27" s="31">
        <v>0.88300000000000001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3">
        <f t="shared" si="2"/>
        <v>36020.624000000003</v>
      </c>
      <c r="BN27" s="35"/>
      <c r="BO27" s="128">
        <v>756.83500000000004</v>
      </c>
      <c r="BZ27" s="2"/>
    </row>
    <row r="28" spans="1:78">
      <c r="A28" s="18" t="s">
        <v>31</v>
      </c>
      <c r="B28" s="30" t="s">
        <v>216</v>
      </c>
      <c r="C28" s="31">
        <f t="shared" si="0"/>
        <v>926.14600000000007</v>
      </c>
      <c r="D28" s="30">
        <v>-739.29899999999998</v>
      </c>
      <c r="E28" s="30">
        <v>0</v>
      </c>
      <c r="F28" s="30">
        <v>41.87</v>
      </c>
      <c r="G28" s="30">
        <v>0</v>
      </c>
      <c r="H28" s="30">
        <v>0</v>
      </c>
      <c r="I28" s="30">
        <v>0</v>
      </c>
      <c r="J28" s="30">
        <v>0</v>
      </c>
      <c r="K28" s="30">
        <f t="shared" si="1"/>
        <v>1623.575</v>
      </c>
      <c r="L28" s="32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1583.7</v>
      </c>
      <c r="AG28" s="31">
        <v>8.516</v>
      </c>
      <c r="AH28" s="31">
        <v>13.944000000000001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17.414999999999999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3">
        <f t="shared" si="2"/>
        <v>1623.575</v>
      </c>
      <c r="BN28" s="35"/>
      <c r="BO28" s="128">
        <v>0</v>
      </c>
      <c r="BZ28" s="2"/>
    </row>
    <row r="29" spans="1:78">
      <c r="A29" s="18" t="s">
        <v>32</v>
      </c>
      <c r="B29" s="30" t="s">
        <v>232</v>
      </c>
      <c r="C29" s="31">
        <f t="shared" si="0"/>
        <v>0</v>
      </c>
      <c r="D29" s="30">
        <v>-1982.4880000000001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f t="shared" si="1"/>
        <v>1982.4880000000001</v>
      </c>
      <c r="L29" s="32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58.441000000000003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1738.365</v>
      </c>
      <c r="AH29" s="31">
        <v>0</v>
      </c>
      <c r="AI29" s="31">
        <v>1.708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170.19499999999999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13.779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3">
        <f t="shared" si="2"/>
        <v>1982.4880000000001</v>
      </c>
      <c r="BN29" s="35"/>
      <c r="BO29" s="128">
        <v>0</v>
      </c>
      <c r="BZ29" s="2"/>
    </row>
    <row r="30" spans="1:78">
      <c r="A30" s="18" t="s">
        <v>33</v>
      </c>
      <c r="B30" s="30" t="s">
        <v>217</v>
      </c>
      <c r="C30" s="31">
        <f t="shared" si="0"/>
        <v>0</v>
      </c>
      <c r="D30" s="30">
        <v>-5517.32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"/>
        <v>5517.32</v>
      </c>
      <c r="L30" s="32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13.433999999999999</v>
      </c>
      <c r="AB30" s="31">
        <v>0</v>
      </c>
      <c r="AC30" s="31">
        <v>0.66100000000000003</v>
      </c>
      <c r="AD30" s="31">
        <v>0</v>
      </c>
      <c r="AE30" s="31">
        <v>41.417999999999999</v>
      </c>
      <c r="AF30" s="31">
        <v>0</v>
      </c>
      <c r="AG30" s="31">
        <v>0</v>
      </c>
      <c r="AH30" s="31">
        <v>5451.3890000000001</v>
      </c>
      <c r="AI30" s="31">
        <v>9.4380000000000006</v>
      </c>
      <c r="AJ30" s="31">
        <v>0</v>
      </c>
      <c r="AK30" s="31">
        <v>0</v>
      </c>
      <c r="AL30" s="31">
        <v>0</v>
      </c>
      <c r="AM30" s="31">
        <v>0.98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3">
        <f t="shared" si="2"/>
        <v>5517.32</v>
      </c>
      <c r="BN30" s="35"/>
      <c r="BO30" s="128">
        <v>0</v>
      </c>
      <c r="BZ30" s="2"/>
    </row>
    <row r="31" spans="1:78">
      <c r="A31" s="18" t="s">
        <v>34</v>
      </c>
      <c r="B31" s="30" t="s">
        <v>134</v>
      </c>
      <c r="C31" s="31">
        <f t="shared" si="0"/>
        <v>0</v>
      </c>
      <c r="D31" s="30">
        <v>-18630.294000000002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"/>
        <v>18630.294000000002</v>
      </c>
      <c r="L31" s="32">
        <v>0</v>
      </c>
      <c r="M31" s="31">
        <v>0</v>
      </c>
      <c r="N31" s="31">
        <v>0</v>
      </c>
      <c r="O31" s="31">
        <v>356.11099999999999</v>
      </c>
      <c r="P31" s="31">
        <v>883.24699999999996</v>
      </c>
      <c r="Q31" s="31">
        <v>86.153000000000006</v>
      </c>
      <c r="R31" s="31">
        <v>23.82</v>
      </c>
      <c r="S31" s="31">
        <v>0</v>
      </c>
      <c r="T31" s="31">
        <v>0</v>
      </c>
      <c r="U31" s="31">
        <v>0</v>
      </c>
      <c r="V31" s="31">
        <v>134.01599999999999</v>
      </c>
      <c r="W31" s="31">
        <v>0</v>
      </c>
      <c r="X31" s="31">
        <v>0</v>
      </c>
      <c r="Y31" s="31">
        <v>0</v>
      </c>
      <c r="Z31" s="31">
        <v>0.96599999999999997</v>
      </c>
      <c r="AA31" s="31">
        <v>8.3729999999999993</v>
      </c>
      <c r="AB31" s="31">
        <v>13.506</v>
      </c>
      <c r="AC31" s="31">
        <v>0</v>
      </c>
      <c r="AD31" s="31">
        <v>0</v>
      </c>
      <c r="AE31" s="31">
        <v>10.452</v>
      </c>
      <c r="AF31" s="31">
        <v>0</v>
      </c>
      <c r="AG31" s="31">
        <v>1.1739999999999999</v>
      </c>
      <c r="AH31" s="31">
        <v>11.599</v>
      </c>
      <c r="AI31" s="31">
        <v>15950.411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46.161999999999999</v>
      </c>
      <c r="AP31" s="31">
        <v>1000.527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1.4450000000000001</v>
      </c>
      <c r="AZ31" s="31">
        <v>0</v>
      </c>
      <c r="BA31" s="31">
        <v>0.65100000000000002</v>
      </c>
      <c r="BB31" s="31">
        <v>0</v>
      </c>
      <c r="BC31" s="31">
        <v>0</v>
      </c>
      <c r="BD31" s="31">
        <v>0</v>
      </c>
      <c r="BE31" s="31">
        <v>6.952</v>
      </c>
      <c r="BF31" s="31">
        <v>0</v>
      </c>
      <c r="BG31" s="31">
        <v>91.893000000000001</v>
      </c>
      <c r="BH31" s="31">
        <v>0</v>
      </c>
      <c r="BI31" s="31">
        <v>2.8359999999999999</v>
      </c>
      <c r="BJ31" s="31">
        <v>0</v>
      </c>
      <c r="BK31" s="31">
        <v>0</v>
      </c>
      <c r="BL31" s="31">
        <v>0</v>
      </c>
      <c r="BM31" s="33">
        <f t="shared" si="2"/>
        <v>18630.294000000002</v>
      </c>
      <c r="BN31" s="35"/>
      <c r="BO31" s="128">
        <v>0</v>
      </c>
      <c r="BZ31" s="2"/>
    </row>
    <row r="32" spans="1:78">
      <c r="A32" s="18" t="s">
        <v>35</v>
      </c>
      <c r="B32" s="30" t="s">
        <v>135</v>
      </c>
      <c r="C32" s="31">
        <f t="shared" si="0"/>
        <v>16219.65</v>
      </c>
      <c r="D32" s="30">
        <v>0</v>
      </c>
      <c r="E32" s="30">
        <v>0</v>
      </c>
      <c r="F32" s="30">
        <v>200.749</v>
      </c>
      <c r="G32" s="30">
        <v>0</v>
      </c>
      <c r="H32" s="30">
        <v>0</v>
      </c>
      <c r="I32" s="30">
        <v>0</v>
      </c>
      <c r="J32" s="30">
        <v>0</v>
      </c>
      <c r="K32" s="30">
        <f t="shared" si="1"/>
        <v>16018.901</v>
      </c>
      <c r="L32" s="32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3.9359999999999999</v>
      </c>
      <c r="AH32" s="31">
        <v>91.552000000000007</v>
      </c>
      <c r="AI32" s="31">
        <v>7.8360000000000003</v>
      </c>
      <c r="AJ32" s="31">
        <v>15914.509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1.0680000000000001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3">
        <f t="shared" si="2"/>
        <v>16018.901</v>
      </c>
      <c r="BN32" s="35"/>
      <c r="BO32" s="128">
        <v>0</v>
      </c>
      <c r="BZ32" s="2"/>
    </row>
    <row r="33" spans="1:78">
      <c r="A33" s="18" t="s">
        <v>36</v>
      </c>
      <c r="B33" s="30" t="s">
        <v>37</v>
      </c>
      <c r="C33" s="31">
        <f t="shared" si="0"/>
        <v>1994.34</v>
      </c>
      <c r="D33" s="30">
        <v>0</v>
      </c>
      <c r="E33" s="30">
        <v>0</v>
      </c>
      <c r="F33" s="30">
        <v>89.007999999999996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"/>
        <v>1905.3319999999999</v>
      </c>
      <c r="L33" s="32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313.39499999999998</v>
      </c>
      <c r="AI33" s="31">
        <v>0</v>
      </c>
      <c r="AJ33" s="31">
        <v>0</v>
      </c>
      <c r="AK33" s="31">
        <v>1591.9369999999999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3">
        <f t="shared" si="2"/>
        <v>1905.3319999999999</v>
      </c>
      <c r="BN33" s="35"/>
      <c r="BO33" s="128">
        <v>0</v>
      </c>
      <c r="BZ33" s="2"/>
    </row>
    <row r="34" spans="1:78">
      <c r="A34" s="18" t="s">
        <v>38</v>
      </c>
      <c r="B34" s="30" t="s">
        <v>39</v>
      </c>
      <c r="C34" s="31">
        <f t="shared" si="0"/>
        <v>8589.6489999999994</v>
      </c>
      <c r="D34" s="30">
        <v>0</v>
      </c>
      <c r="E34" s="30">
        <v>0</v>
      </c>
      <c r="F34" s="30">
        <v>462.572</v>
      </c>
      <c r="G34" s="30">
        <v>0</v>
      </c>
      <c r="H34" s="30">
        <v>11.824999999999999</v>
      </c>
      <c r="I34" s="30">
        <v>0</v>
      </c>
      <c r="J34" s="30">
        <v>0</v>
      </c>
      <c r="K34" s="30">
        <f t="shared" si="1"/>
        <v>8115.2519999999995</v>
      </c>
      <c r="L34" s="32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7283.9759999999997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3">
        <f t="shared" si="2"/>
        <v>7283.9759999999997</v>
      </c>
      <c r="BN34" s="35"/>
      <c r="BO34" s="128">
        <v>831.27599999999995</v>
      </c>
      <c r="BZ34" s="2"/>
    </row>
    <row r="35" spans="1:78">
      <c r="A35" s="18" t="s">
        <v>40</v>
      </c>
      <c r="B35" s="30" t="s">
        <v>136</v>
      </c>
      <c r="C35" s="31">
        <f t="shared" si="0"/>
        <v>14101.816999999999</v>
      </c>
      <c r="D35" s="30">
        <v>0</v>
      </c>
      <c r="E35" s="30">
        <v>0</v>
      </c>
      <c r="F35" s="30">
        <v>2.7770000000000001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"/>
        <v>14099.039999999999</v>
      </c>
      <c r="L35" s="32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5.6000000000000001E-2</v>
      </c>
      <c r="AH35" s="31">
        <v>17.718</v>
      </c>
      <c r="AI35" s="31">
        <v>9.6579999999999995</v>
      </c>
      <c r="AJ35" s="31">
        <v>687.29899999999998</v>
      </c>
      <c r="AK35" s="31">
        <v>0</v>
      </c>
      <c r="AL35" s="31">
        <v>0</v>
      </c>
      <c r="AM35" s="31">
        <v>11355.098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3">
        <f t="shared" si="2"/>
        <v>12069.829</v>
      </c>
      <c r="BN35" s="35"/>
      <c r="BO35" s="128">
        <v>2029.211</v>
      </c>
      <c r="BZ35" s="2"/>
    </row>
    <row r="36" spans="1:78">
      <c r="A36" s="18" t="s">
        <v>41</v>
      </c>
      <c r="B36" s="30" t="s">
        <v>156</v>
      </c>
      <c r="C36" s="31">
        <f t="shared" si="0"/>
        <v>266.983</v>
      </c>
      <c r="D36" s="30">
        <v>0</v>
      </c>
      <c r="E36" s="30">
        <v>0</v>
      </c>
      <c r="F36" s="30">
        <v>26.899000000000001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"/>
        <v>240.084</v>
      </c>
      <c r="L36" s="32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232.459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3">
        <f t="shared" si="2"/>
        <v>232.459</v>
      </c>
      <c r="BN36" s="35"/>
      <c r="BO36" s="128">
        <v>7.625</v>
      </c>
      <c r="BZ36" s="2"/>
    </row>
    <row r="37" spans="1:78">
      <c r="A37" s="18" t="s">
        <v>42</v>
      </c>
      <c r="B37" s="30" t="s">
        <v>43</v>
      </c>
      <c r="C37" s="31">
        <f t="shared" si="0"/>
        <v>22248.461000000003</v>
      </c>
      <c r="D37" s="30">
        <v>0</v>
      </c>
      <c r="E37" s="30">
        <v>0</v>
      </c>
      <c r="F37" s="30">
        <v>1466.559</v>
      </c>
      <c r="G37" s="30">
        <v>0</v>
      </c>
      <c r="H37" s="30">
        <v>757.471</v>
      </c>
      <c r="I37" s="30">
        <v>0</v>
      </c>
      <c r="J37" s="30">
        <v>0</v>
      </c>
      <c r="K37" s="30">
        <f t="shared" si="1"/>
        <v>20024.431000000004</v>
      </c>
      <c r="L37" s="32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6.1120000000000001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19936.151000000002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82.168000000000006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3">
        <f t="shared" si="2"/>
        <v>20024.431000000004</v>
      </c>
      <c r="BN37" s="35"/>
      <c r="BO37" s="128">
        <v>0</v>
      </c>
      <c r="BZ37" s="2"/>
    </row>
    <row r="38" spans="1:78">
      <c r="A38" s="18" t="s">
        <v>44</v>
      </c>
      <c r="B38" s="30" t="s">
        <v>207</v>
      </c>
      <c r="C38" s="31">
        <f t="shared" si="0"/>
        <v>9723.4210000000003</v>
      </c>
      <c r="D38" s="30">
        <v>0</v>
      </c>
      <c r="E38" s="30">
        <v>0</v>
      </c>
      <c r="F38" s="30">
        <v>251.28700000000001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"/>
        <v>9472.134</v>
      </c>
      <c r="L38" s="32">
        <v>6.3540000000000001</v>
      </c>
      <c r="M38" s="31">
        <v>0</v>
      </c>
      <c r="N38" s="31">
        <v>0</v>
      </c>
      <c r="O38" s="31">
        <v>17.454999999999998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6.7389999999999999</v>
      </c>
      <c r="AH38" s="31">
        <v>0.111</v>
      </c>
      <c r="AI38" s="31">
        <v>39.276000000000003</v>
      </c>
      <c r="AJ38" s="31">
        <v>9.6349999999999998</v>
      </c>
      <c r="AK38" s="31">
        <v>2.073</v>
      </c>
      <c r="AL38" s="31">
        <v>0</v>
      </c>
      <c r="AM38" s="31">
        <v>0</v>
      </c>
      <c r="AN38" s="31">
        <v>0</v>
      </c>
      <c r="AO38" s="31">
        <v>3096.663</v>
      </c>
      <c r="AP38" s="31">
        <v>6279.8590000000004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3.044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10.925000000000001</v>
      </c>
      <c r="BJ38" s="31">
        <v>0</v>
      </c>
      <c r="BK38" s="31">
        <v>0</v>
      </c>
      <c r="BL38" s="31">
        <v>0</v>
      </c>
      <c r="BM38" s="33">
        <f t="shared" si="2"/>
        <v>9472.134</v>
      </c>
      <c r="BN38" s="35"/>
      <c r="BO38" s="128">
        <v>0</v>
      </c>
      <c r="BZ38" s="2"/>
    </row>
    <row r="39" spans="1:78">
      <c r="A39" s="18" t="s">
        <v>45</v>
      </c>
      <c r="B39" s="30" t="s">
        <v>233</v>
      </c>
      <c r="C39" s="31">
        <f t="shared" si="0"/>
        <v>1739.46</v>
      </c>
      <c r="D39" s="30">
        <v>0</v>
      </c>
      <c r="E39" s="30">
        <v>0</v>
      </c>
      <c r="F39" s="30">
        <v>90.034999999999997</v>
      </c>
      <c r="G39" s="30">
        <v>0</v>
      </c>
      <c r="H39" s="30">
        <v>0</v>
      </c>
      <c r="I39" s="30">
        <v>0</v>
      </c>
      <c r="J39" s="30">
        <v>6.202</v>
      </c>
      <c r="K39" s="30">
        <f t="shared" si="1"/>
        <v>1643.223</v>
      </c>
      <c r="L39" s="32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7.9870000000000001</v>
      </c>
      <c r="AJ39" s="31">
        <v>0</v>
      </c>
      <c r="AK39" s="31">
        <v>0</v>
      </c>
      <c r="AL39" s="31">
        <v>0</v>
      </c>
      <c r="AM39" s="31">
        <v>0</v>
      </c>
      <c r="AN39" s="31">
        <v>3.899</v>
      </c>
      <c r="AO39" s="31">
        <v>0</v>
      </c>
      <c r="AP39" s="31">
        <v>0</v>
      </c>
      <c r="AQ39" s="31">
        <v>1195.056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10.406000000000001</v>
      </c>
      <c r="AY39" s="31">
        <v>0</v>
      </c>
      <c r="AZ39" s="31">
        <v>0</v>
      </c>
      <c r="BA39" s="31">
        <v>0</v>
      </c>
      <c r="BB39" s="31">
        <v>0</v>
      </c>
      <c r="BC39" s="31">
        <v>114.82899999999999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11.776999999999999</v>
      </c>
      <c r="BJ39" s="31">
        <v>0</v>
      </c>
      <c r="BK39" s="31">
        <v>0</v>
      </c>
      <c r="BL39" s="31">
        <v>0</v>
      </c>
      <c r="BM39" s="33">
        <f t="shared" si="2"/>
        <v>1343.954</v>
      </c>
      <c r="BN39" s="35"/>
      <c r="BO39" s="128">
        <v>299.26900000000001</v>
      </c>
      <c r="BZ39" s="2"/>
    </row>
    <row r="40" spans="1:78">
      <c r="A40" s="18" t="s">
        <v>46</v>
      </c>
      <c r="B40" s="30" t="s">
        <v>47</v>
      </c>
      <c r="C40" s="31">
        <f t="shared" si="0"/>
        <v>10997.289000000001</v>
      </c>
      <c r="D40" s="30">
        <v>0</v>
      </c>
      <c r="E40" s="30">
        <v>0</v>
      </c>
      <c r="F40" s="30">
        <v>638.73199999999997</v>
      </c>
      <c r="G40" s="30">
        <v>0</v>
      </c>
      <c r="H40" s="30">
        <v>0</v>
      </c>
      <c r="I40" s="30">
        <v>0</v>
      </c>
      <c r="J40" s="30">
        <v>0</v>
      </c>
      <c r="K40" s="30">
        <f t="shared" si="1"/>
        <v>10358.557000000001</v>
      </c>
      <c r="L40" s="32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0.33200000000000002</v>
      </c>
      <c r="AI40" s="31">
        <v>100.473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41.915999999999997</v>
      </c>
      <c r="AP40" s="31">
        <v>28.738</v>
      </c>
      <c r="AQ40" s="31">
        <v>0</v>
      </c>
      <c r="AR40" s="31">
        <v>9317.0110000000004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1.51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9.0670000000000002</v>
      </c>
      <c r="BJ40" s="31">
        <v>0</v>
      </c>
      <c r="BK40" s="31">
        <v>0</v>
      </c>
      <c r="BL40" s="31">
        <v>0</v>
      </c>
      <c r="BM40" s="33">
        <f t="shared" si="2"/>
        <v>9499.0470000000005</v>
      </c>
      <c r="BN40" s="35"/>
      <c r="BO40" s="128">
        <v>859.51</v>
      </c>
      <c r="BZ40" s="2"/>
    </row>
    <row r="41" spans="1:78">
      <c r="A41" s="18" t="s">
        <v>48</v>
      </c>
      <c r="B41" s="30" t="s">
        <v>157</v>
      </c>
      <c r="C41" s="31">
        <f t="shared" si="0"/>
        <v>2928.3659999999995</v>
      </c>
      <c r="D41" s="30">
        <v>0</v>
      </c>
      <c r="E41" s="30">
        <v>0</v>
      </c>
      <c r="F41" s="30">
        <v>11.528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"/>
        <v>2916.8379999999997</v>
      </c>
      <c r="L41" s="32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990.34199999999998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1.5489999999999999</v>
      </c>
      <c r="BJ41" s="31">
        <v>0</v>
      </c>
      <c r="BK41" s="31">
        <v>0</v>
      </c>
      <c r="BL41" s="31">
        <v>0</v>
      </c>
      <c r="BM41" s="33">
        <f t="shared" si="2"/>
        <v>991.89099999999996</v>
      </c>
      <c r="BN41" s="35"/>
      <c r="BO41" s="128">
        <v>1924.9469999999999</v>
      </c>
      <c r="BZ41" s="2"/>
    </row>
    <row r="42" spans="1:78">
      <c r="A42" s="18" t="s">
        <v>49</v>
      </c>
      <c r="B42" s="30" t="s">
        <v>234</v>
      </c>
      <c r="C42" s="31">
        <f t="shared" si="0"/>
        <v>16481.159</v>
      </c>
      <c r="D42" s="30">
        <v>0</v>
      </c>
      <c r="E42" s="30">
        <v>0</v>
      </c>
      <c r="F42" s="30">
        <v>0</v>
      </c>
      <c r="G42" s="30">
        <v>0</v>
      </c>
      <c r="H42" s="30">
        <v>265.66000000000003</v>
      </c>
      <c r="I42" s="30">
        <v>0</v>
      </c>
      <c r="J42" s="30">
        <v>0</v>
      </c>
      <c r="K42" s="30">
        <f t="shared" si="1"/>
        <v>16215.499</v>
      </c>
      <c r="L42" s="32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15388.349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3">
        <f t="shared" si="2"/>
        <v>15388.349</v>
      </c>
      <c r="BN42" s="35"/>
      <c r="BO42" s="128">
        <v>827.15</v>
      </c>
      <c r="BZ42" s="2"/>
    </row>
    <row r="43" spans="1:78">
      <c r="A43" s="18" t="s">
        <v>50</v>
      </c>
      <c r="B43" s="30" t="s">
        <v>235</v>
      </c>
      <c r="C43" s="31">
        <f t="shared" si="0"/>
        <v>2685.7849999999999</v>
      </c>
      <c r="D43" s="30">
        <v>0</v>
      </c>
      <c r="E43" s="30">
        <v>0</v>
      </c>
      <c r="F43" s="30">
        <v>0</v>
      </c>
      <c r="G43" s="30">
        <v>0</v>
      </c>
      <c r="H43" s="30">
        <v>79.42</v>
      </c>
      <c r="I43" s="30">
        <v>0</v>
      </c>
      <c r="J43" s="30">
        <v>0</v>
      </c>
      <c r="K43" s="30">
        <f t="shared" si="1"/>
        <v>2606.3649999999998</v>
      </c>
      <c r="L43" s="32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1695.6610000000001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3">
        <f t="shared" si="2"/>
        <v>1695.6610000000001</v>
      </c>
      <c r="BN43" s="35"/>
      <c r="BO43" s="128">
        <v>910.70399999999995</v>
      </c>
      <c r="BZ43" s="2"/>
    </row>
    <row r="44" spans="1:78">
      <c r="A44" s="18" t="s">
        <v>51</v>
      </c>
      <c r="B44" s="30" t="s">
        <v>158</v>
      </c>
      <c r="C44" s="31">
        <f t="shared" si="0"/>
        <v>896.88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1"/>
        <v>896.88</v>
      </c>
      <c r="L44" s="32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8.5960000000000001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847.82399999999996</v>
      </c>
      <c r="AW44" s="31">
        <v>0</v>
      </c>
      <c r="AX44" s="31">
        <v>0</v>
      </c>
      <c r="AY44" s="31">
        <v>0</v>
      </c>
      <c r="AZ44" s="31">
        <v>0</v>
      </c>
      <c r="BA44" s="31">
        <v>0.28399999999999997</v>
      </c>
      <c r="BB44" s="31">
        <v>0</v>
      </c>
      <c r="BC44" s="31">
        <v>0</v>
      </c>
      <c r="BD44" s="31">
        <v>0</v>
      </c>
      <c r="BE44" s="31">
        <v>0</v>
      </c>
      <c r="BF44" s="31">
        <v>0.317</v>
      </c>
      <c r="BG44" s="31">
        <v>0</v>
      </c>
      <c r="BH44" s="31">
        <v>0</v>
      </c>
      <c r="BI44" s="31">
        <v>39.859000000000002</v>
      </c>
      <c r="BJ44" s="31">
        <v>0</v>
      </c>
      <c r="BK44" s="31">
        <v>0</v>
      </c>
      <c r="BL44" s="31">
        <v>0</v>
      </c>
      <c r="BM44" s="33">
        <f t="shared" si="2"/>
        <v>896.88</v>
      </c>
      <c r="BN44" s="35"/>
      <c r="BO44" s="128">
        <v>0</v>
      </c>
      <c r="BZ44" s="2"/>
    </row>
    <row r="45" spans="1:78">
      <c r="A45" s="18" t="s">
        <v>52</v>
      </c>
      <c r="B45" s="30" t="s">
        <v>145</v>
      </c>
      <c r="C45" s="31">
        <f t="shared" si="0"/>
        <v>19716.495999999999</v>
      </c>
      <c r="D45" s="30">
        <v>0</v>
      </c>
      <c r="E45" s="30">
        <v>0</v>
      </c>
      <c r="F45" s="30">
        <v>229.345</v>
      </c>
      <c r="G45" s="30">
        <v>0</v>
      </c>
      <c r="H45" s="30">
        <v>2.2170000000000001</v>
      </c>
      <c r="I45" s="30">
        <v>0</v>
      </c>
      <c r="J45" s="30">
        <v>0</v>
      </c>
      <c r="K45" s="30">
        <f t="shared" si="1"/>
        <v>19484.933999999997</v>
      </c>
      <c r="L45" s="32">
        <v>0</v>
      </c>
      <c r="M45" s="31">
        <v>0</v>
      </c>
      <c r="N45" s="31">
        <v>15.862</v>
      </c>
      <c r="O45" s="31">
        <v>0</v>
      </c>
      <c r="P45" s="31">
        <v>0</v>
      </c>
      <c r="Q45" s="31">
        <v>0</v>
      </c>
      <c r="R45" s="31">
        <v>8.9489999999999998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2.5910000000000002</v>
      </c>
      <c r="Z45" s="31">
        <v>4.1740000000000004</v>
      </c>
      <c r="AA45" s="31">
        <v>0</v>
      </c>
      <c r="AB45" s="31">
        <v>0</v>
      </c>
      <c r="AC45" s="31">
        <v>0</v>
      </c>
      <c r="AD45" s="31">
        <v>0</v>
      </c>
      <c r="AE45" s="31">
        <v>394.601</v>
      </c>
      <c r="AF45" s="31">
        <v>9.4369999999999994</v>
      </c>
      <c r="AG45" s="31">
        <v>34.512999999999998</v>
      </c>
      <c r="AH45" s="31">
        <v>60.877000000000002</v>
      </c>
      <c r="AI45" s="31">
        <v>118.809</v>
      </c>
      <c r="AJ45" s="31">
        <v>0</v>
      </c>
      <c r="AK45" s="31">
        <v>0</v>
      </c>
      <c r="AL45" s="31">
        <v>0.504</v>
      </c>
      <c r="AM45" s="31">
        <v>5.6070000000000002</v>
      </c>
      <c r="AN45" s="31">
        <v>16.617999999999999</v>
      </c>
      <c r="AO45" s="31">
        <v>223.815</v>
      </c>
      <c r="AP45" s="31">
        <v>0</v>
      </c>
      <c r="AQ45" s="31">
        <v>0</v>
      </c>
      <c r="AR45" s="31">
        <v>15.28</v>
      </c>
      <c r="AS45" s="31">
        <v>0</v>
      </c>
      <c r="AT45" s="31">
        <v>0</v>
      </c>
      <c r="AU45" s="31">
        <v>0</v>
      </c>
      <c r="AV45" s="31">
        <v>0</v>
      </c>
      <c r="AW45" s="31">
        <v>18401.713</v>
      </c>
      <c r="AX45" s="31">
        <v>13.535</v>
      </c>
      <c r="AY45" s="31">
        <v>0</v>
      </c>
      <c r="AZ45" s="31">
        <v>0</v>
      </c>
      <c r="BA45" s="31">
        <v>3.7440000000000002</v>
      </c>
      <c r="BB45" s="31">
        <v>0</v>
      </c>
      <c r="BC45" s="31">
        <v>152.97</v>
      </c>
      <c r="BD45" s="31">
        <v>0</v>
      </c>
      <c r="BE45" s="31">
        <v>0</v>
      </c>
      <c r="BF45" s="31">
        <v>1.335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3">
        <f t="shared" si="2"/>
        <v>19484.933999999997</v>
      </c>
      <c r="BN45" s="35"/>
      <c r="BO45" s="128">
        <v>0</v>
      </c>
      <c r="BZ45" s="2"/>
    </row>
    <row r="46" spans="1:78">
      <c r="A46" s="18" t="s">
        <v>53</v>
      </c>
      <c r="B46" s="30" t="s">
        <v>236</v>
      </c>
      <c r="C46" s="31">
        <f t="shared" si="0"/>
        <v>10653.59</v>
      </c>
      <c r="D46" s="30">
        <v>0</v>
      </c>
      <c r="E46" s="30">
        <v>0</v>
      </c>
      <c r="F46" s="30">
        <v>179.21100000000001</v>
      </c>
      <c r="G46" s="30">
        <v>0</v>
      </c>
      <c r="H46" s="30">
        <v>0</v>
      </c>
      <c r="I46" s="30">
        <v>0</v>
      </c>
      <c r="J46" s="30">
        <v>1.4E-2</v>
      </c>
      <c r="K46" s="30">
        <f t="shared" si="1"/>
        <v>10474.365</v>
      </c>
      <c r="L46" s="32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4.266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2.9689999999999999</v>
      </c>
      <c r="AD46" s="31">
        <v>0</v>
      </c>
      <c r="AE46" s="31">
        <v>0</v>
      </c>
      <c r="AF46" s="31">
        <v>0</v>
      </c>
      <c r="AG46" s="31">
        <v>1.385</v>
      </c>
      <c r="AH46" s="31">
        <v>4.694</v>
      </c>
      <c r="AI46" s="31">
        <v>36.332999999999998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21.693999999999999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3793.46</v>
      </c>
      <c r="AY46" s="31">
        <v>0</v>
      </c>
      <c r="AZ46" s="31">
        <v>0</v>
      </c>
      <c r="BA46" s="31">
        <v>6.8000000000000005E-2</v>
      </c>
      <c r="BB46" s="31">
        <v>0</v>
      </c>
      <c r="BC46" s="31">
        <v>89.79</v>
      </c>
      <c r="BD46" s="31">
        <v>0</v>
      </c>
      <c r="BE46" s="31">
        <v>0</v>
      </c>
      <c r="BF46" s="31">
        <v>4.3099999999999996</v>
      </c>
      <c r="BG46" s="31">
        <v>0</v>
      </c>
      <c r="BH46" s="31">
        <v>0</v>
      </c>
      <c r="BI46" s="31">
        <v>76.108000000000004</v>
      </c>
      <c r="BJ46" s="31">
        <v>0</v>
      </c>
      <c r="BK46" s="31">
        <v>0</v>
      </c>
      <c r="BL46" s="31">
        <v>0</v>
      </c>
      <c r="BM46" s="33">
        <f t="shared" si="2"/>
        <v>4035.0770000000002</v>
      </c>
      <c r="BN46" s="35"/>
      <c r="BO46" s="128">
        <v>6439.2879999999996</v>
      </c>
      <c r="BZ46" s="2"/>
    </row>
    <row r="47" spans="1:78">
      <c r="A47" s="18" t="s">
        <v>54</v>
      </c>
      <c r="B47" s="30" t="s">
        <v>159</v>
      </c>
      <c r="C47" s="31">
        <f t="shared" si="0"/>
        <v>6.6950000000000003</v>
      </c>
      <c r="D47" s="30">
        <v>0</v>
      </c>
      <c r="E47" s="30">
        <v>0</v>
      </c>
      <c r="F47" s="30">
        <v>0.52800000000000002</v>
      </c>
      <c r="G47" s="30">
        <v>0</v>
      </c>
      <c r="H47" s="30">
        <v>0</v>
      </c>
      <c r="I47" s="30">
        <v>0</v>
      </c>
      <c r="J47" s="30">
        <v>0</v>
      </c>
      <c r="K47" s="30">
        <f t="shared" si="1"/>
        <v>6.1669999999999998</v>
      </c>
      <c r="L47" s="32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0.24099999999999999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5.9260000000000002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3">
        <f t="shared" si="2"/>
        <v>6.1669999999999998</v>
      </c>
      <c r="BN47" s="35"/>
      <c r="BO47" s="128">
        <v>0</v>
      </c>
      <c r="BZ47" s="2"/>
    </row>
    <row r="48" spans="1:78">
      <c r="A48" s="18" t="s">
        <v>55</v>
      </c>
      <c r="B48" s="30" t="s">
        <v>160</v>
      </c>
      <c r="C48" s="31">
        <f t="shared" si="0"/>
        <v>4655.3980000000001</v>
      </c>
      <c r="D48" s="30">
        <v>0</v>
      </c>
      <c r="E48" s="30">
        <v>0</v>
      </c>
      <c r="F48" s="30">
        <v>163.07499999999999</v>
      </c>
      <c r="G48" s="30">
        <v>0</v>
      </c>
      <c r="H48" s="30">
        <v>0</v>
      </c>
      <c r="I48" s="30">
        <v>0</v>
      </c>
      <c r="J48" s="30">
        <v>0</v>
      </c>
      <c r="K48" s="30">
        <f t="shared" si="1"/>
        <v>4492.3230000000003</v>
      </c>
      <c r="L48" s="32">
        <v>0</v>
      </c>
      <c r="M48" s="31">
        <v>0</v>
      </c>
      <c r="N48" s="31">
        <v>1.4530000000000001</v>
      </c>
      <c r="O48" s="31">
        <v>23.689</v>
      </c>
      <c r="P48" s="31">
        <v>0.48</v>
      </c>
      <c r="Q48" s="31">
        <v>0</v>
      </c>
      <c r="R48" s="31">
        <v>0</v>
      </c>
      <c r="S48" s="31">
        <v>0</v>
      </c>
      <c r="T48" s="31">
        <v>0</v>
      </c>
      <c r="U48" s="31">
        <v>1.371</v>
      </c>
      <c r="V48" s="31">
        <v>0</v>
      </c>
      <c r="W48" s="31">
        <v>0</v>
      </c>
      <c r="X48" s="31">
        <v>0</v>
      </c>
      <c r="Y48" s="31">
        <v>0.81899999999999995</v>
      </c>
      <c r="Z48" s="31">
        <v>0</v>
      </c>
      <c r="AA48" s="31">
        <v>0</v>
      </c>
      <c r="AB48" s="31">
        <v>0</v>
      </c>
      <c r="AC48" s="31">
        <v>0</v>
      </c>
      <c r="AD48" s="31">
        <v>36.972000000000001</v>
      </c>
      <c r="AE48" s="31">
        <v>19.247</v>
      </c>
      <c r="AF48" s="31">
        <v>51.161000000000001</v>
      </c>
      <c r="AG48" s="31">
        <v>13.493</v>
      </c>
      <c r="AH48" s="31">
        <v>9.6240000000000006</v>
      </c>
      <c r="AI48" s="31">
        <v>31.568000000000001</v>
      </c>
      <c r="AJ48" s="31">
        <v>1.083</v>
      </c>
      <c r="AK48" s="31">
        <v>0</v>
      </c>
      <c r="AL48" s="31">
        <v>0</v>
      </c>
      <c r="AM48" s="31">
        <v>0</v>
      </c>
      <c r="AN48" s="31">
        <v>0</v>
      </c>
      <c r="AO48" s="31">
        <v>26.585999999999999</v>
      </c>
      <c r="AP48" s="31">
        <v>0</v>
      </c>
      <c r="AQ48" s="31">
        <v>0</v>
      </c>
      <c r="AR48" s="31">
        <v>52.32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761.78499999999997</v>
      </c>
      <c r="BA48" s="31">
        <v>0</v>
      </c>
      <c r="BB48" s="31">
        <v>0</v>
      </c>
      <c r="BC48" s="31">
        <v>54.290999999999997</v>
      </c>
      <c r="BD48" s="31">
        <v>2.5950000000000002</v>
      </c>
      <c r="BE48" s="31">
        <v>0</v>
      </c>
      <c r="BF48" s="31">
        <v>0.59199999999999997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3">
        <f t="shared" si="2"/>
        <v>1089.1289999999999</v>
      </c>
      <c r="BN48" s="35"/>
      <c r="BO48" s="128">
        <v>3403.194</v>
      </c>
      <c r="BZ48" s="2"/>
    </row>
    <row r="49" spans="1:78">
      <c r="A49" s="18" t="s">
        <v>56</v>
      </c>
      <c r="B49" s="30" t="s">
        <v>161</v>
      </c>
      <c r="C49" s="31">
        <f t="shared" si="0"/>
        <v>5912.2720000000008</v>
      </c>
      <c r="D49" s="30">
        <v>0</v>
      </c>
      <c r="E49" s="30">
        <v>0</v>
      </c>
      <c r="F49" s="30">
        <v>434.20299999999997</v>
      </c>
      <c r="G49" s="30">
        <v>0</v>
      </c>
      <c r="H49" s="30">
        <v>0</v>
      </c>
      <c r="I49" s="30">
        <v>0</v>
      </c>
      <c r="J49" s="30">
        <v>0</v>
      </c>
      <c r="K49" s="30">
        <f t="shared" si="1"/>
        <v>5478.0690000000004</v>
      </c>
      <c r="L49" s="32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5478.0690000000004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3">
        <f t="shared" si="2"/>
        <v>5478.0690000000004</v>
      </c>
      <c r="BN49" s="35"/>
      <c r="BO49" s="128">
        <v>0</v>
      </c>
      <c r="BZ49" s="2"/>
    </row>
    <row r="50" spans="1:78">
      <c r="A50" s="18" t="s">
        <v>57</v>
      </c>
      <c r="B50" s="30" t="s">
        <v>237</v>
      </c>
      <c r="C50" s="31">
        <f t="shared" si="0"/>
        <v>2828.4779999999996</v>
      </c>
      <c r="D50" s="30">
        <v>0</v>
      </c>
      <c r="E50" s="30">
        <v>0</v>
      </c>
      <c r="F50" s="30">
        <v>65.775999999999996</v>
      </c>
      <c r="G50" s="30">
        <v>0</v>
      </c>
      <c r="H50" s="30">
        <v>0</v>
      </c>
      <c r="I50" s="30">
        <v>0</v>
      </c>
      <c r="J50" s="30">
        <v>0</v>
      </c>
      <c r="K50" s="30">
        <f t="shared" si="1"/>
        <v>2762.7019999999998</v>
      </c>
      <c r="L50" s="32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33.823</v>
      </c>
      <c r="AF50" s="31">
        <v>0</v>
      </c>
      <c r="AG50" s="31">
        <v>1.3779999999999999</v>
      </c>
      <c r="AH50" s="31">
        <v>0</v>
      </c>
      <c r="AI50" s="31">
        <v>7.7409999999999997</v>
      </c>
      <c r="AJ50" s="31">
        <v>9.19</v>
      </c>
      <c r="AK50" s="31">
        <v>0</v>
      </c>
      <c r="AL50" s="31">
        <v>0</v>
      </c>
      <c r="AM50" s="31">
        <v>0</v>
      </c>
      <c r="AN50" s="31">
        <v>52.34</v>
      </c>
      <c r="AO50" s="31">
        <v>27.661000000000001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2623.7530000000002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6.8159999999999998</v>
      </c>
      <c r="BJ50" s="31">
        <v>0</v>
      </c>
      <c r="BK50" s="31">
        <v>0</v>
      </c>
      <c r="BL50" s="31">
        <v>0</v>
      </c>
      <c r="BM50" s="33">
        <f t="shared" si="2"/>
        <v>2762.7019999999998</v>
      </c>
      <c r="BN50" s="35"/>
      <c r="BO50" s="128">
        <v>0</v>
      </c>
      <c r="BZ50" s="2"/>
    </row>
    <row r="51" spans="1:78">
      <c r="A51" s="18" t="s">
        <v>58</v>
      </c>
      <c r="B51" s="30" t="s">
        <v>59</v>
      </c>
      <c r="C51" s="31">
        <f t="shared" si="0"/>
        <v>24951.238000000001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f t="shared" si="1"/>
        <v>24951.238000000001</v>
      </c>
      <c r="L51" s="32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24951.238000000001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3">
        <f t="shared" si="2"/>
        <v>24951.238000000001</v>
      </c>
      <c r="BN51" s="35"/>
      <c r="BO51" s="128">
        <v>0</v>
      </c>
      <c r="BZ51" s="2"/>
    </row>
    <row r="52" spans="1:78">
      <c r="A52" s="18" t="s">
        <v>60</v>
      </c>
      <c r="B52" s="30" t="s">
        <v>168</v>
      </c>
      <c r="C52" s="31">
        <f t="shared" si="0"/>
        <v>699.35599999999999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f t="shared" si="1"/>
        <v>699.35599999999999</v>
      </c>
      <c r="L52" s="32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699.35599999999999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3">
        <f t="shared" si="2"/>
        <v>699.35599999999999</v>
      </c>
      <c r="BN52" s="35"/>
      <c r="BO52" s="128">
        <v>0</v>
      </c>
      <c r="BZ52" s="2"/>
    </row>
    <row r="53" spans="1:78">
      <c r="A53" s="18" t="s">
        <v>61</v>
      </c>
      <c r="B53" s="30" t="s">
        <v>69</v>
      </c>
      <c r="C53" s="31">
        <f t="shared" si="0"/>
        <v>10473.215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f t="shared" si="1"/>
        <v>10473.215</v>
      </c>
      <c r="L53" s="32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10399.241</v>
      </c>
      <c r="BF53" s="31">
        <v>0</v>
      </c>
      <c r="BG53" s="31">
        <v>0</v>
      </c>
      <c r="BH53" s="31">
        <v>0</v>
      </c>
      <c r="BI53" s="31">
        <v>73.974000000000004</v>
      </c>
      <c r="BJ53" s="31">
        <v>0</v>
      </c>
      <c r="BK53" s="31">
        <v>0</v>
      </c>
      <c r="BL53" s="31">
        <v>0</v>
      </c>
      <c r="BM53" s="33">
        <f t="shared" si="2"/>
        <v>10473.215</v>
      </c>
      <c r="BN53" s="35"/>
      <c r="BO53" s="128">
        <v>0</v>
      </c>
      <c r="BZ53" s="2"/>
    </row>
    <row r="54" spans="1:78">
      <c r="A54" s="18" t="s">
        <v>62</v>
      </c>
      <c r="B54" s="30" t="s">
        <v>148</v>
      </c>
      <c r="C54" s="31">
        <f t="shared" si="0"/>
        <v>5391.3940000000002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f t="shared" si="1"/>
        <v>5391.3940000000002</v>
      </c>
      <c r="L54" s="32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1.089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166.876</v>
      </c>
      <c r="BF54" s="31">
        <v>5223.4290000000001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3">
        <f t="shared" si="2"/>
        <v>5391.3940000000002</v>
      </c>
      <c r="BN54" s="35"/>
      <c r="BO54" s="128">
        <v>0</v>
      </c>
      <c r="BZ54" s="2"/>
    </row>
    <row r="55" spans="1:78">
      <c r="A55" s="18" t="s">
        <v>63</v>
      </c>
      <c r="B55" s="30" t="s">
        <v>238</v>
      </c>
      <c r="C55" s="31">
        <f t="shared" si="0"/>
        <v>2792.9740000000002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1.6879999999999999</v>
      </c>
      <c r="K55" s="30">
        <f t="shared" si="1"/>
        <v>2791.2860000000001</v>
      </c>
      <c r="L55" s="32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1.607</v>
      </c>
      <c r="AH55" s="31">
        <v>0</v>
      </c>
      <c r="AI55" s="31">
        <v>1.214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12.307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47.213999999999999</v>
      </c>
      <c r="BD55" s="31">
        <v>0</v>
      </c>
      <c r="BE55" s="31">
        <v>0</v>
      </c>
      <c r="BF55" s="31">
        <v>0</v>
      </c>
      <c r="BG55" s="31">
        <v>2708.723</v>
      </c>
      <c r="BH55" s="31">
        <v>0</v>
      </c>
      <c r="BI55" s="31">
        <v>6.9109999999999996</v>
      </c>
      <c r="BJ55" s="31">
        <v>0</v>
      </c>
      <c r="BK55" s="31">
        <v>0</v>
      </c>
      <c r="BL55" s="31">
        <v>0</v>
      </c>
      <c r="BM55" s="33">
        <f t="shared" si="2"/>
        <v>2777.9760000000001</v>
      </c>
      <c r="BN55" s="35"/>
      <c r="BO55" s="128">
        <v>13.31</v>
      </c>
      <c r="BZ55" s="2"/>
    </row>
    <row r="56" spans="1:78">
      <c r="A56" s="18" t="s">
        <v>64</v>
      </c>
      <c r="B56" s="30" t="s">
        <v>162</v>
      </c>
      <c r="C56" s="31">
        <f t="shared" si="0"/>
        <v>495.80500000000001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f t="shared" si="1"/>
        <v>495.80500000000001</v>
      </c>
      <c r="L56" s="32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495.80500000000001</v>
      </c>
      <c r="BI56" s="31">
        <v>0</v>
      </c>
      <c r="BJ56" s="31">
        <v>0</v>
      </c>
      <c r="BK56" s="31">
        <v>0</v>
      </c>
      <c r="BL56" s="31">
        <v>0</v>
      </c>
      <c r="BM56" s="33">
        <f t="shared" si="2"/>
        <v>495.80500000000001</v>
      </c>
      <c r="BN56" s="35"/>
      <c r="BO56" s="128">
        <v>0</v>
      </c>
      <c r="BZ56" s="2"/>
    </row>
    <row r="57" spans="1:78">
      <c r="A57" s="18" t="s">
        <v>65</v>
      </c>
      <c r="B57" s="30" t="s">
        <v>164</v>
      </c>
      <c r="C57" s="31">
        <f t="shared" si="0"/>
        <v>1861.5170000000001</v>
      </c>
      <c r="D57" s="30">
        <v>0</v>
      </c>
      <c r="E57" s="30">
        <v>0</v>
      </c>
      <c r="F57" s="30">
        <v>86.210999999999999</v>
      </c>
      <c r="G57" s="30">
        <v>0</v>
      </c>
      <c r="H57" s="30">
        <v>0</v>
      </c>
      <c r="I57" s="30">
        <v>0</v>
      </c>
      <c r="J57" s="30">
        <v>0</v>
      </c>
      <c r="K57" s="30">
        <f t="shared" si="1"/>
        <v>1775.306</v>
      </c>
      <c r="L57" s="32">
        <v>0</v>
      </c>
      <c r="M57" s="31">
        <v>0</v>
      </c>
      <c r="N57" s="31">
        <v>4.492</v>
      </c>
      <c r="O57" s="31">
        <v>0</v>
      </c>
      <c r="P57" s="31">
        <v>0</v>
      </c>
      <c r="Q57" s="31">
        <v>0</v>
      </c>
      <c r="R57" s="31">
        <v>38.231000000000002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91.376999999999995</v>
      </c>
      <c r="AA57" s="31">
        <v>9.7739999999999991</v>
      </c>
      <c r="AB57" s="31">
        <v>0</v>
      </c>
      <c r="AC57" s="31">
        <v>0</v>
      </c>
      <c r="AD57" s="31">
        <v>0</v>
      </c>
      <c r="AE57" s="31">
        <v>0</v>
      </c>
      <c r="AF57" s="31">
        <v>70.963999999999999</v>
      </c>
      <c r="AG57" s="31">
        <v>29.762</v>
      </c>
      <c r="AH57" s="31">
        <v>3.6389999999999998</v>
      </c>
      <c r="AI57" s="31">
        <v>16.361999999999998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121.989</v>
      </c>
      <c r="AP57" s="31">
        <v>2.6019999999999999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25.561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1360.5530000000001</v>
      </c>
      <c r="BJ57" s="31">
        <v>0</v>
      </c>
      <c r="BK57" s="31">
        <v>0</v>
      </c>
      <c r="BL57" s="31">
        <v>0</v>
      </c>
      <c r="BM57" s="33">
        <f t="shared" si="2"/>
        <v>1775.306</v>
      </c>
      <c r="BN57" s="35"/>
      <c r="BO57" s="128">
        <v>0</v>
      </c>
      <c r="BZ57" s="2"/>
    </row>
    <row r="58" spans="1:78">
      <c r="A58" s="18" t="s">
        <v>66</v>
      </c>
      <c r="B58" s="30" t="s">
        <v>239</v>
      </c>
      <c r="C58" s="31">
        <f t="shared" si="0"/>
        <v>836.72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f t="shared" si="1"/>
        <v>836.72</v>
      </c>
      <c r="L58" s="32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836.72</v>
      </c>
      <c r="BK58" s="31">
        <v>0</v>
      </c>
      <c r="BL58" s="31">
        <v>0</v>
      </c>
      <c r="BM58" s="33">
        <f t="shared" si="2"/>
        <v>836.72</v>
      </c>
      <c r="BN58" s="35"/>
      <c r="BO58" s="128">
        <v>0</v>
      </c>
      <c r="BZ58" s="2"/>
    </row>
    <row r="59" spans="1:78">
      <c r="A59" s="18" t="s">
        <v>70</v>
      </c>
      <c r="B59" s="30" t="s">
        <v>240</v>
      </c>
      <c r="C59" s="31">
        <f t="shared" si="0"/>
        <v>8302.39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f t="shared" si="1"/>
        <v>8302.39</v>
      </c>
      <c r="L59" s="32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3">
        <f t="shared" si="2"/>
        <v>0</v>
      </c>
      <c r="BN59" s="35"/>
      <c r="BO59" s="128">
        <v>8302.39</v>
      </c>
      <c r="BZ59" s="2"/>
    </row>
    <row r="60" spans="1:78" ht="13.5" thickBot="1">
      <c r="A60" s="25" t="s">
        <v>71</v>
      </c>
      <c r="B60" s="30" t="s">
        <v>126</v>
      </c>
      <c r="C60" s="31">
        <f t="shared" si="0"/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f t="shared" si="1"/>
        <v>0</v>
      </c>
      <c r="L60" s="32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3">
        <f t="shared" si="2"/>
        <v>0</v>
      </c>
      <c r="BN60" s="37"/>
      <c r="BO60" s="129">
        <v>0</v>
      </c>
      <c r="BZ60" s="2"/>
    </row>
    <row r="61" spans="1:78" s="44" customFormat="1" ht="21.75" customHeight="1" thickTop="1" thickBot="1">
      <c r="A61" s="39"/>
      <c r="B61" s="40">
        <f>SUM(B8:B60)</f>
        <v>0</v>
      </c>
      <c r="C61" s="41">
        <f>SUM(C8:C60)</f>
        <v>424771.58899999992</v>
      </c>
      <c r="D61" s="41">
        <f>SUM(D8:D60)</f>
        <v>-3.637978807091713E-12</v>
      </c>
      <c r="E61" s="41">
        <f t="shared" ref="E61:BO61" si="3">SUM(E8:E60)</f>
        <v>0</v>
      </c>
      <c r="F61" s="41">
        <f t="shared" si="3"/>
        <v>11623.612999999998</v>
      </c>
      <c r="G61" s="41">
        <f t="shared" si="3"/>
        <v>0</v>
      </c>
      <c r="H61" s="41">
        <f t="shared" si="3"/>
        <v>1623.7240000000004</v>
      </c>
      <c r="I61" s="41">
        <f t="shared" si="3"/>
        <v>0</v>
      </c>
      <c r="J61" s="41">
        <f t="shared" si="3"/>
        <v>9659.607</v>
      </c>
      <c r="K61" s="42">
        <f t="shared" si="3"/>
        <v>401864.64500000014</v>
      </c>
      <c r="L61" s="40">
        <f t="shared" si="3"/>
        <v>15343.072</v>
      </c>
      <c r="M61" s="40">
        <f t="shared" si="3"/>
        <v>5757.7539999999999</v>
      </c>
      <c r="N61" s="40">
        <f t="shared" si="3"/>
        <v>696.0809999999999</v>
      </c>
      <c r="O61" s="40">
        <f t="shared" si="3"/>
        <v>10328.704000000002</v>
      </c>
      <c r="P61" s="40">
        <f t="shared" si="3"/>
        <v>4205.53</v>
      </c>
      <c r="Q61" s="40">
        <f t="shared" si="3"/>
        <v>609.87599999999998</v>
      </c>
      <c r="R61" s="40">
        <f t="shared" si="3"/>
        <v>1152.8140000000003</v>
      </c>
      <c r="S61" s="40">
        <f t="shared" si="3"/>
        <v>931.80700000000002</v>
      </c>
      <c r="T61" s="40">
        <f t="shared" si="3"/>
        <v>0</v>
      </c>
      <c r="U61" s="40">
        <f t="shared" si="3"/>
        <v>991.63900000000001</v>
      </c>
      <c r="V61" s="40">
        <f t="shared" si="3"/>
        <v>463.96199999999999</v>
      </c>
      <c r="W61" s="40">
        <f t="shared" si="3"/>
        <v>161.40899999999999</v>
      </c>
      <c r="X61" s="40">
        <f t="shared" si="3"/>
        <v>853.13799999999992</v>
      </c>
      <c r="Y61" s="40">
        <f t="shared" si="3"/>
        <v>1134.7449999999999</v>
      </c>
      <c r="Z61" s="40">
        <f t="shared" si="3"/>
        <v>760.71799999999996</v>
      </c>
      <c r="AA61" s="40">
        <f t="shared" si="3"/>
        <v>1835.5630000000001</v>
      </c>
      <c r="AB61" s="40">
        <f t="shared" si="3"/>
        <v>628.36599999999999</v>
      </c>
      <c r="AC61" s="40">
        <f t="shared" si="3"/>
        <v>8681.3689999999988</v>
      </c>
      <c r="AD61" s="40">
        <f t="shared" si="3"/>
        <v>2520.7810000000004</v>
      </c>
      <c r="AE61" s="40">
        <f t="shared" si="3"/>
        <v>35755.207999999999</v>
      </c>
      <c r="AF61" s="40">
        <f t="shared" si="3"/>
        <v>2022.932</v>
      </c>
      <c r="AG61" s="40">
        <f t="shared" si="3"/>
        <v>1849.4659999999997</v>
      </c>
      <c r="AH61" s="40">
        <f t="shared" si="3"/>
        <v>6526.7740000000013</v>
      </c>
      <c r="AI61" s="40">
        <f t="shared" si="3"/>
        <v>16367.445999999994</v>
      </c>
      <c r="AJ61" s="40">
        <f t="shared" si="3"/>
        <v>16621.715999999997</v>
      </c>
      <c r="AK61" s="40">
        <f t="shared" si="3"/>
        <v>1594.01</v>
      </c>
      <c r="AL61" s="40">
        <f t="shared" si="3"/>
        <v>7284.48</v>
      </c>
      <c r="AM61" s="40">
        <f t="shared" si="3"/>
        <v>11361.684999999999</v>
      </c>
      <c r="AN61" s="40">
        <f t="shared" si="3"/>
        <v>305.31600000000003</v>
      </c>
      <c r="AO61" s="40">
        <f t="shared" si="3"/>
        <v>24220.468000000004</v>
      </c>
      <c r="AP61" s="40">
        <f t="shared" si="3"/>
        <v>7311.7260000000006</v>
      </c>
      <c r="AQ61" s="40">
        <f t="shared" si="3"/>
        <v>1195.056</v>
      </c>
      <c r="AR61" s="40">
        <f t="shared" si="3"/>
        <v>9577.5060000000012</v>
      </c>
      <c r="AS61" s="40">
        <f t="shared" si="3"/>
        <v>990.34199999999998</v>
      </c>
      <c r="AT61" s="40">
        <f t="shared" si="3"/>
        <v>15388.349</v>
      </c>
      <c r="AU61" s="40">
        <f t="shared" si="3"/>
        <v>1695.6610000000001</v>
      </c>
      <c r="AV61" s="40">
        <f t="shared" si="3"/>
        <v>847.82399999999996</v>
      </c>
      <c r="AW61" s="40">
        <f t="shared" si="3"/>
        <v>18489.244999999999</v>
      </c>
      <c r="AX61" s="40">
        <f t="shared" si="3"/>
        <v>3817.4920000000002</v>
      </c>
      <c r="AY61" s="40">
        <f t="shared" si="3"/>
        <v>7.3710000000000004</v>
      </c>
      <c r="AZ61" s="40">
        <f t="shared" si="3"/>
        <v>779.19999999999993</v>
      </c>
      <c r="BA61" s="40">
        <f t="shared" si="3"/>
        <v>5484.52</v>
      </c>
      <c r="BB61" s="40">
        <f t="shared" si="3"/>
        <v>2638.415</v>
      </c>
      <c r="BC61" s="40">
        <f t="shared" si="3"/>
        <v>25525.448000000004</v>
      </c>
      <c r="BD61" s="40">
        <f t="shared" si="3"/>
        <v>701.95100000000002</v>
      </c>
      <c r="BE61" s="40">
        <f t="shared" si="3"/>
        <v>10573.069</v>
      </c>
      <c r="BF61" s="40">
        <f t="shared" si="3"/>
        <v>5229.9830000000002</v>
      </c>
      <c r="BG61" s="40">
        <f t="shared" si="3"/>
        <v>2800.616</v>
      </c>
      <c r="BH61" s="40">
        <f t="shared" si="3"/>
        <v>495.80500000000001</v>
      </c>
      <c r="BI61" s="40">
        <f t="shared" si="3"/>
        <v>1603.5240000000001</v>
      </c>
      <c r="BJ61" s="40">
        <f t="shared" si="3"/>
        <v>836.72</v>
      </c>
      <c r="BK61" s="40">
        <f t="shared" si="3"/>
        <v>0</v>
      </c>
      <c r="BL61" s="40">
        <f t="shared" si="3"/>
        <v>0</v>
      </c>
      <c r="BM61" s="40">
        <f t="shared" si="3"/>
        <v>296956.65199999994</v>
      </c>
      <c r="BN61" s="43">
        <f t="shared" si="3"/>
        <v>0</v>
      </c>
      <c r="BO61" s="42">
        <f t="shared" si="3"/>
        <v>104907.99299999999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8" s="44" customFormat="1" ht="21.75" customHeight="1" thickTop="1" thickBot="1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6"/>
      <c r="BW62" s="46"/>
    </row>
    <row r="63" spans="1:78" ht="14.25" thickTop="1" thickBot="1">
      <c r="L63" s="7" t="s">
        <v>155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9"/>
      <c r="BY63" s="5"/>
      <c r="BZ63" s="2"/>
    </row>
    <row r="64" spans="1:78" ht="69.75" customHeight="1" thickTop="1" thickBot="1">
      <c r="A64" s="10"/>
      <c r="B64" s="47" t="s">
        <v>270</v>
      </c>
      <c r="C64" s="12" t="s">
        <v>271</v>
      </c>
      <c r="D64" s="12" t="s">
        <v>215</v>
      </c>
      <c r="E64" s="12" t="s">
        <v>82</v>
      </c>
      <c r="F64" s="12" t="s">
        <v>171</v>
      </c>
      <c r="G64" s="12" t="s">
        <v>169</v>
      </c>
      <c r="H64" s="12" t="s">
        <v>83</v>
      </c>
      <c r="I64" s="12" t="s">
        <v>84</v>
      </c>
      <c r="J64" s="13" t="s">
        <v>85</v>
      </c>
      <c r="K64" s="14" t="s">
        <v>114</v>
      </c>
      <c r="L64" s="388" t="s">
        <v>201</v>
      </c>
      <c r="M64" s="15" t="s">
        <v>188</v>
      </c>
      <c r="N64" s="15" t="s">
        <v>193</v>
      </c>
      <c r="O64" s="15" t="s">
        <v>132</v>
      </c>
      <c r="P64" s="15" t="s">
        <v>202</v>
      </c>
      <c r="Q64" s="15" t="s">
        <v>203</v>
      </c>
      <c r="R64" s="15" t="s">
        <v>165</v>
      </c>
      <c r="S64" s="15" t="s">
        <v>231</v>
      </c>
      <c r="T64" s="15" t="s">
        <v>204</v>
      </c>
      <c r="U64" s="15" t="s">
        <v>133</v>
      </c>
      <c r="V64" s="15" t="s">
        <v>121</v>
      </c>
      <c r="W64" s="15" t="s">
        <v>122</v>
      </c>
      <c r="X64" s="15" t="s">
        <v>205</v>
      </c>
      <c r="Y64" s="15" t="s">
        <v>123</v>
      </c>
      <c r="Z64" s="15" t="s">
        <v>166</v>
      </c>
      <c r="AA64" s="15" t="s">
        <v>206</v>
      </c>
      <c r="AB64" s="15" t="s">
        <v>124</v>
      </c>
      <c r="AC64" s="15" t="s">
        <v>167</v>
      </c>
      <c r="AD64" s="15" t="s">
        <v>125</v>
      </c>
      <c r="AE64" s="15" t="s">
        <v>163</v>
      </c>
      <c r="AF64" s="15" t="s">
        <v>216</v>
      </c>
      <c r="AG64" s="15" t="s">
        <v>232</v>
      </c>
      <c r="AH64" s="15" t="s">
        <v>217</v>
      </c>
      <c r="AI64" s="15" t="s">
        <v>134</v>
      </c>
      <c r="AJ64" s="15" t="s">
        <v>135</v>
      </c>
      <c r="AK64" s="15" t="s">
        <v>37</v>
      </c>
      <c r="AL64" s="15" t="s">
        <v>39</v>
      </c>
      <c r="AM64" s="15" t="s">
        <v>136</v>
      </c>
      <c r="AN64" s="15" t="s">
        <v>156</v>
      </c>
      <c r="AO64" s="15" t="s">
        <v>43</v>
      </c>
      <c r="AP64" s="15" t="s">
        <v>207</v>
      </c>
      <c r="AQ64" s="15" t="s">
        <v>233</v>
      </c>
      <c r="AR64" s="15" t="s">
        <v>47</v>
      </c>
      <c r="AS64" s="15" t="s">
        <v>157</v>
      </c>
      <c r="AT64" s="15" t="s">
        <v>234</v>
      </c>
      <c r="AU64" s="15" t="s">
        <v>235</v>
      </c>
      <c r="AV64" s="15" t="s">
        <v>158</v>
      </c>
      <c r="AW64" s="15" t="s">
        <v>145</v>
      </c>
      <c r="AX64" s="15" t="s">
        <v>236</v>
      </c>
      <c r="AY64" s="15" t="s">
        <v>159</v>
      </c>
      <c r="AZ64" s="15" t="s">
        <v>160</v>
      </c>
      <c r="BA64" s="15" t="s">
        <v>161</v>
      </c>
      <c r="BB64" s="15" t="s">
        <v>237</v>
      </c>
      <c r="BC64" s="15" t="s">
        <v>59</v>
      </c>
      <c r="BD64" s="15" t="s">
        <v>168</v>
      </c>
      <c r="BE64" s="15" t="s">
        <v>69</v>
      </c>
      <c r="BF64" s="15" t="s">
        <v>148</v>
      </c>
      <c r="BG64" s="15" t="s">
        <v>238</v>
      </c>
      <c r="BH64" s="15" t="s">
        <v>162</v>
      </c>
      <c r="BI64" s="15" t="s">
        <v>164</v>
      </c>
      <c r="BJ64" s="15" t="s">
        <v>239</v>
      </c>
      <c r="BK64" s="15" t="s">
        <v>240</v>
      </c>
      <c r="BL64" s="15" t="s">
        <v>126</v>
      </c>
      <c r="BM64" s="14" t="s">
        <v>89</v>
      </c>
      <c r="BN64" s="17" t="s">
        <v>90</v>
      </c>
      <c r="BO64" s="16" t="s">
        <v>91</v>
      </c>
      <c r="BP64" s="48" t="s">
        <v>93</v>
      </c>
      <c r="BQ64" s="49"/>
      <c r="BR64" s="50"/>
      <c r="BS64" s="51"/>
      <c r="BT64" s="51"/>
      <c r="BU64" s="51"/>
      <c r="BV64" s="52" t="s">
        <v>94</v>
      </c>
      <c r="BW64" s="12" t="s">
        <v>95</v>
      </c>
      <c r="BX64" s="14" t="s">
        <v>208</v>
      </c>
      <c r="BZ64" s="2"/>
    </row>
    <row r="65" spans="1:78" ht="13.5" thickTop="1">
      <c r="A65" s="53"/>
      <c r="B65" s="54"/>
      <c r="C65" s="20"/>
      <c r="D65" s="19"/>
      <c r="E65" s="19"/>
      <c r="F65" s="19"/>
      <c r="G65" s="19"/>
      <c r="H65" s="19"/>
      <c r="I65" s="19"/>
      <c r="J65" s="19"/>
      <c r="K65" s="19"/>
      <c r="L65" s="21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55"/>
      <c r="BM65" s="56"/>
      <c r="BN65" s="36"/>
      <c r="BO65" s="57"/>
      <c r="BP65" s="58" t="s">
        <v>92</v>
      </c>
      <c r="BQ65" s="59" t="s">
        <v>96</v>
      </c>
      <c r="BR65" s="60"/>
      <c r="BS65" s="61"/>
      <c r="BT65" s="62" t="s">
        <v>72</v>
      </c>
      <c r="BU65" s="63" t="s">
        <v>99</v>
      </c>
      <c r="BV65" s="19"/>
      <c r="BW65" s="64"/>
      <c r="BX65" s="22"/>
      <c r="BZ65" s="2"/>
    </row>
    <row r="66" spans="1:78" ht="13.5" thickBot="1">
      <c r="A66" s="65"/>
      <c r="B66" s="66"/>
      <c r="C66" s="27"/>
      <c r="D66" s="26"/>
      <c r="E66" s="26"/>
      <c r="F66" s="26"/>
      <c r="G66" s="26"/>
      <c r="H66" s="26"/>
      <c r="I66" s="26"/>
      <c r="J66" s="26"/>
      <c r="K66" s="26"/>
      <c r="L66" s="28" t="s">
        <v>11</v>
      </c>
      <c r="M66" s="27" t="s">
        <v>12</v>
      </c>
      <c r="N66" s="27" t="s">
        <v>13</v>
      </c>
      <c r="O66" s="27" t="s">
        <v>14</v>
      </c>
      <c r="P66" s="27" t="s">
        <v>15</v>
      </c>
      <c r="Q66" s="27" t="s">
        <v>16</v>
      </c>
      <c r="R66" s="27" t="s">
        <v>17</v>
      </c>
      <c r="S66" s="27" t="s">
        <v>18</v>
      </c>
      <c r="T66" s="27" t="s">
        <v>19</v>
      </c>
      <c r="U66" s="27" t="s">
        <v>20</v>
      </c>
      <c r="V66" s="27" t="s">
        <v>21</v>
      </c>
      <c r="W66" s="27" t="s">
        <v>22</v>
      </c>
      <c r="X66" s="27" t="s">
        <v>23</v>
      </c>
      <c r="Y66" s="27" t="s">
        <v>24</v>
      </c>
      <c r="Z66" s="27" t="s">
        <v>25</v>
      </c>
      <c r="AA66" s="27" t="s">
        <v>26</v>
      </c>
      <c r="AB66" s="27" t="s">
        <v>27</v>
      </c>
      <c r="AC66" s="27" t="s">
        <v>28</v>
      </c>
      <c r="AD66" s="27" t="s">
        <v>29</v>
      </c>
      <c r="AE66" s="27" t="s">
        <v>30</v>
      </c>
      <c r="AF66" s="27" t="s">
        <v>31</v>
      </c>
      <c r="AG66" s="27" t="s">
        <v>32</v>
      </c>
      <c r="AH66" s="27" t="s">
        <v>33</v>
      </c>
      <c r="AI66" s="27" t="s">
        <v>34</v>
      </c>
      <c r="AJ66" s="27" t="s">
        <v>35</v>
      </c>
      <c r="AK66" s="27" t="s">
        <v>36</v>
      </c>
      <c r="AL66" s="27" t="s">
        <v>38</v>
      </c>
      <c r="AM66" s="27" t="s">
        <v>40</v>
      </c>
      <c r="AN66" s="27" t="s">
        <v>41</v>
      </c>
      <c r="AO66" s="27" t="s">
        <v>42</v>
      </c>
      <c r="AP66" s="27" t="s">
        <v>44</v>
      </c>
      <c r="AQ66" s="27" t="s">
        <v>45</v>
      </c>
      <c r="AR66" s="27" t="s">
        <v>46</v>
      </c>
      <c r="AS66" s="27" t="s">
        <v>48</v>
      </c>
      <c r="AT66" s="27" t="s">
        <v>49</v>
      </c>
      <c r="AU66" s="27" t="s">
        <v>50</v>
      </c>
      <c r="AV66" s="27" t="s">
        <v>51</v>
      </c>
      <c r="AW66" s="27" t="s">
        <v>52</v>
      </c>
      <c r="AX66" s="27" t="s">
        <v>53</v>
      </c>
      <c r="AY66" s="27" t="s">
        <v>54</v>
      </c>
      <c r="AZ66" s="27" t="s">
        <v>55</v>
      </c>
      <c r="BA66" s="27" t="s">
        <v>56</v>
      </c>
      <c r="BB66" s="27" t="s">
        <v>57</v>
      </c>
      <c r="BC66" s="27" t="s">
        <v>58</v>
      </c>
      <c r="BD66" s="27" t="s">
        <v>60</v>
      </c>
      <c r="BE66" s="27" t="s">
        <v>61</v>
      </c>
      <c r="BF66" s="27" t="s">
        <v>62</v>
      </c>
      <c r="BG66" s="27" t="s">
        <v>63</v>
      </c>
      <c r="BH66" s="27" t="s">
        <v>64</v>
      </c>
      <c r="BI66" s="27" t="s">
        <v>65</v>
      </c>
      <c r="BJ66" s="27" t="s">
        <v>66</v>
      </c>
      <c r="BK66" s="27" t="s">
        <v>70</v>
      </c>
      <c r="BL66" s="27" t="s">
        <v>71</v>
      </c>
      <c r="BM66" s="66"/>
      <c r="BN66" s="38"/>
      <c r="BO66" s="67"/>
      <c r="BP66" s="68" t="s">
        <v>73</v>
      </c>
      <c r="BQ66" s="37" t="s">
        <v>97</v>
      </c>
      <c r="BR66" s="69" t="s">
        <v>74</v>
      </c>
      <c r="BS66" s="70" t="s">
        <v>98</v>
      </c>
      <c r="BT66" s="71" t="s">
        <v>100</v>
      </c>
      <c r="BU66" s="71"/>
      <c r="BV66" s="67"/>
      <c r="BW66" s="72"/>
      <c r="BX66" s="38"/>
      <c r="BZ66" s="2"/>
    </row>
    <row r="67" spans="1:78" ht="13.5" thickTop="1">
      <c r="A67" s="53" t="s">
        <v>11</v>
      </c>
      <c r="B67" s="33" t="s">
        <v>201</v>
      </c>
      <c r="C67" s="31">
        <f>BM67+BO67+BP67+SUM(BV67:BX67)</f>
        <v>19808.372000000003</v>
      </c>
      <c r="D67" s="30"/>
      <c r="E67" s="30"/>
      <c r="F67" s="30"/>
      <c r="G67" s="30"/>
      <c r="H67" s="30"/>
      <c r="I67" s="30"/>
      <c r="J67" s="30"/>
      <c r="K67" s="30"/>
      <c r="L67" s="32">
        <v>4246.192</v>
      </c>
      <c r="M67" s="31">
        <v>60.438000000000002</v>
      </c>
      <c r="N67" s="31">
        <v>0</v>
      </c>
      <c r="O67" s="31">
        <v>1611.8720000000001</v>
      </c>
      <c r="P67" s="31">
        <v>43.789000000000001</v>
      </c>
      <c r="Q67" s="31">
        <v>0</v>
      </c>
      <c r="R67" s="31">
        <v>0</v>
      </c>
      <c r="S67" s="31">
        <v>3.9289999999999998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0.54900000000000004</v>
      </c>
      <c r="AA67" s="31">
        <v>0.44700000000000001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13.445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1066.9770000000001</v>
      </c>
      <c r="AP67" s="31">
        <v>829.81899999999996</v>
      </c>
      <c r="AQ67" s="31">
        <v>6.0000000000000001E-3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1.698</v>
      </c>
      <c r="BC67" s="31">
        <v>70.391999999999996</v>
      </c>
      <c r="BD67" s="31">
        <v>0</v>
      </c>
      <c r="BE67" s="31">
        <v>30.920999999999999</v>
      </c>
      <c r="BF67" s="31">
        <v>34.006</v>
      </c>
      <c r="BG67" s="31">
        <v>0</v>
      </c>
      <c r="BH67" s="31">
        <v>0</v>
      </c>
      <c r="BI67" s="31">
        <v>2.1970000000000001</v>
      </c>
      <c r="BJ67" s="31">
        <v>0</v>
      </c>
      <c r="BK67" s="31">
        <v>0</v>
      </c>
      <c r="BL67" s="73">
        <v>0</v>
      </c>
      <c r="BM67" s="74">
        <f>SUM(L67:BL67)</f>
        <v>8016.6770000000015</v>
      </c>
      <c r="BN67" s="33"/>
      <c r="BO67" s="130">
        <v>4.2450000000000001</v>
      </c>
      <c r="BP67" s="75">
        <f>BQ67+BT67+BU67</f>
        <v>6646.5829999999996</v>
      </c>
      <c r="BQ67" s="32">
        <f>SUM(BR67:BS67)</f>
        <v>6646.5829999999996</v>
      </c>
      <c r="BR67" s="76">
        <v>645.36</v>
      </c>
      <c r="BS67" s="30">
        <v>6001.223</v>
      </c>
      <c r="BT67" s="77">
        <v>0</v>
      </c>
      <c r="BU67" s="77">
        <v>0</v>
      </c>
      <c r="BV67" s="30">
        <v>5133.05</v>
      </c>
      <c r="BW67" s="78">
        <v>7.8170000000000002</v>
      </c>
      <c r="BX67" s="33">
        <v>0</v>
      </c>
      <c r="BZ67" s="2"/>
    </row>
    <row r="68" spans="1:78">
      <c r="A68" s="53" t="s">
        <v>12</v>
      </c>
      <c r="B68" s="33" t="s">
        <v>188</v>
      </c>
      <c r="C68" s="31">
        <f t="shared" ref="C68:C119" si="4">BM68+BO68+BP68+SUM(BV68:BX68)</f>
        <v>7731.5150000000003</v>
      </c>
      <c r="D68" s="30"/>
      <c r="E68" s="30"/>
      <c r="F68" s="30"/>
      <c r="G68" s="30"/>
      <c r="H68" s="30"/>
      <c r="I68" s="30"/>
      <c r="J68" s="30"/>
      <c r="K68" s="30"/>
      <c r="L68" s="32">
        <v>0</v>
      </c>
      <c r="M68" s="31">
        <v>462.39</v>
      </c>
      <c r="N68" s="31">
        <v>0</v>
      </c>
      <c r="O68" s="31">
        <v>2076.5059999999999</v>
      </c>
      <c r="P68" s="31">
        <v>0</v>
      </c>
      <c r="Q68" s="31">
        <v>0</v>
      </c>
      <c r="R68" s="31">
        <v>0</v>
      </c>
      <c r="S68" s="31">
        <v>1.996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3.2000000000000001E-2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5.6520000000000001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643.93499999999995</v>
      </c>
      <c r="AP68" s="31">
        <v>262.86200000000002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83.01</v>
      </c>
      <c r="BD68" s="31">
        <v>0</v>
      </c>
      <c r="BE68" s="31">
        <v>36.628</v>
      </c>
      <c r="BF68" s="31">
        <v>40.103000000000002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73">
        <v>0</v>
      </c>
      <c r="BM68" s="74">
        <f t="shared" ref="BM68:BM119" si="5">SUM(L68:BL68)</f>
        <v>3613.1140000000005</v>
      </c>
      <c r="BN68" s="33"/>
      <c r="BO68" s="130">
        <v>1784.9770000000001</v>
      </c>
      <c r="BP68" s="75">
        <f t="shared" ref="BP68:BP119" si="6">BQ68+BT68+BU68</f>
        <v>2333.424</v>
      </c>
      <c r="BQ68" s="32">
        <f t="shared" ref="BQ68:BQ119" si="7">SUM(BR68:BS68)</f>
        <v>2333.424</v>
      </c>
      <c r="BR68" s="76">
        <v>105.11</v>
      </c>
      <c r="BS68" s="30">
        <v>2228.3139999999999</v>
      </c>
      <c r="BT68" s="77">
        <v>0</v>
      </c>
      <c r="BU68" s="77">
        <v>0</v>
      </c>
      <c r="BV68" s="30">
        <v>0</v>
      </c>
      <c r="BW68" s="78">
        <v>0</v>
      </c>
      <c r="BX68" s="33">
        <v>0</v>
      </c>
      <c r="BZ68" s="2"/>
    </row>
    <row r="69" spans="1:78">
      <c r="A69" s="53" t="s">
        <v>13</v>
      </c>
      <c r="B69" s="33" t="s">
        <v>193</v>
      </c>
      <c r="C69" s="31">
        <f t="shared" si="4"/>
        <v>1284.8169999999998</v>
      </c>
      <c r="D69" s="30"/>
      <c r="E69" s="30"/>
      <c r="F69" s="30"/>
      <c r="G69" s="30"/>
      <c r="H69" s="30"/>
      <c r="I69" s="30"/>
      <c r="J69" s="30"/>
      <c r="K69" s="30"/>
      <c r="L69" s="32">
        <v>0</v>
      </c>
      <c r="M69" s="31">
        <v>0</v>
      </c>
      <c r="N69" s="31">
        <v>1.0999999999999999E-2</v>
      </c>
      <c r="O69" s="31">
        <v>9.7409999999999997</v>
      </c>
      <c r="P69" s="31">
        <v>2.1789999999999998</v>
      </c>
      <c r="Q69" s="31">
        <v>0</v>
      </c>
      <c r="R69" s="31">
        <v>0</v>
      </c>
      <c r="S69" s="31">
        <v>0.39900000000000002</v>
      </c>
      <c r="T69" s="31">
        <v>0</v>
      </c>
      <c r="U69" s="31">
        <v>0</v>
      </c>
      <c r="V69" s="31">
        <v>0</v>
      </c>
      <c r="W69" s="31">
        <v>0</v>
      </c>
      <c r="X69" s="31">
        <v>97.119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892.65499999999997</v>
      </c>
      <c r="AF69" s="31">
        <v>0</v>
      </c>
      <c r="AG69" s="31">
        <v>0</v>
      </c>
      <c r="AH69" s="31">
        <v>2.8809999999999998</v>
      </c>
      <c r="AI69" s="31">
        <v>2.8759999999999999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82.387</v>
      </c>
      <c r="AP69" s="31">
        <v>3.3860000000000001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8.875</v>
      </c>
      <c r="AX69" s="31">
        <v>0</v>
      </c>
      <c r="AY69" s="31">
        <v>0</v>
      </c>
      <c r="AZ69" s="31">
        <v>1.2949999999999999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73">
        <v>0</v>
      </c>
      <c r="BM69" s="74">
        <f t="shared" si="5"/>
        <v>1103.8039999999999</v>
      </c>
      <c r="BN69" s="33"/>
      <c r="BO69" s="130">
        <v>3.7999999999999999E-2</v>
      </c>
      <c r="BP69" s="75">
        <f t="shared" si="6"/>
        <v>118.85899999999999</v>
      </c>
      <c r="BQ69" s="32">
        <f t="shared" si="7"/>
        <v>118.85899999999999</v>
      </c>
      <c r="BR69" s="76">
        <v>0</v>
      </c>
      <c r="BS69" s="30">
        <v>118.85899999999999</v>
      </c>
      <c r="BT69" s="77">
        <v>0</v>
      </c>
      <c r="BU69" s="77">
        <v>0</v>
      </c>
      <c r="BV69" s="30">
        <v>0</v>
      </c>
      <c r="BW69" s="78">
        <v>62.116</v>
      </c>
      <c r="BX69" s="33">
        <v>0</v>
      </c>
      <c r="BZ69" s="2"/>
    </row>
    <row r="70" spans="1:78">
      <c r="A70" s="53" t="s">
        <v>14</v>
      </c>
      <c r="B70" s="33" t="s">
        <v>132</v>
      </c>
      <c r="C70" s="31">
        <f t="shared" si="4"/>
        <v>33985.781999999999</v>
      </c>
      <c r="D70" s="30"/>
      <c r="E70" s="30"/>
      <c r="F70" s="30"/>
      <c r="G70" s="30"/>
      <c r="H70" s="30"/>
      <c r="I70" s="30"/>
      <c r="J70" s="30"/>
      <c r="K70" s="30"/>
      <c r="L70" s="32">
        <v>944.08799999999997</v>
      </c>
      <c r="M70" s="31">
        <v>364.06799999999998</v>
      </c>
      <c r="N70" s="31">
        <v>0</v>
      </c>
      <c r="O70" s="31">
        <v>1467.28</v>
      </c>
      <c r="P70" s="31">
        <v>160.768</v>
      </c>
      <c r="Q70" s="31">
        <v>0</v>
      </c>
      <c r="R70" s="31">
        <v>0</v>
      </c>
      <c r="S70" s="31">
        <v>5.97</v>
      </c>
      <c r="T70" s="31">
        <v>0</v>
      </c>
      <c r="U70" s="31">
        <v>40.805999999999997</v>
      </c>
      <c r="V70" s="31">
        <v>1.2170000000000001</v>
      </c>
      <c r="W70" s="31">
        <v>0</v>
      </c>
      <c r="X70" s="31">
        <v>0</v>
      </c>
      <c r="Y70" s="31">
        <v>0</v>
      </c>
      <c r="Z70" s="31">
        <v>2.0579999999999998</v>
      </c>
      <c r="AA70" s="31">
        <v>6.4980000000000002</v>
      </c>
      <c r="AB70" s="31">
        <v>0.34799999999999998</v>
      </c>
      <c r="AC70" s="31">
        <v>0</v>
      </c>
      <c r="AD70" s="31">
        <v>0</v>
      </c>
      <c r="AE70" s="31">
        <v>7.6050000000000004</v>
      </c>
      <c r="AF70" s="31">
        <v>60.798999999999999</v>
      </c>
      <c r="AG70" s="31">
        <v>0</v>
      </c>
      <c r="AH70" s="31">
        <v>0</v>
      </c>
      <c r="AI70" s="31">
        <v>250.50700000000001</v>
      </c>
      <c r="AJ70" s="31">
        <v>0</v>
      </c>
      <c r="AK70" s="31">
        <v>3.0150000000000001</v>
      </c>
      <c r="AL70" s="31">
        <v>0</v>
      </c>
      <c r="AM70" s="31">
        <v>0</v>
      </c>
      <c r="AN70" s="31">
        <v>0</v>
      </c>
      <c r="AO70" s="31">
        <v>1764.723</v>
      </c>
      <c r="AP70" s="31">
        <v>1944.5440000000001</v>
      </c>
      <c r="AQ70" s="31">
        <v>0</v>
      </c>
      <c r="AR70" s="31">
        <v>0</v>
      </c>
      <c r="AS70" s="31">
        <v>0</v>
      </c>
      <c r="AT70" s="31">
        <v>0</v>
      </c>
      <c r="AU70" s="31">
        <v>1.296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0.218</v>
      </c>
      <c r="BB70" s="31">
        <v>0</v>
      </c>
      <c r="BC70" s="31">
        <v>275.58600000000001</v>
      </c>
      <c r="BD70" s="31">
        <v>0</v>
      </c>
      <c r="BE70" s="31">
        <v>44.384</v>
      </c>
      <c r="BF70" s="31">
        <v>81.292000000000002</v>
      </c>
      <c r="BG70" s="31">
        <v>2.0569999999999999</v>
      </c>
      <c r="BH70" s="31">
        <v>40.097000000000001</v>
      </c>
      <c r="BI70" s="31">
        <v>19.687999999999999</v>
      </c>
      <c r="BJ70" s="31">
        <v>0</v>
      </c>
      <c r="BK70" s="31">
        <v>0</v>
      </c>
      <c r="BL70" s="73">
        <v>0</v>
      </c>
      <c r="BM70" s="74">
        <f t="shared" si="5"/>
        <v>7488.9120000000003</v>
      </c>
      <c r="BN70" s="33"/>
      <c r="BO70" s="130">
        <v>2957.866</v>
      </c>
      <c r="BP70" s="75">
        <f t="shared" si="6"/>
        <v>23660.356</v>
      </c>
      <c r="BQ70" s="32">
        <f t="shared" si="7"/>
        <v>23660.356</v>
      </c>
      <c r="BR70" s="76">
        <v>228.17400000000001</v>
      </c>
      <c r="BS70" s="30">
        <v>23432.182000000001</v>
      </c>
      <c r="BT70" s="77">
        <v>0</v>
      </c>
      <c r="BU70" s="77">
        <v>0</v>
      </c>
      <c r="BV70" s="30">
        <v>0.95</v>
      </c>
      <c r="BW70" s="78">
        <v>-122.30200000000001</v>
      </c>
      <c r="BX70" s="33">
        <v>0</v>
      </c>
      <c r="BZ70" s="2"/>
    </row>
    <row r="71" spans="1:78">
      <c r="A71" s="53" t="s">
        <v>15</v>
      </c>
      <c r="B71" s="33" t="s">
        <v>202</v>
      </c>
      <c r="C71" s="31">
        <f t="shared" si="4"/>
        <v>12455.237999999998</v>
      </c>
      <c r="D71" s="30"/>
      <c r="E71" s="30"/>
      <c r="F71" s="30"/>
      <c r="G71" s="30"/>
      <c r="H71" s="30"/>
      <c r="I71" s="30"/>
      <c r="J71" s="30"/>
      <c r="K71" s="30"/>
      <c r="L71" s="32">
        <v>0</v>
      </c>
      <c r="M71" s="31">
        <v>55.322000000000003</v>
      </c>
      <c r="N71" s="31">
        <v>0</v>
      </c>
      <c r="O71" s="31">
        <v>50.262</v>
      </c>
      <c r="P71" s="31">
        <v>159.13399999999999</v>
      </c>
      <c r="Q71" s="31">
        <v>0</v>
      </c>
      <c r="R71" s="31">
        <v>0</v>
      </c>
      <c r="S71" s="31">
        <v>0.86099999999999999</v>
      </c>
      <c r="T71" s="31">
        <v>0</v>
      </c>
      <c r="U71" s="31">
        <v>0</v>
      </c>
      <c r="V71" s="31">
        <v>11.375999999999999</v>
      </c>
      <c r="W71" s="31">
        <v>0.104</v>
      </c>
      <c r="X71" s="31">
        <v>0</v>
      </c>
      <c r="Y71" s="31">
        <v>0.03</v>
      </c>
      <c r="Z71" s="31">
        <v>0.81</v>
      </c>
      <c r="AA71" s="31">
        <v>0.29699999999999999</v>
      </c>
      <c r="AB71" s="31">
        <v>2.9039999999999999</v>
      </c>
      <c r="AC71" s="31">
        <v>0</v>
      </c>
      <c r="AD71" s="31">
        <v>0</v>
      </c>
      <c r="AE71" s="31">
        <v>5.82</v>
      </c>
      <c r="AF71" s="31">
        <v>0</v>
      </c>
      <c r="AG71" s="31">
        <v>0</v>
      </c>
      <c r="AH71" s="31">
        <v>0</v>
      </c>
      <c r="AI71" s="31">
        <v>40.581000000000003</v>
      </c>
      <c r="AJ71" s="31">
        <v>0</v>
      </c>
      <c r="AK71" s="31">
        <v>0</v>
      </c>
      <c r="AL71" s="31">
        <v>15.138</v>
      </c>
      <c r="AM71" s="31">
        <v>0</v>
      </c>
      <c r="AN71" s="31">
        <v>0</v>
      </c>
      <c r="AO71" s="31">
        <v>4075.0160000000001</v>
      </c>
      <c r="AP71" s="31">
        <v>1009.241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0.14199999999999999</v>
      </c>
      <c r="AW71" s="31">
        <v>0</v>
      </c>
      <c r="AX71" s="31">
        <v>0</v>
      </c>
      <c r="AY71" s="31">
        <v>0</v>
      </c>
      <c r="AZ71" s="31">
        <v>0</v>
      </c>
      <c r="BA71" s="31">
        <v>7.1999999999999995E-2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885.70899999999995</v>
      </c>
      <c r="BH71" s="31">
        <v>0</v>
      </c>
      <c r="BI71" s="31">
        <v>3.125</v>
      </c>
      <c r="BJ71" s="31">
        <v>0</v>
      </c>
      <c r="BK71" s="31">
        <v>0</v>
      </c>
      <c r="BL71" s="73">
        <v>0</v>
      </c>
      <c r="BM71" s="74">
        <f t="shared" si="5"/>
        <v>6315.9439999999995</v>
      </c>
      <c r="BN71" s="33"/>
      <c r="BO71" s="130">
        <v>46.869</v>
      </c>
      <c r="BP71" s="75">
        <f t="shared" si="6"/>
        <v>6056.4459999999999</v>
      </c>
      <c r="BQ71" s="32">
        <f t="shared" si="7"/>
        <v>6056.4459999999999</v>
      </c>
      <c r="BR71" s="76">
        <v>443.25299999999999</v>
      </c>
      <c r="BS71" s="30">
        <v>5613.1930000000002</v>
      </c>
      <c r="BT71" s="77">
        <v>0</v>
      </c>
      <c r="BU71" s="77">
        <v>0</v>
      </c>
      <c r="BV71" s="30">
        <v>0</v>
      </c>
      <c r="BW71" s="78">
        <v>35.978999999999999</v>
      </c>
      <c r="BX71" s="33">
        <v>0</v>
      </c>
      <c r="BZ71" s="2"/>
    </row>
    <row r="72" spans="1:78">
      <c r="A72" s="53" t="s">
        <v>16</v>
      </c>
      <c r="B72" s="33" t="s">
        <v>203</v>
      </c>
      <c r="C72" s="31">
        <f t="shared" si="4"/>
        <v>1547.383</v>
      </c>
      <c r="D72" s="30"/>
      <c r="E72" s="30"/>
      <c r="F72" s="30"/>
      <c r="G72" s="30"/>
      <c r="H72" s="30"/>
      <c r="I72" s="30"/>
      <c r="J72" s="30"/>
      <c r="K72" s="30"/>
      <c r="L72" s="32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236.85400000000001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2.085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73">
        <v>0</v>
      </c>
      <c r="BM72" s="74">
        <f t="shared" si="5"/>
        <v>238.93900000000002</v>
      </c>
      <c r="BN72" s="33"/>
      <c r="BO72" s="130">
        <v>0</v>
      </c>
      <c r="BP72" s="75">
        <f t="shared" si="6"/>
        <v>1240.4939999999999</v>
      </c>
      <c r="BQ72" s="32">
        <f t="shared" si="7"/>
        <v>1240.4939999999999</v>
      </c>
      <c r="BR72" s="76">
        <v>0</v>
      </c>
      <c r="BS72" s="30">
        <v>1240.4939999999999</v>
      </c>
      <c r="BT72" s="77">
        <v>0</v>
      </c>
      <c r="BU72" s="77">
        <v>0</v>
      </c>
      <c r="BV72" s="30">
        <v>0</v>
      </c>
      <c r="BW72" s="78">
        <v>67.95</v>
      </c>
      <c r="BX72" s="33">
        <v>0</v>
      </c>
      <c r="BZ72" s="2"/>
    </row>
    <row r="73" spans="1:78">
      <c r="A73" s="53" t="s">
        <v>17</v>
      </c>
      <c r="B73" s="33" t="s">
        <v>165</v>
      </c>
      <c r="C73" s="31">
        <f t="shared" si="4"/>
        <v>4961.3389999999999</v>
      </c>
      <c r="D73" s="30"/>
      <c r="E73" s="30"/>
      <c r="F73" s="30"/>
      <c r="G73" s="30"/>
      <c r="H73" s="30"/>
      <c r="I73" s="30"/>
      <c r="J73" s="30"/>
      <c r="K73" s="30"/>
      <c r="L73" s="32">
        <v>0</v>
      </c>
      <c r="M73" s="31">
        <v>0</v>
      </c>
      <c r="N73" s="31">
        <v>0</v>
      </c>
      <c r="O73" s="31">
        <v>12.946</v>
      </c>
      <c r="P73" s="31">
        <v>7.0990000000000002</v>
      </c>
      <c r="Q73" s="31">
        <v>0</v>
      </c>
      <c r="R73" s="31">
        <v>626.25699999999995</v>
      </c>
      <c r="S73" s="31">
        <v>35.274999999999999</v>
      </c>
      <c r="T73" s="31">
        <v>0</v>
      </c>
      <c r="U73" s="31">
        <v>4.3869999999999996</v>
      </c>
      <c r="V73" s="31">
        <v>0.51700000000000002</v>
      </c>
      <c r="W73" s="31">
        <v>0</v>
      </c>
      <c r="X73" s="31">
        <v>0</v>
      </c>
      <c r="Y73" s="31">
        <v>17.568000000000001</v>
      </c>
      <c r="Z73" s="31">
        <v>0.28399999999999997</v>
      </c>
      <c r="AA73" s="31">
        <v>267.36500000000001</v>
      </c>
      <c r="AB73" s="31">
        <v>6.9130000000000003</v>
      </c>
      <c r="AC73" s="31">
        <v>0</v>
      </c>
      <c r="AD73" s="31">
        <v>12.656000000000001</v>
      </c>
      <c r="AE73" s="31">
        <v>0</v>
      </c>
      <c r="AF73" s="31">
        <v>0.57399999999999995</v>
      </c>
      <c r="AG73" s="31">
        <v>0</v>
      </c>
      <c r="AH73" s="31">
        <v>0</v>
      </c>
      <c r="AI73" s="31">
        <v>8.7070000000000007</v>
      </c>
      <c r="AJ73" s="31">
        <v>0</v>
      </c>
      <c r="AK73" s="31">
        <v>0</v>
      </c>
      <c r="AL73" s="31">
        <v>6.5229999999999997</v>
      </c>
      <c r="AM73" s="31">
        <v>3.0000000000000001E-3</v>
      </c>
      <c r="AN73" s="31">
        <v>0</v>
      </c>
      <c r="AO73" s="31">
        <v>34.259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3.4000000000000002E-2</v>
      </c>
      <c r="AV73" s="31">
        <v>0</v>
      </c>
      <c r="AW73" s="31">
        <v>0</v>
      </c>
      <c r="AX73" s="31">
        <v>0.501</v>
      </c>
      <c r="AY73" s="31">
        <v>0</v>
      </c>
      <c r="AZ73" s="31">
        <v>1.395</v>
      </c>
      <c r="BA73" s="31">
        <v>0</v>
      </c>
      <c r="BB73" s="31">
        <v>0</v>
      </c>
      <c r="BC73" s="31">
        <v>367.983</v>
      </c>
      <c r="BD73" s="31">
        <v>0.22900000000000001</v>
      </c>
      <c r="BE73" s="31">
        <v>1.3979999999999999</v>
      </c>
      <c r="BF73" s="31">
        <v>27.231000000000002</v>
      </c>
      <c r="BG73" s="31">
        <v>54.48</v>
      </c>
      <c r="BH73" s="31">
        <v>13.561</v>
      </c>
      <c r="BI73" s="31">
        <v>20.34</v>
      </c>
      <c r="BJ73" s="31">
        <v>0</v>
      </c>
      <c r="BK73" s="31">
        <v>0</v>
      </c>
      <c r="BL73" s="73">
        <v>0</v>
      </c>
      <c r="BM73" s="74">
        <f t="shared" si="5"/>
        <v>1528.4849999999997</v>
      </c>
      <c r="BN73" s="33"/>
      <c r="BO73" s="130">
        <v>994.46400000000006</v>
      </c>
      <c r="BP73" s="75">
        <f t="shared" si="6"/>
        <v>2437.442</v>
      </c>
      <c r="BQ73" s="32">
        <f t="shared" si="7"/>
        <v>2437.442</v>
      </c>
      <c r="BR73" s="76">
        <v>0</v>
      </c>
      <c r="BS73" s="30">
        <v>2437.442</v>
      </c>
      <c r="BT73" s="77">
        <v>0</v>
      </c>
      <c r="BU73" s="77">
        <v>0</v>
      </c>
      <c r="BV73" s="30">
        <v>0</v>
      </c>
      <c r="BW73" s="78">
        <v>0.94799999999999995</v>
      </c>
      <c r="BX73" s="33">
        <v>0</v>
      </c>
      <c r="BZ73" s="2"/>
    </row>
    <row r="74" spans="1:78">
      <c r="A74" s="53" t="s">
        <v>18</v>
      </c>
      <c r="B74" s="33" t="s">
        <v>231</v>
      </c>
      <c r="C74" s="31">
        <f t="shared" si="4"/>
        <v>3128.6209999999996</v>
      </c>
      <c r="D74" s="30"/>
      <c r="E74" s="30"/>
      <c r="F74" s="30"/>
      <c r="G74" s="30"/>
      <c r="H74" s="30"/>
      <c r="I74" s="30"/>
      <c r="J74" s="30"/>
      <c r="K74" s="30"/>
      <c r="L74" s="32">
        <v>0</v>
      </c>
      <c r="M74" s="31">
        <v>0</v>
      </c>
      <c r="N74" s="31">
        <v>0</v>
      </c>
      <c r="O74" s="31">
        <v>0</v>
      </c>
      <c r="P74" s="31">
        <v>8.2490000000000006</v>
      </c>
      <c r="Q74" s="31">
        <v>0</v>
      </c>
      <c r="R74" s="31">
        <v>0</v>
      </c>
      <c r="S74" s="31">
        <v>182.762</v>
      </c>
      <c r="T74" s="31">
        <v>0</v>
      </c>
      <c r="U74" s="31">
        <v>0</v>
      </c>
      <c r="V74" s="31">
        <v>0</v>
      </c>
      <c r="W74" s="31">
        <v>0</v>
      </c>
      <c r="X74" s="31">
        <v>2.4609999999999999</v>
      </c>
      <c r="Y74" s="31">
        <v>6.7060000000000004</v>
      </c>
      <c r="Z74" s="31">
        <v>68.296999999999997</v>
      </c>
      <c r="AA74" s="31">
        <v>6.02</v>
      </c>
      <c r="AB74" s="31">
        <v>0</v>
      </c>
      <c r="AC74" s="31">
        <v>0</v>
      </c>
      <c r="AD74" s="31">
        <v>0</v>
      </c>
      <c r="AE74" s="31">
        <v>2519.83</v>
      </c>
      <c r="AF74" s="31">
        <v>0</v>
      </c>
      <c r="AG74" s="31">
        <v>0</v>
      </c>
      <c r="AH74" s="31">
        <v>0</v>
      </c>
      <c r="AI74" s="31">
        <v>47.616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28.646000000000001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3.0619999999999998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30.225000000000001</v>
      </c>
      <c r="BH74" s="31">
        <v>0</v>
      </c>
      <c r="BI74" s="31">
        <v>0.19600000000000001</v>
      </c>
      <c r="BJ74" s="31">
        <v>0</v>
      </c>
      <c r="BK74" s="31">
        <v>0</v>
      </c>
      <c r="BL74" s="73">
        <v>0</v>
      </c>
      <c r="BM74" s="74">
        <f t="shared" si="5"/>
        <v>2904.0699999999997</v>
      </c>
      <c r="BN74" s="33"/>
      <c r="BO74" s="130">
        <v>0</v>
      </c>
      <c r="BP74" s="75">
        <f t="shared" si="6"/>
        <v>119.946</v>
      </c>
      <c r="BQ74" s="32">
        <f t="shared" si="7"/>
        <v>119.946</v>
      </c>
      <c r="BR74" s="76">
        <v>0</v>
      </c>
      <c r="BS74" s="30">
        <v>119.946</v>
      </c>
      <c r="BT74" s="77">
        <v>0</v>
      </c>
      <c r="BU74" s="77">
        <v>0</v>
      </c>
      <c r="BV74" s="30">
        <v>0</v>
      </c>
      <c r="BW74" s="78">
        <v>104.605</v>
      </c>
      <c r="BX74" s="33">
        <v>0</v>
      </c>
      <c r="BZ74" s="2"/>
    </row>
    <row r="75" spans="1:78">
      <c r="A75" s="53" t="s">
        <v>19</v>
      </c>
      <c r="B75" s="33" t="s">
        <v>204</v>
      </c>
      <c r="C75" s="31">
        <f t="shared" si="4"/>
        <v>21950.151999999998</v>
      </c>
      <c r="D75" s="30"/>
      <c r="E75" s="30"/>
      <c r="F75" s="30"/>
      <c r="G75" s="30"/>
      <c r="H75" s="30"/>
      <c r="I75" s="30"/>
      <c r="J75" s="30"/>
      <c r="K75" s="30"/>
      <c r="L75" s="32">
        <v>2.6019999999999999</v>
      </c>
      <c r="M75" s="31">
        <v>696.05700000000002</v>
      </c>
      <c r="N75" s="31">
        <v>11.3</v>
      </c>
      <c r="O75" s="31">
        <v>47.219000000000001</v>
      </c>
      <c r="P75" s="31">
        <v>23.54</v>
      </c>
      <c r="Q75" s="31">
        <v>0.16800000000000001</v>
      </c>
      <c r="R75" s="31">
        <v>1.679</v>
      </c>
      <c r="S75" s="31">
        <v>9.0709999999999997</v>
      </c>
      <c r="T75" s="31">
        <v>0</v>
      </c>
      <c r="U75" s="31">
        <v>7.6269999999999998</v>
      </c>
      <c r="V75" s="31">
        <v>2.1280000000000001</v>
      </c>
      <c r="W75" s="31">
        <v>1.9279999999999999</v>
      </c>
      <c r="X75" s="31">
        <v>28.369</v>
      </c>
      <c r="Y75" s="31">
        <v>8.0039999999999996</v>
      </c>
      <c r="Z75" s="31">
        <v>0.19900000000000001</v>
      </c>
      <c r="AA75" s="31">
        <v>1.9059999999999999</v>
      </c>
      <c r="AB75" s="31">
        <v>2.3660000000000001</v>
      </c>
      <c r="AC75" s="31">
        <v>3270.2689999999998</v>
      </c>
      <c r="AD75" s="31">
        <v>17.219000000000001</v>
      </c>
      <c r="AE75" s="31">
        <v>413.84500000000003</v>
      </c>
      <c r="AF75" s="31">
        <v>33.457999999999998</v>
      </c>
      <c r="AG75" s="31">
        <v>27.765000000000001</v>
      </c>
      <c r="AH75" s="31">
        <v>110.809</v>
      </c>
      <c r="AI75" s="31">
        <v>130.62899999999999</v>
      </c>
      <c r="AJ75" s="31">
        <v>2930.357</v>
      </c>
      <c r="AK75" s="31">
        <v>162.482</v>
      </c>
      <c r="AL75" s="31">
        <v>1217.8050000000001</v>
      </c>
      <c r="AM75" s="31">
        <v>0.32400000000000001</v>
      </c>
      <c r="AN75" s="31">
        <v>3.2629999999999999</v>
      </c>
      <c r="AO75" s="31">
        <v>165.15600000000001</v>
      </c>
      <c r="AP75" s="31">
        <v>25.541</v>
      </c>
      <c r="AQ75" s="31">
        <v>12.744</v>
      </c>
      <c r="AR75" s="31">
        <v>40.773000000000003</v>
      </c>
      <c r="AS75" s="31">
        <v>2.7970000000000002</v>
      </c>
      <c r="AT75" s="31">
        <v>23.009</v>
      </c>
      <c r="AU75" s="31">
        <v>4.5960000000000001</v>
      </c>
      <c r="AV75" s="31">
        <v>1.774</v>
      </c>
      <c r="AW75" s="31">
        <v>11.023</v>
      </c>
      <c r="AX75" s="31">
        <v>7.4409999999999998</v>
      </c>
      <c r="AY75" s="31">
        <v>0.17899999999999999</v>
      </c>
      <c r="AZ75" s="31">
        <v>35.933</v>
      </c>
      <c r="BA75" s="31">
        <v>48.228000000000002</v>
      </c>
      <c r="BB75" s="31">
        <v>22.439</v>
      </c>
      <c r="BC75" s="31">
        <v>421.39699999999999</v>
      </c>
      <c r="BD75" s="31">
        <v>2.1850000000000001</v>
      </c>
      <c r="BE75" s="31">
        <v>30.585999999999999</v>
      </c>
      <c r="BF75" s="31">
        <v>40.398000000000003</v>
      </c>
      <c r="BG75" s="31">
        <v>5.258</v>
      </c>
      <c r="BH75" s="31">
        <v>8.4559999999999995</v>
      </c>
      <c r="BI75" s="31">
        <v>40.576999999999998</v>
      </c>
      <c r="BJ75" s="31">
        <v>0</v>
      </c>
      <c r="BK75" s="31">
        <v>0</v>
      </c>
      <c r="BL75" s="73">
        <v>0</v>
      </c>
      <c r="BM75" s="74">
        <f t="shared" si="5"/>
        <v>10112.877999999999</v>
      </c>
      <c r="BN75" s="33"/>
      <c r="BO75" s="130">
        <v>8129.0739999999996</v>
      </c>
      <c r="BP75" s="75">
        <f t="shared" si="6"/>
        <v>3668.558</v>
      </c>
      <c r="BQ75" s="32">
        <f t="shared" si="7"/>
        <v>3668.558</v>
      </c>
      <c r="BR75" s="76">
        <v>0</v>
      </c>
      <c r="BS75" s="30">
        <v>3668.558</v>
      </c>
      <c r="BT75" s="77">
        <v>0</v>
      </c>
      <c r="BU75" s="77">
        <v>0</v>
      </c>
      <c r="BV75" s="30">
        <v>0</v>
      </c>
      <c r="BW75" s="78">
        <v>39.642000000000003</v>
      </c>
      <c r="BX75" s="33">
        <v>0</v>
      </c>
      <c r="BZ75" s="2"/>
    </row>
    <row r="76" spans="1:78">
      <c r="A76" s="53" t="s">
        <v>20</v>
      </c>
      <c r="B76" s="33" t="s">
        <v>133</v>
      </c>
      <c r="C76" s="31">
        <f t="shared" si="4"/>
        <v>6073.2169999999996</v>
      </c>
      <c r="D76" s="30"/>
      <c r="E76" s="30"/>
      <c r="F76" s="30"/>
      <c r="G76" s="30"/>
      <c r="H76" s="30"/>
      <c r="I76" s="30"/>
      <c r="J76" s="30"/>
      <c r="K76" s="30"/>
      <c r="L76" s="32">
        <v>426.06</v>
      </c>
      <c r="M76" s="31">
        <v>0</v>
      </c>
      <c r="N76" s="31">
        <v>0.188</v>
      </c>
      <c r="O76" s="31">
        <v>237.267</v>
      </c>
      <c r="P76" s="31">
        <v>296.06</v>
      </c>
      <c r="Q76" s="31">
        <v>0.11600000000000001</v>
      </c>
      <c r="R76" s="31">
        <v>5.2329999999999997</v>
      </c>
      <c r="S76" s="31">
        <v>10.712999999999999</v>
      </c>
      <c r="T76" s="31">
        <v>0</v>
      </c>
      <c r="U76" s="31">
        <v>472.52</v>
      </c>
      <c r="V76" s="31">
        <v>100.631</v>
      </c>
      <c r="W76" s="31">
        <v>109.76600000000001</v>
      </c>
      <c r="X76" s="31">
        <v>0.38700000000000001</v>
      </c>
      <c r="Y76" s="31">
        <v>2.8180000000000001</v>
      </c>
      <c r="Z76" s="31">
        <v>2.6859999999999999</v>
      </c>
      <c r="AA76" s="31">
        <v>216.18700000000001</v>
      </c>
      <c r="AB76" s="31">
        <v>29.625</v>
      </c>
      <c r="AC76" s="31">
        <v>0.51400000000000001</v>
      </c>
      <c r="AD76" s="31">
        <v>0</v>
      </c>
      <c r="AE76" s="31">
        <v>864.81500000000005</v>
      </c>
      <c r="AF76" s="31">
        <v>48.308</v>
      </c>
      <c r="AG76" s="31">
        <v>2.9780000000000002</v>
      </c>
      <c r="AH76" s="31">
        <v>0.93200000000000005</v>
      </c>
      <c r="AI76" s="31">
        <v>23.277000000000001</v>
      </c>
      <c r="AJ76" s="31">
        <v>0.85399999999999998</v>
      </c>
      <c r="AK76" s="31">
        <v>2.3159999999999998</v>
      </c>
      <c r="AL76" s="31">
        <v>6.9160000000000004</v>
      </c>
      <c r="AM76" s="31">
        <v>0.27</v>
      </c>
      <c r="AN76" s="31">
        <v>0.97899999999999998</v>
      </c>
      <c r="AO76" s="31">
        <v>297.98899999999998</v>
      </c>
      <c r="AP76" s="31">
        <v>16.742000000000001</v>
      </c>
      <c r="AQ76" s="31">
        <v>3.3000000000000002E-2</v>
      </c>
      <c r="AR76" s="31">
        <v>0</v>
      </c>
      <c r="AS76" s="31">
        <v>0.128</v>
      </c>
      <c r="AT76" s="31">
        <v>0</v>
      </c>
      <c r="AU76" s="31">
        <v>0</v>
      </c>
      <c r="AV76" s="31">
        <v>7.6999999999999999E-2</v>
      </c>
      <c r="AW76" s="31">
        <v>8.3019999999999996</v>
      </c>
      <c r="AX76" s="31">
        <v>1.964</v>
      </c>
      <c r="AY76" s="31">
        <v>4.9000000000000002E-2</v>
      </c>
      <c r="AZ76" s="31">
        <v>0.38800000000000001</v>
      </c>
      <c r="BA76" s="31">
        <v>0.86799999999999999</v>
      </c>
      <c r="BB76" s="31">
        <v>441.95499999999998</v>
      </c>
      <c r="BC76" s="31">
        <v>95.43</v>
      </c>
      <c r="BD76" s="31">
        <v>4.78</v>
      </c>
      <c r="BE76" s="31">
        <v>27.306000000000001</v>
      </c>
      <c r="BF76" s="31">
        <v>312.42399999999998</v>
      </c>
      <c r="BG76" s="31">
        <v>45.63</v>
      </c>
      <c r="BH76" s="31">
        <v>0</v>
      </c>
      <c r="BI76" s="31">
        <v>79.200999999999993</v>
      </c>
      <c r="BJ76" s="31">
        <v>0</v>
      </c>
      <c r="BK76" s="31">
        <v>0</v>
      </c>
      <c r="BL76" s="73">
        <v>0</v>
      </c>
      <c r="BM76" s="74">
        <f t="shared" si="5"/>
        <v>4195.6819999999998</v>
      </c>
      <c r="BN76" s="33"/>
      <c r="BO76" s="130">
        <v>0</v>
      </c>
      <c r="BP76" s="75">
        <f t="shared" si="6"/>
        <v>1854.5039999999999</v>
      </c>
      <c r="BQ76" s="32">
        <f t="shared" si="7"/>
        <v>1854.5039999999999</v>
      </c>
      <c r="BR76" s="76">
        <v>0</v>
      </c>
      <c r="BS76" s="30">
        <v>1854.5039999999999</v>
      </c>
      <c r="BT76" s="77">
        <v>0</v>
      </c>
      <c r="BU76" s="77">
        <v>0</v>
      </c>
      <c r="BV76" s="30">
        <v>0</v>
      </c>
      <c r="BW76" s="78">
        <v>23.030999999999999</v>
      </c>
      <c r="BX76" s="33">
        <v>0</v>
      </c>
      <c r="BZ76" s="2"/>
    </row>
    <row r="77" spans="1:78">
      <c r="A77" s="53" t="s">
        <v>21</v>
      </c>
      <c r="B77" s="33" t="s">
        <v>121</v>
      </c>
      <c r="C77" s="31">
        <f t="shared" si="4"/>
        <v>1959.0540000000001</v>
      </c>
      <c r="D77" s="30"/>
      <c r="E77" s="30"/>
      <c r="F77" s="30"/>
      <c r="G77" s="30"/>
      <c r="H77" s="30"/>
      <c r="I77" s="30"/>
      <c r="J77" s="30"/>
      <c r="K77" s="30"/>
      <c r="L77" s="32">
        <v>28.082999999999998</v>
      </c>
      <c r="M77" s="31">
        <v>0</v>
      </c>
      <c r="N77" s="31">
        <v>0</v>
      </c>
      <c r="O77" s="31">
        <v>4.12</v>
      </c>
      <c r="P77" s="31">
        <v>2.3879999999999999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0.27500000000000002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5.8769999999999998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0.58799999999999997</v>
      </c>
      <c r="AZ77" s="31">
        <v>0</v>
      </c>
      <c r="BA77" s="31">
        <v>0</v>
      </c>
      <c r="BB77" s="31">
        <v>0</v>
      </c>
      <c r="BC77" s="31">
        <v>9.0350000000000001</v>
      </c>
      <c r="BD77" s="31">
        <v>0</v>
      </c>
      <c r="BE77" s="31">
        <v>0.126</v>
      </c>
      <c r="BF77" s="31">
        <v>284.89499999999998</v>
      </c>
      <c r="BG77" s="31">
        <v>0.17599999999999999</v>
      </c>
      <c r="BH77" s="31">
        <v>3.4079999999999999</v>
      </c>
      <c r="BI77" s="31">
        <v>8.8999999999999996E-2</v>
      </c>
      <c r="BJ77" s="31">
        <v>0</v>
      </c>
      <c r="BK77" s="31">
        <v>0</v>
      </c>
      <c r="BL77" s="73">
        <v>0</v>
      </c>
      <c r="BM77" s="74">
        <f t="shared" si="5"/>
        <v>339.06</v>
      </c>
      <c r="BN77" s="33"/>
      <c r="BO77" s="130">
        <v>6.71</v>
      </c>
      <c r="BP77" s="75">
        <f t="shared" si="6"/>
        <v>1538.029</v>
      </c>
      <c r="BQ77" s="32">
        <f t="shared" si="7"/>
        <v>1538.029</v>
      </c>
      <c r="BR77" s="76">
        <v>0</v>
      </c>
      <c r="BS77" s="30">
        <v>1538.029</v>
      </c>
      <c r="BT77" s="77">
        <v>0</v>
      </c>
      <c r="BU77" s="77">
        <v>0</v>
      </c>
      <c r="BV77" s="30">
        <v>0</v>
      </c>
      <c r="BW77" s="78">
        <v>75.254999999999995</v>
      </c>
      <c r="BX77" s="33">
        <v>0</v>
      </c>
      <c r="BZ77" s="2"/>
    </row>
    <row r="78" spans="1:78">
      <c r="A78" s="53" t="s">
        <v>22</v>
      </c>
      <c r="B78" s="33" t="s">
        <v>122</v>
      </c>
      <c r="C78" s="31">
        <f t="shared" si="4"/>
        <v>3699.8550000000005</v>
      </c>
      <c r="D78" s="30"/>
      <c r="E78" s="30"/>
      <c r="F78" s="30"/>
      <c r="G78" s="30"/>
      <c r="H78" s="30"/>
      <c r="I78" s="30"/>
      <c r="J78" s="30"/>
      <c r="K78" s="30"/>
      <c r="L78" s="32">
        <v>0</v>
      </c>
      <c r="M78" s="31">
        <v>0</v>
      </c>
      <c r="N78" s="31">
        <v>0</v>
      </c>
      <c r="O78" s="31">
        <v>93.013000000000005</v>
      </c>
      <c r="P78" s="31">
        <v>234.31800000000001</v>
      </c>
      <c r="Q78" s="31">
        <v>4.8000000000000001E-2</v>
      </c>
      <c r="R78" s="31">
        <v>4.4999999999999998E-2</v>
      </c>
      <c r="S78" s="31">
        <v>35.231000000000002</v>
      </c>
      <c r="T78" s="31">
        <v>0</v>
      </c>
      <c r="U78" s="31">
        <v>0</v>
      </c>
      <c r="V78" s="31">
        <v>0</v>
      </c>
      <c r="W78" s="31">
        <v>0</v>
      </c>
      <c r="X78" s="31">
        <v>18.728000000000002</v>
      </c>
      <c r="Y78" s="31">
        <v>24.093</v>
      </c>
      <c r="Z78" s="31">
        <v>0.20399999999999999</v>
      </c>
      <c r="AA78" s="31">
        <v>0</v>
      </c>
      <c r="AB78" s="31">
        <v>13.243</v>
      </c>
      <c r="AC78" s="31">
        <v>0</v>
      </c>
      <c r="AD78" s="31">
        <v>1022.338</v>
      </c>
      <c r="AE78" s="31">
        <v>841.97</v>
      </c>
      <c r="AF78" s="31">
        <v>0</v>
      </c>
      <c r="AG78" s="31">
        <v>0</v>
      </c>
      <c r="AH78" s="31">
        <v>0</v>
      </c>
      <c r="AI78" s="31">
        <v>12.983000000000001</v>
      </c>
      <c r="AJ78" s="31">
        <v>1021.864</v>
      </c>
      <c r="AK78" s="31">
        <v>0</v>
      </c>
      <c r="AL78" s="31">
        <v>0</v>
      </c>
      <c r="AM78" s="31">
        <v>5.3999999999999999E-2</v>
      </c>
      <c r="AN78" s="31">
        <v>0</v>
      </c>
      <c r="AO78" s="31">
        <v>87.05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0.376</v>
      </c>
      <c r="AW78" s="31">
        <v>9.3239999999999998</v>
      </c>
      <c r="AX78" s="31">
        <v>0</v>
      </c>
      <c r="AY78" s="31">
        <v>0</v>
      </c>
      <c r="AZ78" s="31">
        <v>0</v>
      </c>
      <c r="BA78" s="31">
        <v>0</v>
      </c>
      <c r="BB78" s="31">
        <v>0.223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0.16300000000000001</v>
      </c>
      <c r="BJ78" s="31">
        <v>0</v>
      </c>
      <c r="BK78" s="31">
        <v>0</v>
      </c>
      <c r="BL78" s="73">
        <v>0</v>
      </c>
      <c r="BM78" s="74">
        <f t="shared" si="5"/>
        <v>3415.2680000000005</v>
      </c>
      <c r="BN78" s="33"/>
      <c r="BO78" s="130">
        <v>0</v>
      </c>
      <c r="BP78" s="75">
        <f t="shared" si="6"/>
        <v>198.876</v>
      </c>
      <c r="BQ78" s="32">
        <f t="shared" si="7"/>
        <v>198.876</v>
      </c>
      <c r="BR78" s="76">
        <v>0</v>
      </c>
      <c r="BS78" s="30">
        <v>198.876</v>
      </c>
      <c r="BT78" s="77">
        <v>0</v>
      </c>
      <c r="BU78" s="77">
        <v>0</v>
      </c>
      <c r="BV78" s="30">
        <v>0</v>
      </c>
      <c r="BW78" s="78">
        <v>85.710999999999999</v>
      </c>
      <c r="BX78" s="33">
        <v>0</v>
      </c>
      <c r="BZ78" s="2"/>
    </row>
    <row r="79" spans="1:78">
      <c r="A79" s="53" t="s">
        <v>23</v>
      </c>
      <c r="B79" s="33" t="s">
        <v>205</v>
      </c>
      <c r="C79" s="31">
        <f t="shared" si="4"/>
        <v>7943.0539999999992</v>
      </c>
      <c r="D79" s="30"/>
      <c r="E79" s="30"/>
      <c r="F79" s="30"/>
      <c r="G79" s="30"/>
      <c r="H79" s="30"/>
      <c r="I79" s="30"/>
      <c r="J79" s="30"/>
      <c r="K79" s="30"/>
      <c r="L79" s="32">
        <v>0</v>
      </c>
      <c r="M79" s="31">
        <v>0</v>
      </c>
      <c r="N79" s="31">
        <v>0</v>
      </c>
      <c r="O79" s="31">
        <v>4.4809999999999999</v>
      </c>
      <c r="P79" s="31">
        <v>162.935</v>
      </c>
      <c r="Q79" s="31">
        <v>2E-3</v>
      </c>
      <c r="R79" s="31">
        <v>8.5000000000000006E-2</v>
      </c>
      <c r="S79" s="31">
        <v>23.815000000000001</v>
      </c>
      <c r="T79" s="31">
        <v>0</v>
      </c>
      <c r="U79" s="31">
        <v>0</v>
      </c>
      <c r="V79" s="31">
        <v>0</v>
      </c>
      <c r="W79" s="31">
        <v>0</v>
      </c>
      <c r="X79" s="31">
        <v>237.47300000000001</v>
      </c>
      <c r="Y79" s="31">
        <v>105.29900000000001</v>
      </c>
      <c r="Z79" s="31">
        <v>0.45100000000000001</v>
      </c>
      <c r="AA79" s="31">
        <v>0.54600000000000004</v>
      </c>
      <c r="AB79" s="31">
        <v>0</v>
      </c>
      <c r="AC79" s="31">
        <v>0</v>
      </c>
      <c r="AD79" s="31">
        <v>0</v>
      </c>
      <c r="AE79" s="31">
        <v>5327.268</v>
      </c>
      <c r="AF79" s="31">
        <v>0.218</v>
      </c>
      <c r="AG79" s="31">
        <v>0</v>
      </c>
      <c r="AH79" s="31">
        <v>8.5790000000000006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646.65800000000002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63.914000000000001</v>
      </c>
      <c r="AX79" s="31">
        <v>0</v>
      </c>
      <c r="AY79" s="31">
        <v>0</v>
      </c>
      <c r="AZ79" s="31">
        <v>6.19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0.41499999999999998</v>
      </c>
      <c r="BJ79" s="31">
        <v>0</v>
      </c>
      <c r="BK79" s="31">
        <v>0</v>
      </c>
      <c r="BL79" s="73">
        <v>0</v>
      </c>
      <c r="BM79" s="74">
        <f t="shared" si="5"/>
        <v>6588.3289999999997</v>
      </c>
      <c r="BN79" s="33"/>
      <c r="BO79" s="130">
        <v>0</v>
      </c>
      <c r="BP79" s="75">
        <f t="shared" si="6"/>
        <v>226.672</v>
      </c>
      <c r="BQ79" s="32">
        <f t="shared" si="7"/>
        <v>226.672</v>
      </c>
      <c r="BR79" s="76">
        <v>0</v>
      </c>
      <c r="BS79" s="30">
        <v>226.672</v>
      </c>
      <c r="BT79" s="77">
        <v>0</v>
      </c>
      <c r="BU79" s="77">
        <v>0</v>
      </c>
      <c r="BV79" s="30">
        <v>0</v>
      </c>
      <c r="BW79" s="78">
        <v>1128.0530000000001</v>
      </c>
      <c r="BX79" s="33">
        <v>0</v>
      </c>
      <c r="BZ79" s="2"/>
    </row>
    <row r="80" spans="1:78">
      <c r="A80" s="53" t="s">
        <v>24</v>
      </c>
      <c r="B80" s="33" t="s">
        <v>123</v>
      </c>
      <c r="C80" s="31">
        <f t="shared" si="4"/>
        <v>9586.8179999999993</v>
      </c>
      <c r="D80" s="30"/>
      <c r="E80" s="30"/>
      <c r="F80" s="30"/>
      <c r="G80" s="30"/>
      <c r="H80" s="30"/>
      <c r="I80" s="30"/>
      <c r="J80" s="30"/>
      <c r="K80" s="30"/>
      <c r="L80" s="32">
        <v>7.8E-2</v>
      </c>
      <c r="M80" s="31">
        <v>0</v>
      </c>
      <c r="N80" s="31">
        <v>0.22700000000000001</v>
      </c>
      <c r="O80" s="31">
        <v>448.82299999999998</v>
      </c>
      <c r="P80" s="31">
        <v>51.572000000000003</v>
      </c>
      <c r="Q80" s="31">
        <v>5.2999999999999999E-2</v>
      </c>
      <c r="R80" s="31">
        <v>5.4560000000000004</v>
      </c>
      <c r="S80" s="31">
        <v>49.533999999999999</v>
      </c>
      <c r="T80" s="31">
        <v>0</v>
      </c>
      <c r="U80" s="31">
        <v>41.555</v>
      </c>
      <c r="V80" s="31">
        <v>13.423999999999999</v>
      </c>
      <c r="W80" s="31">
        <v>0.52400000000000002</v>
      </c>
      <c r="X80" s="31">
        <v>1.089</v>
      </c>
      <c r="Y80" s="31">
        <v>463.76</v>
      </c>
      <c r="Z80" s="31">
        <v>1.6879999999999999</v>
      </c>
      <c r="AA80" s="31">
        <v>13.73</v>
      </c>
      <c r="AB80" s="31">
        <v>87.364000000000004</v>
      </c>
      <c r="AC80" s="31">
        <v>1.56</v>
      </c>
      <c r="AD80" s="31">
        <v>0.04</v>
      </c>
      <c r="AE80" s="31">
        <v>2005.4069999999999</v>
      </c>
      <c r="AF80" s="31">
        <v>14.564</v>
      </c>
      <c r="AG80" s="31">
        <v>9.9930000000000003</v>
      </c>
      <c r="AH80" s="31">
        <v>53.069000000000003</v>
      </c>
      <c r="AI80" s="31">
        <v>24.876000000000001</v>
      </c>
      <c r="AJ80" s="31">
        <v>49.17</v>
      </c>
      <c r="AK80" s="31">
        <v>1.054</v>
      </c>
      <c r="AL80" s="31">
        <v>77.432000000000002</v>
      </c>
      <c r="AM80" s="31">
        <v>4.8000000000000001E-2</v>
      </c>
      <c r="AN80" s="31">
        <v>1E-3</v>
      </c>
      <c r="AO80" s="31">
        <v>445.43400000000003</v>
      </c>
      <c r="AP80" s="31">
        <v>38.936999999999998</v>
      </c>
      <c r="AQ80" s="31">
        <v>4.9720000000000004</v>
      </c>
      <c r="AR80" s="31">
        <v>2.9609999999999999</v>
      </c>
      <c r="AS80" s="31">
        <v>1.2649999999999999</v>
      </c>
      <c r="AT80" s="31">
        <v>0</v>
      </c>
      <c r="AU80" s="31">
        <v>0</v>
      </c>
      <c r="AV80" s="31">
        <v>1.0209999999999999</v>
      </c>
      <c r="AW80" s="31">
        <v>23.959</v>
      </c>
      <c r="AX80" s="31">
        <v>75.632000000000005</v>
      </c>
      <c r="AY80" s="31">
        <v>0.09</v>
      </c>
      <c r="AZ80" s="31">
        <v>0.52800000000000002</v>
      </c>
      <c r="BA80" s="31">
        <v>2.4390000000000001</v>
      </c>
      <c r="BB80" s="31">
        <v>2.3679999999999999</v>
      </c>
      <c r="BC80" s="31">
        <v>52.652000000000001</v>
      </c>
      <c r="BD80" s="31">
        <v>5.0999999999999997E-2</v>
      </c>
      <c r="BE80" s="31">
        <v>14.56</v>
      </c>
      <c r="BF80" s="31">
        <v>29.495999999999999</v>
      </c>
      <c r="BG80" s="31">
        <v>1.0049999999999999</v>
      </c>
      <c r="BH80" s="31">
        <v>0</v>
      </c>
      <c r="BI80" s="31">
        <v>13.634</v>
      </c>
      <c r="BJ80" s="31">
        <v>0</v>
      </c>
      <c r="BK80" s="31">
        <v>0</v>
      </c>
      <c r="BL80" s="73">
        <v>0</v>
      </c>
      <c r="BM80" s="74">
        <f t="shared" si="5"/>
        <v>4127.0949999999993</v>
      </c>
      <c r="BN80" s="33"/>
      <c r="BO80" s="130">
        <v>0</v>
      </c>
      <c r="BP80" s="75">
        <f t="shared" si="6"/>
        <v>191.863</v>
      </c>
      <c r="BQ80" s="32">
        <f t="shared" si="7"/>
        <v>191.863</v>
      </c>
      <c r="BR80" s="76">
        <v>0</v>
      </c>
      <c r="BS80" s="30">
        <v>191.863</v>
      </c>
      <c r="BT80" s="77">
        <v>0</v>
      </c>
      <c r="BU80" s="77">
        <v>0</v>
      </c>
      <c r="BV80" s="30">
        <v>5094.9750000000004</v>
      </c>
      <c r="BW80" s="78">
        <v>172.88499999999999</v>
      </c>
      <c r="BX80" s="33">
        <v>0</v>
      </c>
      <c r="BZ80" s="2"/>
    </row>
    <row r="81" spans="1:78">
      <c r="A81" s="53" t="s">
        <v>25</v>
      </c>
      <c r="B81" s="33" t="s">
        <v>166</v>
      </c>
      <c r="C81" s="31">
        <f t="shared" si="4"/>
        <v>3062.09</v>
      </c>
      <c r="D81" s="30"/>
      <c r="E81" s="30"/>
      <c r="F81" s="30"/>
      <c r="G81" s="30"/>
      <c r="H81" s="30"/>
      <c r="I81" s="30"/>
      <c r="J81" s="30"/>
      <c r="K81" s="30"/>
      <c r="L81" s="32">
        <v>0</v>
      </c>
      <c r="M81" s="31">
        <v>0</v>
      </c>
      <c r="N81" s="31">
        <v>0</v>
      </c>
      <c r="O81" s="31">
        <v>0</v>
      </c>
      <c r="P81" s="31">
        <v>237.36500000000001</v>
      </c>
      <c r="Q81" s="31">
        <v>0</v>
      </c>
      <c r="R81" s="31">
        <v>4.42</v>
      </c>
      <c r="S81" s="31">
        <v>168.434</v>
      </c>
      <c r="T81" s="31">
        <v>0</v>
      </c>
      <c r="U81" s="31">
        <v>0.80100000000000005</v>
      </c>
      <c r="V81" s="31">
        <v>0</v>
      </c>
      <c r="W81" s="31">
        <v>0</v>
      </c>
      <c r="X81" s="31">
        <v>0.38500000000000001</v>
      </c>
      <c r="Y81" s="31">
        <v>0</v>
      </c>
      <c r="Z81" s="31">
        <v>316.81200000000001</v>
      </c>
      <c r="AA81" s="31">
        <v>38.238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105.25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21.318000000000001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17.190000000000001</v>
      </c>
      <c r="BJ81" s="31">
        <v>0</v>
      </c>
      <c r="BK81" s="31">
        <v>0</v>
      </c>
      <c r="BL81" s="73">
        <v>0</v>
      </c>
      <c r="BM81" s="74">
        <f t="shared" si="5"/>
        <v>910.21299999999997</v>
      </c>
      <c r="BN81" s="33"/>
      <c r="BO81" s="130">
        <v>0</v>
      </c>
      <c r="BP81" s="75">
        <f t="shared" si="6"/>
        <v>1281.231</v>
      </c>
      <c r="BQ81" s="32">
        <f t="shared" si="7"/>
        <v>1281.231</v>
      </c>
      <c r="BR81" s="76">
        <v>0</v>
      </c>
      <c r="BS81" s="30">
        <v>1281.231</v>
      </c>
      <c r="BT81" s="77">
        <v>0</v>
      </c>
      <c r="BU81" s="77">
        <v>0</v>
      </c>
      <c r="BV81" s="30">
        <v>855.08900000000006</v>
      </c>
      <c r="BW81" s="78">
        <v>15.557</v>
      </c>
      <c r="BX81" s="33">
        <v>0</v>
      </c>
      <c r="BZ81" s="2"/>
    </row>
    <row r="82" spans="1:78">
      <c r="A82" s="53" t="s">
        <v>26</v>
      </c>
      <c r="B82" s="33" t="s">
        <v>206</v>
      </c>
      <c r="C82" s="31">
        <f t="shared" si="4"/>
        <v>25894.852999999999</v>
      </c>
      <c r="D82" s="30"/>
      <c r="E82" s="30"/>
      <c r="F82" s="30"/>
      <c r="G82" s="30"/>
      <c r="H82" s="30"/>
      <c r="I82" s="30"/>
      <c r="J82" s="30"/>
      <c r="K82" s="30"/>
      <c r="L82" s="32">
        <v>0.41099999999999998</v>
      </c>
      <c r="M82" s="31">
        <v>2.681</v>
      </c>
      <c r="N82" s="31">
        <v>0.89900000000000002</v>
      </c>
      <c r="O82" s="31">
        <v>76.989000000000004</v>
      </c>
      <c r="P82" s="31">
        <v>174.84</v>
      </c>
      <c r="Q82" s="31">
        <v>0.26</v>
      </c>
      <c r="R82" s="31">
        <v>2.7810000000000001</v>
      </c>
      <c r="S82" s="31">
        <v>0.72899999999999998</v>
      </c>
      <c r="T82" s="31">
        <v>0</v>
      </c>
      <c r="U82" s="31">
        <v>26.945</v>
      </c>
      <c r="V82" s="31">
        <v>7.8479999999999999</v>
      </c>
      <c r="W82" s="31">
        <v>0.35899999999999999</v>
      </c>
      <c r="X82" s="31">
        <v>7.0350000000000001</v>
      </c>
      <c r="Y82" s="31">
        <v>0.80100000000000005</v>
      </c>
      <c r="Z82" s="31">
        <v>0.35</v>
      </c>
      <c r="AA82" s="31">
        <v>117.15300000000001</v>
      </c>
      <c r="AB82" s="31">
        <v>3.9820000000000002</v>
      </c>
      <c r="AC82" s="31">
        <v>297.72800000000001</v>
      </c>
      <c r="AD82" s="31">
        <v>190.49600000000001</v>
      </c>
      <c r="AE82" s="31">
        <v>275.27300000000002</v>
      </c>
      <c r="AF82" s="31">
        <v>30.494</v>
      </c>
      <c r="AG82" s="31">
        <v>14.673999999999999</v>
      </c>
      <c r="AH82" s="31">
        <v>161.90100000000001</v>
      </c>
      <c r="AI82" s="31">
        <v>93.361000000000004</v>
      </c>
      <c r="AJ82" s="31">
        <v>2231.4989999999998</v>
      </c>
      <c r="AK82" s="31">
        <v>3.988</v>
      </c>
      <c r="AL82" s="31">
        <v>8.3360000000000003</v>
      </c>
      <c r="AM82" s="31">
        <v>0.17399999999999999</v>
      </c>
      <c r="AN82" s="31">
        <v>13.622999999999999</v>
      </c>
      <c r="AO82" s="31">
        <v>181.98099999999999</v>
      </c>
      <c r="AP82" s="31">
        <v>22.556000000000001</v>
      </c>
      <c r="AQ82" s="31">
        <v>49.347999999999999</v>
      </c>
      <c r="AR82" s="31">
        <v>347.83199999999999</v>
      </c>
      <c r="AS82" s="31">
        <v>425.483</v>
      </c>
      <c r="AT82" s="31">
        <v>180.96100000000001</v>
      </c>
      <c r="AU82" s="31">
        <v>26.166</v>
      </c>
      <c r="AV82" s="31">
        <v>10.827999999999999</v>
      </c>
      <c r="AW82" s="31">
        <v>5.2889999999999997</v>
      </c>
      <c r="AX82" s="31">
        <v>91.460999999999999</v>
      </c>
      <c r="AY82" s="31">
        <v>9.1999999999999998E-2</v>
      </c>
      <c r="AZ82" s="31">
        <v>80.192999999999998</v>
      </c>
      <c r="BA82" s="31">
        <v>70.024000000000001</v>
      </c>
      <c r="BB82" s="31">
        <v>14.894</v>
      </c>
      <c r="BC82" s="31">
        <v>327.08199999999999</v>
      </c>
      <c r="BD82" s="31">
        <v>4.2489999999999997</v>
      </c>
      <c r="BE82" s="31">
        <v>78.061000000000007</v>
      </c>
      <c r="BF82" s="31">
        <v>147.626</v>
      </c>
      <c r="BG82" s="31">
        <v>6.0039999999999996</v>
      </c>
      <c r="BH82" s="31">
        <v>8.7059999999999995</v>
      </c>
      <c r="BI82" s="31">
        <v>23.338999999999999</v>
      </c>
      <c r="BJ82" s="31">
        <v>0</v>
      </c>
      <c r="BK82" s="31">
        <v>0</v>
      </c>
      <c r="BL82" s="73">
        <v>0</v>
      </c>
      <c r="BM82" s="74">
        <f t="shared" si="5"/>
        <v>5847.7850000000008</v>
      </c>
      <c r="BN82" s="33"/>
      <c r="BO82" s="130">
        <v>12.936999999999999</v>
      </c>
      <c r="BP82" s="75">
        <f t="shared" si="6"/>
        <v>7823.0739999999996</v>
      </c>
      <c r="BQ82" s="32">
        <f t="shared" si="7"/>
        <v>7823.0739999999996</v>
      </c>
      <c r="BR82" s="76">
        <v>0</v>
      </c>
      <c r="BS82" s="30">
        <v>7823.0739999999996</v>
      </c>
      <c r="BT82" s="77">
        <v>0</v>
      </c>
      <c r="BU82" s="77">
        <v>0</v>
      </c>
      <c r="BV82" s="30">
        <v>12181.603999999999</v>
      </c>
      <c r="BW82" s="78">
        <v>29.452999999999999</v>
      </c>
      <c r="BX82" s="33">
        <v>0</v>
      </c>
      <c r="BZ82" s="2"/>
    </row>
    <row r="83" spans="1:78">
      <c r="A83" s="53" t="s">
        <v>27</v>
      </c>
      <c r="B83" s="33" t="s">
        <v>124</v>
      </c>
      <c r="C83" s="31">
        <f t="shared" si="4"/>
        <v>1301.8029999999997</v>
      </c>
      <c r="D83" s="30"/>
      <c r="E83" s="30"/>
      <c r="F83" s="30"/>
      <c r="G83" s="30"/>
      <c r="H83" s="30"/>
      <c r="I83" s="30"/>
      <c r="J83" s="30"/>
      <c r="K83" s="30"/>
      <c r="L83" s="32">
        <v>6.8390000000000004</v>
      </c>
      <c r="M83" s="31">
        <v>100.79300000000001</v>
      </c>
      <c r="N83" s="31">
        <v>18.504000000000001</v>
      </c>
      <c r="O83" s="31">
        <v>22.234000000000002</v>
      </c>
      <c r="P83" s="31">
        <v>2.3079999999999998</v>
      </c>
      <c r="Q83" s="31">
        <v>0.51600000000000001</v>
      </c>
      <c r="R83" s="31">
        <v>2.0230000000000001</v>
      </c>
      <c r="S83" s="31">
        <v>1.9870000000000001</v>
      </c>
      <c r="T83" s="31">
        <v>0</v>
      </c>
      <c r="U83" s="31">
        <v>4.6319999999999997</v>
      </c>
      <c r="V83" s="31">
        <v>10.654999999999999</v>
      </c>
      <c r="W83" s="31">
        <v>1.117</v>
      </c>
      <c r="X83" s="31">
        <v>32.723999999999997</v>
      </c>
      <c r="Y83" s="31">
        <v>7.1109999999999998</v>
      </c>
      <c r="Z83" s="31">
        <v>0.32</v>
      </c>
      <c r="AA83" s="31">
        <v>0</v>
      </c>
      <c r="AB83" s="31">
        <v>0.79200000000000004</v>
      </c>
      <c r="AC83" s="31">
        <v>30.879000000000001</v>
      </c>
      <c r="AD83" s="31">
        <v>26.806999999999999</v>
      </c>
      <c r="AE83" s="31">
        <v>22.474</v>
      </c>
      <c r="AF83" s="31">
        <v>10.335000000000001</v>
      </c>
      <c r="AG83" s="31">
        <v>9.1310000000000002</v>
      </c>
      <c r="AH83" s="31">
        <v>11.939</v>
      </c>
      <c r="AI83" s="31">
        <v>15.513</v>
      </c>
      <c r="AJ83" s="31">
        <v>0</v>
      </c>
      <c r="AK83" s="31">
        <v>179.68299999999999</v>
      </c>
      <c r="AL83" s="31">
        <v>311.46600000000001</v>
      </c>
      <c r="AM83" s="31">
        <v>0.106</v>
      </c>
      <c r="AN83" s="31">
        <v>0.91100000000000003</v>
      </c>
      <c r="AO83" s="31">
        <v>20.454000000000001</v>
      </c>
      <c r="AP83" s="31">
        <v>9.7970000000000006</v>
      </c>
      <c r="AQ83" s="31">
        <v>3.919</v>
      </c>
      <c r="AR83" s="31">
        <v>65.477000000000004</v>
      </c>
      <c r="AS83" s="31">
        <v>7.8879999999999999</v>
      </c>
      <c r="AT83" s="31">
        <v>0</v>
      </c>
      <c r="AU83" s="31">
        <v>10.266</v>
      </c>
      <c r="AV83" s="31">
        <v>3.8610000000000002</v>
      </c>
      <c r="AW83" s="31">
        <v>10.151999999999999</v>
      </c>
      <c r="AX83" s="31">
        <v>2.3250000000000002</v>
      </c>
      <c r="AY83" s="31">
        <v>0</v>
      </c>
      <c r="AZ83" s="31">
        <v>30.571000000000002</v>
      </c>
      <c r="BA83" s="31">
        <v>9.8569999999999993</v>
      </c>
      <c r="BB83" s="31">
        <v>2.056</v>
      </c>
      <c r="BC83" s="31">
        <v>86.271000000000001</v>
      </c>
      <c r="BD83" s="31">
        <v>1.5620000000000001</v>
      </c>
      <c r="BE83" s="31">
        <v>15.605</v>
      </c>
      <c r="BF83" s="31">
        <v>22.809000000000001</v>
      </c>
      <c r="BG83" s="31">
        <v>4.8010000000000002</v>
      </c>
      <c r="BH83" s="31">
        <v>0</v>
      </c>
      <c r="BI83" s="31">
        <v>10.243</v>
      </c>
      <c r="BJ83" s="31">
        <v>0</v>
      </c>
      <c r="BK83" s="31">
        <v>0</v>
      </c>
      <c r="BL83" s="73">
        <v>0</v>
      </c>
      <c r="BM83" s="74">
        <f t="shared" si="5"/>
        <v>1149.7129999999997</v>
      </c>
      <c r="BN83" s="33"/>
      <c r="BO83" s="130">
        <v>117.711</v>
      </c>
      <c r="BP83" s="75">
        <f t="shared" si="6"/>
        <v>0</v>
      </c>
      <c r="BQ83" s="32">
        <f t="shared" si="7"/>
        <v>0</v>
      </c>
      <c r="BR83" s="76">
        <v>0</v>
      </c>
      <c r="BS83" s="30">
        <v>0</v>
      </c>
      <c r="BT83" s="77">
        <v>0</v>
      </c>
      <c r="BU83" s="77">
        <v>0</v>
      </c>
      <c r="BV83" s="30">
        <v>34.378999999999998</v>
      </c>
      <c r="BW83" s="78">
        <v>0</v>
      </c>
      <c r="BX83" s="33">
        <v>0</v>
      </c>
      <c r="BZ83" s="2"/>
    </row>
    <row r="84" spans="1:78">
      <c r="A84" s="53" t="s">
        <v>28</v>
      </c>
      <c r="B84" s="33" t="s">
        <v>167</v>
      </c>
      <c r="C84" s="31">
        <f t="shared" si="4"/>
        <v>8871.0390000000007</v>
      </c>
      <c r="D84" s="30"/>
      <c r="E84" s="30"/>
      <c r="F84" s="30"/>
      <c r="G84" s="30"/>
      <c r="H84" s="30"/>
      <c r="I84" s="30"/>
      <c r="J84" s="30"/>
      <c r="K84" s="30"/>
      <c r="L84" s="32">
        <v>5.7480000000000002</v>
      </c>
      <c r="M84" s="31">
        <v>266.83699999999999</v>
      </c>
      <c r="N84" s="31">
        <v>53.360999999999997</v>
      </c>
      <c r="O84" s="31">
        <v>148.58500000000001</v>
      </c>
      <c r="P84" s="31">
        <v>36.847999999999999</v>
      </c>
      <c r="Q84" s="31">
        <v>0.73599999999999999</v>
      </c>
      <c r="R84" s="31">
        <v>13.586</v>
      </c>
      <c r="S84" s="31">
        <v>12.31</v>
      </c>
      <c r="T84" s="31">
        <v>0</v>
      </c>
      <c r="U84" s="31">
        <v>15.988</v>
      </c>
      <c r="V84" s="31">
        <v>22.695</v>
      </c>
      <c r="W84" s="31">
        <v>5.2629999999999999</v>
      </c>
      <c r="X84" s="31">
        <v>4.625</v>
      </c>
      <c r="Y84" s="31">
        <v>3.956</v>
      </c>
      <c r="Z84" s="31">
        <v>1.39</v>
      </c>
      <c r="AA84" s="31">
        <v>7.7370000000000001</v>
      </c>
      <c r="AB84" s="31">
        <v>21.533999999999999</v>
      </c>
      <c r="AC84" s="31">
        <v>563.00400000000002</v>
      </c>
      <c r="AD84" s="31">
        <v>54.226999999999997</v>
      </c>
      <c r="AE84" s="31">
        <v>513.42499999999995</v>
      </c>
      <c r="AF84" s="31">
        <v>23.806999999999999</v>
      </c>
      <c r="AG84" s="31">
        <v>38.826000000000001</v>
      </c>
      <c r="AH84" s="31">
        <v>80.856999999999999</v>
      </c>
      <c r="AI84" s="31">
        <v>250.05199999999999</v>
      </c>
      <c r="AJ84" s="31">
        <v>70.183999999999997</v>
      </c>
      <c r="AK84" s="31">
        <v>2.778</v>
      </c>
      <c r="AL84" s="31">
        <v>17.57</v>
      </c>
      <c r="AM84" s="31">
        <v>0.84599999999999997</v>
      </c>
      <c r="AN84" s="31">
        <v>7.42</v>
      </c>
      <c r="AO84" s="31">
        <v>1010.853</v>
      </c>
      <c r="AP84" s="31">
        <v>149.994</v>
      </c>
      <c r="AQ84" s="31">
        <v>35.451000000000001</v>
      </c>
      <c r="AR84" s="31">
        <v>327.90100000000001</v>
      </c>
      <c r="AS84" s="31">
        <v>3.6389999999999998</v>
      </c>
      <c r="AT84" s="31">
        <v>223.71</v>
      </c>
      <c r="AU84" s="31">
        <v>22.332000000000001</v>
      </c>
      <c r="AV84" s="31">
        <v>8.4309999999999992</v>
      </c>
      <c r="AW84" s="31">
        <v>30.777000000000001</v>
      </c>
      <c r="AX84" s="31">
        <v>15.256</v>
      </c>
      <c r="AY84" s="31">
        <v>0.13800000000000001</v>
      </c>
      <c r="AZ84" s="31">
        <v>2.4820000000000002</v>
      </c>
      <c r="BA84" s="31">
        <v>8.3550000000000004</v>
      </c>
      <c r="BB84" s="31">
        <v>4.8440000000000003</v>
      </c>
      <c r="BC84" s="31">
        <v>505.09399999999999</v>
      </c>
      <c r="BD84" s="31">
        <v>14.515000000000001</v>
      </c>
      <c r="BE84" s="31">
        <v>69.760000000000005</v>
      </c>
      <c r="BF84" s="31">
        <v>71.980999999999995</v>
      </c>
      <c r="BG84" s="31">
        <v>4.2279999999999998</v>
      </c>
      <c r="BH84" s="31">
        <v>8.3670000000000009</v>
      </c>
      <c r="BI84" s="31">
        <v>72.784999999999997</v>
      </c>
      <c r="BJ84" s="31">
        <v>0</v>
      </c>
      <c r="BK84" s="31">
        <v>0</v>
      </c>
      <c r="BL84" s="73">
        <v>0</v>
      </c>
      <c r="BM84" s="74">
        <f t="shared" si="5"/>
        <v>4835.0880000000006</v>
      </c>
      <c r="BN84" s="33"/>
      <c r="BO84" s="130">
        <v>0</v>
      </c>
      <c r="BP84" s="75">
        <f t="shared" si="6"/>
        <v>4023.674</v>
      </c>
      <c r="BQ84" s="32">
        <f t="shared" si="7"/>
        <v>4023.674</v>
      </c>
      <c r="BR84" s="76">
        <v>0</v>
      </c>
      <c r="BS84" s="30">
        <v>4023.674</v>
      </c>
      <c r="BT84" s="77">
        <v>0</v>
      </c>
      <c r="BU84" s="77">
        <v>0</v>
      </c>
      <c r="BV84" s="30">
        <v>0</v>
      </c>
      <c r="BW84" s="78">
        <v>12.276999999999999</v>
      </c>
      <c r="BX84" s="33">
        <v>0</v>
      </c>
      <c r="BZ84" s="2"/>
    </row>
    <row r="85" spans="1:78">
      <c r="A85" s="53" t="s">
        <v>29</v>
      </c>
      <c r="B85" s="33" t="s">
        <v>125</v>
      </c>
      <c r="C85" s="31">
        <f t="shared" si="4"/>
        <v>3270.0829999999996</v>
      </c>
      <c r="D85" s="30"/>
      <c r="E85" s="30"/>
      <c r="F85" s="30"/>
      <c r="G85" s="30"/>
      <c r="H85" s="30"/>
      <c r="I85" s="30"/>
      <c r="J85" s="30"/>
      <c r="K85" s="30"/>
      <c r="L85" s="32">
        <v>277.45299999999997</v>
      </c>
      <c r="M85" s="31">
        <v>18.859000000000002</v>
      </c>
      <c r="N85" s="31">
        <v>0.245</v>
      </c>
      <c r="O85" s="31">
        <v>51.6</v>
      </c>
      <c r="P85" s="31">
        <v>2.0579999999999998</v>
      </c>
      <c r="Q85" s="31">
        <v>6.5000000000000002E-2</v>
      </c>
      <c r="R85" s="31">
        <v>0.86399999999999999</v>
      </c>
      <c r="S85" s="31">
        <v>2.9660000000000002</v>
      </c>
      <c r="T85" s="31">
        <v>0</v>
      </c>
      <c r="U85" s="31">
        <v>2.8980000000000001</v>
      </c>
      <c r="V85" s="31">
        <v>0.76400000000000001</v>
      </c>
      <c r="W85" s="31">
        <v>0.20499999999999999</v>
      </c>
      <c r="X85" s="31">
        <v>11.845000000000001</v>
      </c>
      <c r="Y85" s="31">
        <v>1.264</v>
      </c>
      <c r="Z85" s="31">
        <v>7.2999999999999995E-2</v>
      </c>
      <c r="AA85" s="31">
        <v>2.758</v>
      </c>
      <c r="AB85" s="31">
        <v>4.0069999999999997</v>
      </c>
      <c r="AC85" s="31">
        <v>12.992000000000001</v>
      </c>
      <c r="AD85" s="31">
        <v>0</v>
      </c>
      <c r="AE85" s="31">
        <v>225.654</v>
      </c>
      <c r="AF85" s="31">
        <v>19.869</v>
      </c>
      <c r="AG85" s="31">
        <v>13.699</v>
      </c>
      <c r="AH85" s="31">
        <v>31.972999999999999</v>
      </c>
      <c r="AI85" s="31">
        <v>125.358</v>
      </c>
      <c r="AJ85" s="31">
        <v>14.038</v>
      </c>
      <c r="AK85" s="31">
        <v>3.5819999999999999</v>
      </c>
      <c r="AL85" s="31">
        <v>3.032</v>
      </c>
      <c r="AM85" s="31">
        <v>0.318</v>
      </c>
      <c r="AN85" s="31">
        <v>2.5609999999999999</v>
      </c>
      <c r="AO85" s="31">
        <v>625.20699999999999</v>
      </c>
      <c r="AP85" s="31">
        <v>55.536999999999999</v>
      </c>
      <c r="AQ85" s="31">
        <v>4.593</v>
      </c>
      <c r="AR85" s="31">
        <v>8.9130000000000003</v>
      </c>
      <c r="AS85" s="31">
        <v>0.995</v>
      </c>
      <c r="AT85" s="31">
        <v>23.629000000000001</v>
      </c>
      <c r="AU85" s="31">
        <v>2.2789999999999999</v>
      </c>
      <c r="AV85" s="31">
        <v>0.43099999999999999</v>
      </c>
      <c r="AW85" s="31">
        <v>9.1929999999999996</v>
      </c>
      <c r="AX85" s="31">
        <v>5.7089999999999996</v>
      </c>
      <c r="AY85" s="31">
        <v>2.7E-2</v>
      </c>
      <c r="AZ85" s="31">
        <v>1.389</v>
      </c>
      <c r="BA85" s="31">
        <v>4.907</v>
      </c>
      <c r="BB85" s="31">
        <v>1.7370000000000001</v>
      </c>
      <c r="BC85" s="31">
        <v>175.80099999999999</v>
      </c>
      <c r="BD85" s="31">
        <v>3.145</v>
      </c>
      <c r="BE85" s="31">
        <v>38.036000000000001</v>
      </c>
      <c r="BF85" s="31">
        <v>33.843000000000004</v>
      </c>
      <c r="BG85" s="31">
        <v>2.3180000000000001</v>
      </c>
      <c r="BH85" s="31">
        <v>6.8380000000000001</v>
      </c>
      <c r="BI85" s="31">
        <v>57.296999999999997</v>
      </c>
      <c r="BJ85" s="31">
        <v>0</v>
      </c>
      <c r="BK85" s="31">
        <v>0</v>
      </c>
      <c r="BL85" s="73">
        <v>0</v>
      </c>
      <c r="BM85" s="74">
        <f t="shared" si="5"/>
        <v>1892.8239999999998</v>
      </c>
      <c r="BN85" s="33"/>
      <c r="BO85" s="130">
        <v>0</v>
      </c>
      <c r="BP85" s="75">
        <f t="shared" si="6"/>
        <v>1377.259</v>
      </c>
      <c r="BQ85" s="32">
        <f t="shared" si="7"/>
        <v>1377.259</v>
      </c>
      <c r="BR85" s="76">
        <v>0</v>
      </c>
      <c r="BS85" s="30">
        <v>1377.259</v>
      </c>
      <c r="BT85" s="77">
        <v>0</v>
      </c>
      <c r="BU85" s="77">
        <v>0</v>
      </c>
      <c r="BV85" s="30">
        <v>0</v>
      </c>
      <c r="BW85" s="78">
        <v>0</v>
      </c>
      <c r="BX85" s="33">
        <v>0</v>
      </c>
      <c r="BZ85" s="2"/>
    </row>
    <row r="86" spans="1:78">
      <c r="A86" s="53" t="s">
        <v>30</v>
      </c>
      <c r="B86" s="33" t="s">
        <v>163</v>
      </c>
      <c r="C86" s="31">
        <f t="shared" si="4"/>
        <v>36879.56</v>
      </c>
      <c r="D86" s="30"/>
      <c r="E86" s="30"/>
      <c r="F86" s="30"/>
      <c r="G86" s="30"/>
      <c r="H86" s="30"/>
      <c r="I86" s="30"/>
      <c r="J86" s="30"/>
      <c r="K86" s="30"/>
      <c r="L86" s="32">
        <v>0.122</v>
      </c>
      <c r="M86" s="31">
        <v>0</v>
      </c>
      <c r="N86" s="31">
        <v>0</v>
      </c>
      <c r="O86" s="31">
        <v>24.030999999999999</v>
      </c>
      <c r="P86" s="31">
        <v>18.806000000000001</v>
      </c>
      <c r="Q86" s="31">
        <v>0.10100000000000001</v>
      </c>
      <c r="R86" s="31">
        <v>0.93799999999999994</v>
      </c>
      <c r="S86" s="31">
        <v>2.5830000000000002</v>
      </c>
      <c r="T86" s="31">
        <v>0</v>
      </c>
      <c r="U86" s="31">
        <v>3.448</v>
      </c>
      <c r="V86" s="31">
        <v>3.1259999999999999</v>
      </c>
      <c r="W86" s="31">
        <v>0.28699999999999998</v>
      </c>
      <c r="X86" s="31">
        <v>0.441</v>
      </c>
      <c r="Y86" s="31">
        <v>5.0430000000000001</v>
      </c>
      <c r="Z86" s="31">
        <v>0.48</v>
      </c>
      <c r="AA86" s="31">
        <v>7.45</v>
      </c>
      <c r="AB86" s="31">
        <v>11.199</v>
      </c>
      <c r="AC86" s="31">
        <v>0</v>
      </c>
      <c r="AD86" s="31">
        <v>5.359</v>
      </c>
      <c r="AE86" s="31">
        <v>7275.3680000000004</v>
      </c>
      <c r="AF86" s="31">
        <v>3.6349999999999998</v>
      </c>
      <c r="AG86" s="31">
        <v>11.114000000000001</v>
      </c>
      <c r="AH86" s="31">
        <v>45.220999999999997</v>
      </c>
      <c r="AI86" s="31">
        <v>42.524999999999999</v>
      </c>
      <c r="AJ86" s="31">
        <v>0.70899999999999996</v>
      </c>
      <c r="AK86" s="31">
        <v>0</v>
      </c>
      <c r="AL86" s="31">
        <v>2.9689999999999999</v>
      </c>
      <c r="AM86" s="31">
        <v>0</v>
      </c>
      <c r="AN86" s="31">
        <v>2.8</v>
      </c>
      <c r="AO86" s="31">
        <v>641.428</v>
      </c>
      <c r="AP86" s="31">
        <v>25.5</v>
      </c>
      <c r="AQ86" s="31">
        <v>9.9480000000000004</v>
      </c>
      <c r="AR86" s="31">
        <v>60.981999999999999</v>
      </c>
      <c r="AS86" s="31">
        <v>1.1519999999999999</v>
      </c>
      <c r="AT86" s="31">
        <v>0</v>
      </c>
      <c r="AU86" s="31">
        <v>5.694</v>
      </c>
      <c r="AV86" s="31">
        <v>1.75</v>
      </c>
      <c r="AW86" s="31">
        <v>177.553</v>
      </c>
      <c r="AX86" s="31">
        <v>577.78200000000004</v>
      </c>
      <c r="AY86" s="31">
        <v>0.32500000000000001</v>
      </c>
      <c r="AZ86" s="31">
        <v>11.779</v>
      </c>
      <c r="BA86" s="31">
        <v>41.802</v>
      </c>
      <c r="BB86" s="31">
        <v>6.3120000000000003</v>
      </c>
      <c r="BC86" s="31">
        <v>46.999000000000002</v>
      </c>
      <c r="BD86" s="31">
        <v>1.75</v>
      </c>
      <c r="BE86" s="31">
        <v>17.245999999999999</v>
      </c>
      <c r="BF86" s="31">
        <v>20.259</v>
      </c>
      <c r="BG86" s="31">
        <v>7.4269999999999996</v>
      </c>
      <c r="BH86" s="31">
        <v>26.190999999999999</v>
      </c>
      <c r="BI86" s="31">
        <v>1.782</v>
      </c>
      <c r="BJ86" s="31">
        <v>0</v>
      </c>
      <c r="BK86" s="31">
        <v>0</v>
      </c>
      <c r="BL86" s="73">
        <v>0</v>
      </c>
      <c r="BM86" s="74">
        <f t="shared" si="5"/>
        <v>9151.4159999999974</v>
      </c>
      <c r="BN86" s="33"/>
      <c r="BO86" s="130">
        <v>76.138999999999996</v>
      </c>
      <c r="BP86" s="75">
        <f t="shared" si="6"/>
        <v>199.33500000000001</v>
      </c>
      <c r="BQ86" s="32">
        <f t="shared" si="7"/>
        <v>199.33500000000001</v>
      </c>
      <c r="BR86" s="76">
        <v>0</v>
      </c>
      <c r="BS86" s="30">
        <v>199.33500000000001</v>
      </c>
      <c r="BT86" s="77">
        <v>0</v>
      </c>
      <c r="BU86" s="77">
        <v>0</v>
      </c>
      <c r="BV86" s="30">
        <v>24221.911</v>
      </c>
      <c r="BW86" s="78">
        <v>3230.759</v>
      </c>
      <c r="BX86" s="33">
        <v>0</v>
      </c>
      <c r="BZ86" s="2"/>
    </row>
    <row r="87" spans="1:78">
      <c r="A87" s="53" t="s">
        <v>31</v>
      </c>
      <c r="B87" s="33" t="s">
        <v>216</v>
      </c>
      <c r="C87" s="31">
        <f t="shared" si="4"/>
        <v>926.14599999999973</v>
      </c>
      <c r="D87" s="30"/>
      <c r="E87" s="30"/>
      <c r="F87" s="30"/>
      <c r="G87" s="30"/>
      <c r="H87" s="30"/>
      <c r="I87" s="30"/>
      <c r="J87" s="30"/>
      <c r="K87" s="30"/>
      <c r="L87" s="32">
        <v>8.5000000000000006E-2</v>
      </c>
      <c r="M87" s="31">
        <v>0</v>
      </c>
      <c r="N87" s="31">
        <v>3.1349999999999998</v>
      </c>
      <c r="O87" s="31">
        <v>3.387</v>
      </c>
      <c r="P87" s="31">
        <v>19.576000000000001</v>
      </c>
      <c r="Q87" s="31">
        <v>0.16800000000000001</v>
      </c>
      <c r="R87" s="31">
        <v>1.891</v>
      </c>
      <c r="S87" s="31">
        <v>0.16700000000000001</v>
      </c>
      <c r="T87" s="31">
        <v>0</v>
      </c>
      <c r="U87" s="31">
        <v>3.665</v>
      </c>
      <c r="V87" s="31">
        <v>1.3560000000000001</v>
      </c>
      <c r="W87" s="31">
        <v>0.156</v>
      </c>
      <c r="X87" s="31">
        <v>6.1859999999999999</v>
      </c>
      <c r="Y87" s="31">
        <v>4.3739999999999997</v>
      </c>
      <c r="Z87" s="31">
        <v>4.7E-2</v>
      </c>
      <c r="AA87" s="31">
        <v>1.0089999999999999</v>
      </c>
      <c r="AB87" s="31">
        <v>1.952</v>
      </c>
      <c r="AC87" s="31">
        <v>6.069</v>
      </c>
      <c r="AD87" s="31">
        <v>2.823</v>
      </c>
      <c r="AE87" s="31">
        <v>22.727</v>
      </c>
      <c r="AF87" s="31">
        <v>29.131</v>
      </c>
      <c r="AG87" s="31">
        <v>13.875</v>
      </c>
      <c r="AH87" s="31">
        <v>24.309000000000001</v>
      </c>
      <c r="AI87" s="31">
        <v>30.814</v>
      </c>
      <c r="AJ87" s="31">
        <v>335.19799999999998</v>
      </c>
      <c r="AK87" s="31">
        <v>0.14499999999999999</v>
      </c>
      <c r="AL87" s="31">
        <v>0</v>
      </c>
      <c r="AM87" s="31">
        <v>3.7999999999999999E-2</v>
      </c>
      <c r="AN87" s="31">
        <v>0.41</v>
      </c>
      <c r="AO87" s="31">
        <v>18.446000000000002</v>
      </c>
      <c r="AP87" s="31">
        <v>8.7999999999999995E-2</v>
      </c>
      <c r="AQ87" s="31">
        <v>2.512</v>
      </c>
      <c r="AR87" s="31">
        <v>31.355</v>
      </c>
      <c r="AS87" s="31">
        <v>2.1920000000000002</v>
      </c>
      <c r="AT87" s="31">
        <v>8.7550000000000008</v>
      </c>
      <c r="AU87" s="31">
        <v>5.2439999999999998</v>
      </c>
      <c r="AV87" s="31">
        <v>2.09</v>
      </c>
      <c r="AW87" s="31">
        <v>3.8159999999999998</v>
      </c>
      <c r="AX87" s="31">
        <v>2.9969999999999999</v>
      </c>
      <c r="AY87" s="31">
        <v>0</v>
      </c>
      <c r="AZ87" s="31">
        <v>10.262</v>
      </c>
      <c r="BA87" s="31">
        <v>13.388999999999999</v>
      </c>
      <c r="BB87" s="31">
        <v>15.757999999999999</v>
      </c>
      <c r="BC87" s="31">
        <v>36.192999999999998</v>
      </c>
      <c r="BD87" s="31">
        <v>1.972</v>
      </c>
      <c r="BE87" s="31">
        <v>6.617</v>
      </c>
      <c r="BF87" s="31">
        <v>6.3410000000000002</v>
      </c>
      <c r="BG87" s="31">
        <v>0.96199999999999997</v>
      </c>
      <c r="BH87" s="31">
        <v>0</v>
      </c>
      <c r="BI87" s="31">
        <v>0.17399999999999999</v>
      </c>
      <c r="BJ87" s="31">
        <v>0</v>
      </c>
      <c r="BK87" s="31">
        <v>0</v>
      </c>
      <c r="BL87" s="73">
        <v>0</v>
      </c>
      <c r="BM87" s="74">
        <f t="shared" si="5"/>
        <v>681.85599999999977</v>
      </c>
      <c r="BN87" s="33"/>
      <c r="BO87" s="130">
        <v>0</v>
      </c>
      <c r="BP87" s="75">
        <f t="shared" si="6"/>
        <v>244.29</v>
      </c>
      <c r="BQ87" s="32">
        <f t="shared" si="7"/>
        <v>244.29</v>
      </c>
      <c r="BR87" s="76">
        <v>0</v>
      </c>
      <c r="BS87" s="30">
        <v>244.29</v>
      </c>
      <c r="BT87" s="77">
        <v>0</v>
      </c>
      <c r="BU87" s="77">
        <v>0</v>
      </c>
      <c r="BV87" s="30">
        <v>0</v>
      </c>
      <c r="BW87" s="78">
        <v>0</v>
      </c>
      <c r="BX87" s="33">
        <v>0</v>
      </c>
      <c r="BZ87" s="2"/>
    </row>
    <row r="88" spans="1:78">
      <c r="A88" s="53" t="s">
        <v>32</v>
      </c>
      <c r="B88" s="33" t="s">
        <v>232</v>
      </c>
      <c r="C88" s="31">
        <f t="shared" si="4"/>
        <v>0</v>
      </c>
      <c r="D88" s="30"/>
      <c r="E88" s="30"/>
      <c r="F88" s="30"/>
      <c r="G88" s="30"/>
      <c r="H88" s="30"/>
      <c r="I88" s="30"/>
      <c r="J88" s="30"/>
      <c r="K88" s="30"/>
      <c r="L88" s="32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73">
        <v>0</v>
      </c>
      <c r="BM88" s="74">
        <f t="shared" si="5"/>
        <v>0</v>
      </c>
      <c r="BN88" s="33"/>
      <c r="BO88" s="130">
        <v>0</v>
      </c>
      <c r="BP88" s="75">
        <f t="shared" si="6"/>
        <v>0</v>
      </c>
      <c r="BQ88" s="32">
        <f t="shared" si="7"/>
        <v>0</v>
      </c>
      <c r="BR88" s="76">
        <v>0</v>
      </c>
      <c r="BS88" s="30">
        <v>0</v>
      </c>
      <c r="BT88" s="77">
        <v>0</v>
      </c>
      <c r="BU88" s="77">
        <v>0</v>
      </c>
      <c r="BV88" s="30">
        <v>0</v>
      </c>
      <c r="BW88" s="78">
        <v>0</v>
      </c>
      <c r="BX88" s="33">
        <v>0</v>
      </c>
      <c r="BZ88" s="2"/>
    </row>
    <row r="89" spans="1:78">
      <c r="A89" s="53" t="s">
        <v>33</v>
      </c>
      <c r="B89" s="33" t="s">
        <v>217</v>
      </c>
      <c r="C89" s="31">
        <f t="shared" si="4"/>
        <v>0</v>
      </c>
      <c r="D89" s="30"/>
      <c r="E89" s="30"/>
      <c r="F89" s="30"/>
      <c r="G89" s="30"/>
      <c r="H89" s="30"/>
      <c r="I89" s="30"/>
      <c r="J89" s="30"/>
      <c r="K89" s="30"/>
      <c r="L89" s="32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73">
        <v>0</v>
      </c>
      <c r="BM89" s="74">
        <f t="shared" si="5"/>
        <v>0</v>
      </c>
      <c r="BN89" s="33"/>
      <c r="BO89" s="130">
        <v>0</v>
      </c>
      <c r="BP89" s="75">
        <f t="shared" si="6"/>
        <v>0</v>
      </c>
      <c r="BQ89" s="32">
        <f t="shared" si="7"/>
        <v>0</v>
      </c>
      <c r="BR89" s="76">
        <v>0</v>
      </c>
      <c r="BS89" s="30">
        <v>0</v>
      </c>
      <c r="BT89" s="77">
        <v>0</v>
      </c>
      <c r="BU89" s="77">
        <v>0</v>
      </c>
      <c r="BV89" s="30">
        <v>0</v>
      </c>
      <c r="BW89" s="78">
        <v>0</v>
      </c>
      <c r="BX89" s="33">
        <v>0</v>
      </c>
      <c r="BZ89" s="2"/>
    </row>
    <row r="90" spans="1:78">
      <c r="A90" s="53" t="s">
        <v>34</v>
      </c>
      <c r="B90" s="33" t="s">
        <v>134</v>
      </c>
      <c r="C90" s="31">
        <f t="shared" si="4"/>
        <v>0</v>
      </c>
      <c r="D90" s="30"/>
      <c r="E90" s="30"/>
      <c r="F90" s="30"/>
      <c r="G90" s="30"/>
      <c r="H90" s="30"/>
      <c r="I90" s="30"/>
      <c r="J90" s="30"/>
      <c r="K90" s="30"/>
      <c r="L90" s="32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73">
        <v>0</v>
      </c>
      <c r="BM90" s="74">
        <f t="shared" si="5"/>
        <v>0</v>
      </c>
      <c r="BN90" s="33"/>
      <c r="BO90" s="130">
        <v>0</v>
      </c>
      <c r="BP90" s="75">
        <f t="shared" si="6"/>
        <v>0</v>
      </c>
      <c r="BQ90" s="32">
        <f t="shared" si="7"/>
        <v>0</v>
      </c>
      <c r="BR90" s="76">
        <v>0</v>
      </c>
      <c r="BS90" s="30">
        <v>0</v>
      </c>
      <c r="BT90" s="77">
        <v>0</v>
      </c>
      <c r="BU90" s="77">
        <v>0</v>
      </c>
      <c r="BV90" s="30">
        <v>0</v>
      </c>
      <c r="BW90" s="78">
        <v>0</v>
      </c>
      <c r="BX90" s="33">
        <v>0</v>
      </c>
      <c r="BZ90" s="2"/>
    </row>
    <row r="91" spans="1:78">
      <c r="A91" s="53" t="s">
        <v>35</v>
      </c>
      <c r="B91" s="33" t="s">
        <v>135</v>
      </c>
      <c r="C91" s="31">
        <f t="shared" si="4"/>
        <v>16219.649999999998</v>
      </c>
      <c r="D91" s="30"/>
      <c r="E91" s="30"/>
      <c r="F91" s="30"/>
      <c r="G91" s="30"/>
      <c r="H91" s="30"/>
      <c r="I91" s="30"/>
      <c r="J91" s="30"/>
      <c r="K91" s="30"/>
      <c r="L91" s="32">
        <v>0</v>
      </c>
      <c r="M91" s="31">
        <v>119.828</v>
      </c>
      <c r="N91" s="31">
        <v>107.339</v>
      </c>
      <c r="O91" s="31">
        <v>88.837000000000003</v>
      </c>
      <c r="P91" s="31">
        <v>192.547</v>
      </c>
      <c r="Q91" s="31">
        <v>0.92100000000000004</v>
      </c>
      <c r="R91" s="31">
        <v>8.5939999999999994</v>
      </c>
      <c r="S91" s="31">
        <v>5.5549999999999997</v>
      </c>
      <c r="T91" s="31">
        <v>0</v>
      </c>
      <c r="U91" s="31">
        <v>29.512</v>
      </c>
      <c r="V91" s="31">
        <v>4.0090000000000003</v>
      </c>
      <c r="W91" s="31">
        <v>1.4810000000000001</v>
      </c>
      <c r="X91" s="31">
        <v>2.48</v>
      </c>
      <c r="Y91" s="31">
        <v>0.81799999999999995</v>
      </c>
      <c r="Z91" s="31">
        <v>2.0760000000000001</v>
      </c>
      <c r="AA91" s="31">
        <v>6.4390000000000001</v>
      </c>
      <c r="AB91" s="31">
        <v>1.67</v>
      </c>
      <c r="AC91" s="31">
        <v>11.587999999999999</v>
      </c>
      <c r="AD91" s="31">
        <v>13.601000000000001</v>
      </c>
      <c r="AE91" s="31">
        <v>1635.183</v>
      </c>
      <c r="AF91" s="31">
        <v>16.032</v>
      </c>
      <c r="AG91" s="31">
        <v>40.012</v>
      </c>
      <c r="AH91" s="31">
        <v>326.72899999999998</v>
      </c>
      <c r="AI91" s="31">
        <v>653.16399999999999</v>
      </c>
      <c r="AJ91" s="31">
        <v>13.792999999999999</v>
      </c>
      <c r="AK91" s="31">
        <v>1.476</v>
      </c>
      <c r="AL91" s="31">
        <v>200.32</v>
      </c>
      <c r="AM91" s="31">
        <v>0.183</v>
      </c>
      <c r="AN91" s="31">
        <v>11.058</v>
      </c>
      <c r="AO91" s="31">
        <v>550.94200000000001</v>
      </c>
      <c r="AP91" s="31">
        <v>59.496000000000002</v>
      </c>
      <c r="AQ91" s="31">
        <v>19.247</v>
      </c>
      <c r="AR91" s="31">
        <v>10.686</v>
      </c>
      <c r="AS91" s="31">
        <v>8.5969999999999995</v>
      </c>
      <c r="AT91" s="31">
        <v>471.23599999999999</v>
      </c>
      <c r="AU91" s="31">
        <v>0.377</v>
      </c>
      <c r="AV91" s="31">
        <v>3.4000000000000002E-2</v>
      </c>
      <c r="AW91" s="31">
        <v>13.824</v>
      </c>
      <c r="AX91" s="31">
        <v>40.506999999999998</v>
      </c>
      <c r="AY91" s="31">
        <v>0</v>
      </c>
      <c r="AZ91" s="31">
        <v>9.4949999999999992</v>
      </c>
      <c r="BA91" s="31">
        <v>184.244</v>
      </c>
      <c r="BB91" s="31">
        <v>18.652000000000001</v>
      </c>
      <c r="BC91" s="31">
        <v>351.53899999999999</v>
      </c>
      <c r="BD91" s="31">
        <v>6.0830000000000002</v>
      </c>
      <c r="BE91" s="31">
        <v>30.992999999999999</v>
      </c>
      <c r="BF91" s="31">
        <v>35.152000000000001</v>
      </c>
      <c r="BG91" s="31">
        <v>13.196</v>
      </c>
      <c r="BH91" s="31">
        <v>0</v>
      </c>
      <c r="BI91" s="31">
        <v>35.524999999999999</v>
      </c>
      <c r="BJ91" s="31">
        <v>0</v>
      </c>
      <c r="BK91" s="31">
        <v>0</v>
      </c>
      <c r="BL91" s="73">
        <v>0</v>
      </c>
      <c r="BM91" s="74">
        <f t="shared" si="5"/>
        <v>5355.0699999999979</v>
      </c>
      <c r="BN91" s="33"/>
      <c r="BO91" s="130">
        <v>0</v>
      </c>
      <c r="BP91" s="75">
        <f t="shared" si="6"/>
        <v>10864.58</v>
      </c>
      <c r="BQ91" s="32">
        <f t="shared" si="7"/>
        <v>10864.58</v>
      </c>
      <c r="BR91" s="76">
        <v>0</v>
      </c>
      <c r="BS91" s="30">
        <v>10864.58</v>
      </c>
      <c r="BT91" s="77">
        <v>0</v>
      </c>
      <c r="BU91" s="77">
        <v>0</v>
      </c>
      <c r="BV91" s="30">
        <v>0</v>
      </c>
      <c r="BW91" s="78">
        <v>0</v>
      </c>
      <c r="BX91" s="33">
        <v>0</v>
      </c>
      <c r="BZ91" s="2"/>
    </row>
    <row r="92" spans="1:78">
      <c r="A92" s="53" t="s">
        <v>36</v>
      </c>
      <c r="B92" s="33" t="s">
        <v>37</v>
      </c>
      <c r="C92" s="31">
        <f t="shared" si="4"/>
        <v>1994.3400000000001</v>
      </c>
      <c r="D92" s="30"/>
      <c r="E92" s="30"/>
      <c r="F92" s="30"/>
      <c r="G92" s="30"/>
      <c r="H92" s="30"/>
      <c r="I92" s="30"/>
      <c r="J92" s="30"/>
      <c r="K92" s="30"/>
      <c r="L92" s="32">
        <v>0</v>
      </c>
      <c r="M92" s="31">
        <v>10.015000000000001</v>
      </c>
      <c r="N92" s="31">
        <v>0</v>
      </c>
      <c r="O92" s="31">
        <v>3.6930000000000001</v>
      </c>
      <c r="P92" s="31">
        <v>106.68600000000001</v>
      </c>
      <c r="Q92" s="31">
        <v>0.65600000000000003</v>
      </c>
      <c r="R92" s="31">
        <v>0.224</v>
      </c>
      <c r="S92" s="31">
        <v>0</v>
      </c>
      <c r="T92" s="31">
        <v>0</v>
      </c>
      <c r="U92" s="31">
        <v>0</v>
      </c>
      <c r="V92" s="31">
        <v>0.73399999999999999</v>
      </c>
      <c r="W92" s="31">
        <v>1.6910000000000001</v>
      </c>
      <c r="X92" s="31">
        <v>1.9930000000000001</v>
      </c>
      <c r="Y92" s="31">
        <v>11.032</v>
      </c>
      <c r="Z92" s="31">
        <v>0</v>
      </c>
      <c r="AA92" s="31">
        <v>0.44800000000000001</v>
      </c>
      <c r="AB92" s="31">
        <v>0.52</v>
      </c>
      <c r="AC92" s="31">
        <v>9.1460000000000008</v>
      </c>
      <c r="AD92" s="31">
        <v>0</v>
      </c>
      <c r="AE92" s="31">
        <v>1.456</v>
      </c>
      <c r="AF92" s="31">
        <v>11.525</v>
      </c>
      <c r="AG92" s="31">
        <v>28.765000000000001</v>
      </c>
      <c r="AH92" s="31">
        <v>683.01800000000003</v>
      </c>
      <c r="AI92" s="31">
        <v>159.39099999999999</v>
      </c>
      <c r="AJ92" s="31">
        <v>0.49399999999999999</v>
      </c>
      <c r="AK92" s="31">
        <v>23.067</v>
      </c>
      <c r="AL92" s="31">
        <v>4.43</v>
      </c>
      <c r="AM92" s="31">
        <v>6.0000000000000001E-3</v>
      </c>
      <c r="AN92" s="31">
        <v>0.25</v>
      </c>
      <c r="AO92" s="31">
        <v>89.763000000000005</v>
      </c>
      <c r="AP92" s="31">
        <v>0</v>
      </c>
      <c r="AQ92" s="31">
        <v>2.8719999999999999</v>
      </c>
      <c r="AR92" s="31">
        <v>13.483000000000001</v>
      </c>
      <c r="AS92" s="31">
        <v>0</v>
      </c>
      <c r="AT92" s="31">
        <v>0</v>
      </c>
      <c r="AU92" s="31">
        <v>0</v>
      </c>
      <c r="AV92" s="31">
        <v>0.129</v>
      </c>
      <c r="AW92" s="31">
        <v>1.4999999999999999E-2</v>
      </c>
      <c r="AX92" s="31">
        <v>27.834</v>
      </c>
      <c r="AY92" s="31">
        <v>0</v>
      </c>
      <c r="AZ92" s="31">
        <v>1.321</v>
      </c>
      <c r="BA92" s="31">
        <v>4.7569999999999997</v>
      </c>
      <c r="BB92" s="31">
        <v>7.4340000000000002</v>
      </c>
      <c r="BC92" s="31">
        <v>188.25899999999999</v>
      </c>
      <c r="BD92" s="31">
        <v>0</v>
      </c>
      <c r="BE92" s="31">
        <v>19.581</v>
      </c>
      <c r="BF92" s="31">
        <v>35.383000000000003</v>
      </c>
      <c r="BG92" s="31">
        <v>1.6E-2</v>
      </c>
      <c r="BH92" s="31">
        <v>0</v>
      </c>
      <c r="BI92" s="31">
        <v>0.20300000000000001</v>
      </c>
      <c r="BJ92" s="31">
        <v>0</v>
      </c>
      <c r="BK92" s="31">
        <v>0</v>
      </c>
      <c r="BL92" s="73">
        <v>0</v>
      </c>
      <c r="BM92" s="74">
        <f t="shared" si="5"/>
        <v>1450.2900000000002</v>
      </c>
      <c r="BN92" s="33"/>
      <c r="BO92" s="130">
        <v>0</v>
      </c>
      <c r="BP92" s="75">
        <f t="shared" si="6"/>
        <v>544.04999999999995</v>
      </c>
      <c r="BQ92" s="32">
        <f t="shared" si="7"/>
        <v>544.04999999999995</v>
      </c>
      <c r="BR92" s="76">
        <v>0</v>
      </c>
      <c r="BS92" s="30">
        <v>544.04999999999995</v>
      </c>
      <c r="BT92" s="77">
        <v>0</v>
      </c>
      <c r="BU92" s="77">
        <v>0</v>
      </c>
      <c r="BV92" s="30">
        <v>0</v>
      </c>
      <c r="BW92" s="78">
        <v>0</v>
      </c>
      <c r="BX92" s="33">
        <v>0</v>
      </c>
      <c r="BZ92" s="2"/>
    </row>
    <row r="93" spans="1:78">
      <c r="A93" s="53" t="s">
        <v>38</v>
      </c>
      <c r="B93" s="33" t="s">
        <v>39</v>
      </c>
      <c r="C93" s="31">
        <f t="shared" si="4"/>
        <v>8589.6489999999994</v>
      </c>
      <c r="D93" s="30"/>
      <c r="E93" s="30"/>
      <c r="F93" s="30"/>
      <c r="G93" s="30"/>
      <c r="H93" s="30"/>
      <c r="I93" s="30"/>
      <c r="J93" s="30"/>
      <c r="K93" s="30"/>
      <c r="L93" s="32">
        <v>0</v>
      </c>
      <c r="M93" s="31">
        <v>7.5839999999999996</v>
      </c>
      <c r="N93" s="31">
        <v>0</v>
      </c>
      <c r="O93" s="31">
        <v>18.332000000000001</v>
      </c>
      <c r="P93" s="31">
        <v>2.1579999999999999</v>
      </c>
      <c r="Q93" s="31">
        <v>0.11899999999999999</v>
      </c>
      <c r="R93" s="31">
        <v>1.0860000000000001</v>
      </c>
      <c r="S93" s="31">
        <v>0.85599999999999998</v>
      </c>
      <c r="T93" s="31">
        <v>0</v>
      </c>
      <c r="U93" s="31">
        <v>3.2690000000000001</v>
      </c>
      <c r="V93" s="31">
        <v>1.0589999999999999</v>
      </c>
      <c r="W93" s="31">
        <v>0</v>
      </c>
      <c r="X93" s="31">
        <v>0.41599999999999998</v>
      </c>
      <c r="Y93" s="31">
        <v>4.3220000000000001</v>
      </c>
      <c r="Z93" s="31">
        <v>0.113</v>
      </c>
      <c r="AA93" s="31">
        <v>0</v>
      </c>
      <c r="AB93" s="31">
        <v>1.1779999999999999</v>
      </c>
      <c r="AC93" s="31">
        <v>5.2480000000000002</v>
      </c>
      <c r="AD93" s="31">
        <v>7.4139999999999997</v>
      </c>
      <c r="AE93" s="31">
        <v>29.498000000000001</v>
      </c>
      <c r="AF93" s="31">
        <v>12.608000000000001</v>
      </c>
      <c r="AG93" s="31">
        <v>6.9610000000000003</v>
      </c>
      <c r="AH93" s="31">
        <v>22.922000000000001</v>
      </c>
      <c r="AI93" s="31">
        <v>77.906000000000006</v>
      </c>
      <c r="AJ93" s="31">
        <v>3.9929999999999999</v>
      </c>
      <c r="AK93" s="31">
        <v>1.371</v>
      </c>
      <c r="AL93" s="31">
        <v>733.52099999999996</v>
      </c>
      <c r="AM93" s="31">
        <v>8.5999999999999993E-2</v>
      </c>
      <c r="AN93" s="31">
        <v>14.952999999999999</v>
      </c>
      <c r="AO93" s="31">
        <v>23.666</v>
      </c>
      <c r="AP93" s="31">
        <v>4.617</v>
      </c>
      <c r="AQ93" s="31">
        <v>40.497</v>
      </c>
      <c r="AR93" s="31">
        <v>27.475999999999999</v>
      </c>
      <c r="AS93" s="31">
        <v>14.821</v>
      </c>
      <c r="AT93" s="31">
        <v>44.003999999999998</v>
      </c>
      <c r="AU93" s="31">
        <v>5.6890000000000001</v>
      </c>
      <c r="AV93" s="31">
        <v>9.6219999999999999</v>
      </c>
      <c r="AW93" s="31">
        <v>0.26700000000000002</v>
      </c>
      <c r="AX93" s="31">
        <v>38.576000000000001</v>
      </c>
      <c r="AY93" s="31">
        <v>0</v>
      </c>
      <c r="AZ93" s="31">
        <v>1.129</v>
      </c>
      <c r="BA93" s="31">
        <v>309.37099999999998</v>
      </c>
      <c r="BB93" s="31">
        <v>20.413</v>
      </c>
      <c r="BC93" s="31">
        <v>140.78899999999999</v>
      </c>
      <c r="BD93" s="31">
        <v>0</v>
      </c>
      <c r="BE93" s="31">
        <v>12.656000000000001</v>
      </c>
      <c r="BF93" s="31">
        <v>27.722999999999999</v>
      </c>
      <c r="BG93" s="31">
        <v>3.2519999999999998</v>
      </c>
      <c r="BH93" s="31">
        <v>0</v>
      </c>
      <c r="BI93" s="31">
        <v>3.044</v>
      </c>
      <c r="BJ93" s="31">
        <v>0</v>
      </c>
      <c r="BK93" s="31">
        <v>0</v>
      </c>
      <c r="BL93" s="73">
        <v>0</v>
      </c>
      <c r="BM93" s="74">
        <f t="shared" si="5"/>
        <v>1684.5849999999996</v>
      </c>
      <c r="BN93" s="33"/>
      <c r="BO93" s="130">
        <v>3507.223</v>
      </c>
      <c r="BP93" s="75">
        <f t="shared" si="6"/>
        <v>3397.8409999999999</v>
      </c>
      <c r="BQ93" s="32">
        <f t="shared" si="7"/>
        <v>3397.8409999999999</v>
      </c>
      <c r="BR93" s="76">
        <v>0</v>
      </c>
      <c r="BS93" s="30">
        <v>3397.8409999999999</v>
      </c>
      <c r="BT93" s="77">
        <v>0</v>
      </c>
      <c r="BU93" s="77">
        <v>0</v>
      </c>
      <c r="BV93" s="30">
        <v>0</v>
      </c>
      <c r="BW93" s="78">
        <v>0</v>
      </c>
      <c r="BX93" s="33">
        <v>0</v>
      </c>
      <c r="BZ93" s="2"/>
    </row>
    <row r="94" spans="1:78">
      <c r="A94" s="53" t="s">
        <v>40</v>
      </c>
      <c r="B94" s="33" t="s">
        <v>136</v>
      </c>
      <c r="C94" s="31">
        <f t="shared" si="4"/>
        <v>14101.816999999997</v>
      </c>
      <c r="D94" s="30"/>
      <c r="E94" s="30"/>
      <c r="F94" s="30"/>
      <c r="G94" s="30"/>
      <c r="H94" s="30"/>
      <c r="I94" s="30"/>
      <c r="J94" s="30"/>
      <c r="K94" s="30"/>
      <c r="L94" s="32">
        <v>0</v>
      </c>
      <c r="M94" s="31">
        <v>245.09800000000001</v>
      </c>
      <c r="N94" s="31">
        <v>0</v>
      </c>
      <c r="O94" s="31">
        <v>413.54700000000003</v>
      </c>
      <c r="P94" s="31">
        <v>98.965999999999994</v>
      </c>
      <c r="Q94" s="31">
        <v>0</v>
      </c>
      <c r="R94" s="31">
        <v>7.8289999999999997</v>
      </c>
      <c r="S94" s="31">
        <v>0</v>
      </c>
      <c r="T94" s="31">
        <v>0</v>
      </c>
      <c r="U94" s="31">
        <v>3.6739999999999999</v>
      </c>
      <c r="V94" s="31">
        <v>0</v>
      </c>
      <c r="W94" s="31">
        <v>0</v>
      </c>
      <c r="X94" s="31">
        <v>27.515999999999998</v>
      </c>
      <c r="Y94" s="31">
        <v>2.1070000000000002</v>
      </c>
      <c r="Z94" s="31">
        <v>0</v>
      </c>
      <c r="AA94" s="31">
        <v>1.0509999999999999</v>
      </c>
      <c r="AB94" s="31">
        <v>0</v>
      </c>
      <c r="AC94" s="31">
        <v>128.51</v>
      </c>
      <c r="AD94" s="31">
        <v>123.17700000000001</v>
      </c>
      <c r="AE94" s="31">
        <v>523.21199999999999</v>
      </c>
      <c r="AF94" s="31">
        <v>0</v>
      </c>
      <c r="AG94" s="31">
        <v>14.05</v>
      </c>
      <c r="AH94" s="31">
        <v>866.67200000000003</v>
      </c>
      <c r="AI94" s="31">
        <v>334.18</v>
      </c>
      <c r="AJ94" s="31">
        <v>8.9260000000000002</v>
      </c>
      <c r="AK94" s="31">
        <v>344.53199999999998</v>
      </c>
      <c r="AL94" s="31">
        <v>3169.7869999999998</v>
      </c>
      <c r="AM94" s="31">
        <v>4.6470000000000002</v>
      </c>
      <c r="AN94" s="31">
        <v>0</v>
      </c>
      <c r="AO94" s="31">
        <v>196.298</v>
      </c>
      <c r="AP94" s="31">
        <v>13.04</v>
      </c>
      <c r="AQ94" s="31">
        <v>1.819</v>
      </c>
      <c r="AR94" s="31">
        <v>426.08699999999999</v>
      </c>
      <c r="AS94" s="31">
        <v>0</v>
      </c>
      <c r="AT94" s="31">
        <v>146.208</v>
      </c>
      <c r="AU94" s="31">
        <v>0</v>
      </c>
      <c r="AV94" s="31">
        <v>1.7000000000000001E-2</v>
      </c>
      <c r="AW94" s="31">
        <v>0.88700000000000001</v>
      </c>
      <c r="AX94" s="31">
        <v>13.516</v>
      </c>
      <c r="AY94" s="31">
        <v>0</v>
      </c>
      <c r="AZ94" s="31">
        <v>40.628</v>
      </c>
      <c r="BA94" s="31">
        <v>65.805000000000007</v>
      </c>
      <c r="BB94" s="31">
        <v>0</v>
      </c>
      <c r="BC94" s="31">
        <v>125.988</v>
      </c>
      <c r="BD94" s="31">
        <v>0</v>
      </c>
      <c r="BE94" s="31">
        <v>23.119</v>
      </c>
      <c r="BF94" s="31">
        <v>36.643000000000001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73">
        <v>0</v>
      </c>
      <c r="BM94" s="74">
        <f t="shared" si="5"/>
        <v>7407.5359999999973</v>
      </c>
      <c r="BN94" s="33"/>
      <c r="BO94" s="130">
        <v>6331.1090000000004</v>
      </c>
      <c r="BP94" s="75">
        <f t="shared" si="6"/>
        <v>363.17200000000003</v>
      </c>
      <c r="BQ94" s="32">
        <f t="shared" si="7"/>
        <v>363.17200000000003</v>
      </c>
      <c r="BR94" s="76">
        <v>0</v>
      </c>
      <c r="BS94" s="30">
        <v>363.17200000000003</v>
      </c>
      <c r="BT94" s="77">
        <v>0</v>
      </c>
      <c r="BU94" s="77">
        <v>0</v>
      </c>
      <c r="BV94" s="30">
        <v>0</v>
      </c>
      <c r="BW94" s="78">
        <v>0</v>
      </c>
      <c r="BX94" s="33">
        <v>0</v>
      </c>
      <c r="BZ94" s="2"/>
    </row>
    <row r="95" spans="1:78">
      <c r="A95" s="53" t="s">
        <v>41</v>
      </c>
      <c r="B95" s="33" t="s">
        <v>156</v>
      </c>
      <c r="C95" s="31">
        <f t="shared" si="4"/>
        <v>266.98299999999995</v>
      </c>
      <c r="D95" s="30"/>
      <c r="E95" s="30"/>
      <c r="F95" s="30"/>
      <c r="G95" s="30"/>
      <c r="H95" s="30"/>
      <c r="I95" s="30"/>
      <c r="J95" s="30"/>
      <c r="K95" s="30"/>
      <c r="L95" s="32">
        <v>7.0000000000000001E-3</v>
      </c>
      <c r="M95" s="31">
        <v>0</v>
      </c>
      <c r="N95" s="31">
        <v>0</v>
      </c>
      <c r="O95" s="31">
        <v>0.25</v>
      </c>
      <c r="P95" s="31">
        <v>0.186</v>
      </c>
      <c r="Q95" s="31">
        <v>2.1999999999999999E-2</v>
      </c>
      <c r="R95" s="31">
        <v>6.0000000000000001E-3</v>
      </c>
      <c r="S95" s="31">
        <v>1.4E-2</v>
      </c>
      <c r="T95" s="31">
        <v>0</v>
      </c>
      <c r="U95" s="31">
        <v>0.30399999999999999</v>
      </c>
      <c r="V95" s="31">
        <v>2.8000000000000001E-2</v>
      </c>
      <c r="W95" s="31">
        <v>8.9999999999999993E-3</v>
      </c>
      <c r="X95" s="31">
        <v>0.249</v>
      </c>
      <c r="Y95" s="31">
        <v>2.1999999999999999E-2</v>
      </c>
      <c r="Z95" s="31">
        <v>5.8000000000000003E-2</v>
      </c>
      <c r="AA95" s="31">
        <v>3.0000000000000001E-3</v>
      </c>
      <c r="AB95" s="31">
        <v>1.2E-2</v>
      </c>
      <c r="AC95" s="31">
        <v>0.40699999999999997</v>
      </c>
      <c r="AD95" s="31">
        <v>8.0000000000000002E-3</v>
      </c>
      <c r="AE95" s="31">
        <v>9.2319999999999993</v>
      </c>
      <c r="AF95" s="31">
        <v>0.81</v>
      </c>
      <c r="AG95" s="31">
        <v>1.8480000000000001</v>
      </c>
      <c r="AH95" s="31">
        <v>1.2769999999999999</v>
      </c>
      <c r="AI95" s="31">
        <v>1.722</v>
      </c>
      <c r="AJ95" s="31">
        <v>7.0000000000000001E-3</v>
      </c>
      <c r="AK95" s="31">
        <v>0</v>
      </c>
      <c r="AL95" s="31">
        <v>0.433</v>
      </c>
      <c r="AM95" s="31">
        <v>0</v>
      </c>
      <c r="AN95" s="31">
        <v>7.1669999999999998</v>
      </c>
      <c r="AO95" s="31">
        <v>1.526</v>
      </c>
      <c r="AP95" s="31">
        <v>0.29499999999999998</v>
      </c>
      <c r="AQ95" s="31">
        <v>0.104</v>
      </c>
      <c r="AR95" s="31">
        <v>1.3</v>
      </c>
      <c r="AS95" s="31">
        <v>0.11700000000000001</v>
      </c>
      <c r="AT95" s="31">
        <v>0</v>
      </c>
      <c r="AU95" s="31">
        <v>0.76</v>
      </c>
      <c r="AV95" s="31">
        <v>0.73299999999999998</v>
      </c>
      <c r="AW95" s="31">
        <v>8.4000000000000005E-2</v>
      </c>
      <c r="AX95" s="31">
        <v>0.223</v>
      </c>
      <c r="AY95" s="31">
        <v>0</v>
      </c>
      <c r="AZ95" s="31">
        <v>0.01</v>
      </c>
      <c r="BA95" s="31">
        <v>9.8000000000000004E-2</v>
      </c>
      <c r="BB95" s="31">
        <v>8.6999999999999994E-2</v>
      </c>
      <c r="BC95" s="31">
        <v>130.886</v>
      </c>
      <c r="BD95" s="31">
        <v>1.1739999999999999</v>
      </c>
      <c r="BE95" s="31">
        <v>14.202</v>
      </c>
      <c r="BF95" s="31">
        <v>9.1150000000000002</v>
      </c>
      <c r="BG95" s="31">
        <v>0.188</v>
      </c>
      <c r="BH95" s="31">
        <v>0.61799999999999999</v>
      </c>
      <c r="BI95" s="31">
        <v>0.27800000000000002</v>
      </c>
      <c r="BJ95" s="31">
        <v>0</v>
      </c>
      <c r="BK95" s="31">
        <v>0</v>
      </c>
      <c r="BL95" s="73">
        <v>0</v>
      </c>
      <c r="BM95" s="74">
        <f t="shared" si="5"/>
        <v>185.87899999999999</v>
      </c>
      <c r="BN95" s="33"/>
      <c r="BO95" s="130">
        <v>20.437999999999999</v>
      </c>
      <c r="BP95" s="75">
        <f t="shared" si="6"/>
        <v>60.665999999999997</v>
      </c>
      <c r="BQ95" s="32">
        <f t="shared" si="7"/>
        <v>60.665999999999997</v>
      </c>
      <c r="BR95" s="76">
        <v>0</v>
      </c>
      <c r="BS95" s="30">
        <v>60.665999999999997</v>
      </c>
      <c r="BT95" s="77">
        <v>0</v>
      </c>
      <c r="BU95" s="77">
        <v>0</v>
      </c>
      <c r="BV95" s="30">
        <v>0</v>
      </c>
      <c r="BW95" s="78">
        <v>0</v>
      </c>
      <c r="BX95" s="33">
        <v>0</v>
      </c>
      <c r="BZ95" s="2"/>
    </row>
    <row r="96" spans="1:78">
      <c r="A96" s="53" t="s">
        <v>42</v>
      </c>
      <c r="B96" s="33" t="s">
        <v>43</v>
      </c>
      <c r="C96" s="31">
        <f t="shared" si="4"/>
        <v>22248.460999999999</v>
      </c>
      <c r="D96" s="30"/>
      <c r="E96" s="30"/>
      <c r="F96" s="30"/>
      <c r="G96" s="30"/>
      <c r="H96" s="30"/>
      <c r="I96" s="30"/>
      <c r="J96" s="30"/>
      <c r="K96" s="30"/>
      <c r="L96" s="32">
        <v>1.9179999999999999</v>
      </c>
      <c r="M96" s="31">
        <v>11.231999999999999</v>
      </c>
      <c r="N96" s="31">
        <v>0.33400000000000002</v>
      </c>
      <c r="O96" s="31">
        <v>9.1189999999999998</v>
      </c>
      <c r="P96" s="31">
        <v>1.075</v>
      </c>
      <c r="Q96" s="31">
        <v>0.104</v>
      </c>
      <c r="R96" s="31">
        <v>3.5990000000000002</v>
      </c>
      <c r="S96" s="31">
        <v>0</v>
      </c>
      <c r="T96" s="31">
        <v>0</v>
      </c>
      <c r="U96" s="31">
        <v>1.6140000000000001</v>
      </c>
      <c r="V96" s="31">
        <v>0.52400000000000002</v>
      </c>
      <c r="W96" s="31">
        <v>0</v>
      </c>
      <c r="X96" s="31">
        <v>0.65100000000000002</v>
      </c>
      <c r="Y96" s="31">
        <v>2.9769999999999999</v>
      </c>
      <c r="Z96" s="31">
        <v>0</v>
      </c>
      <c r="AA96" s="31">
        <v>0</v>
      </c>
      <c r="AB96" s="31">
        <v>1.1639999999999999</v>
      </c>
      <c r="AC96" s="31">
        <v>0.88400000000000001</v>
      </c>
      <c r="AD96" s="31">
        <v>3.66</v>
      </c>
      <c r="AE96" s="31">
        <v>65.347999999999999</v>
      </c>
      <c r="AF96" s="31">
        <v>9.69</v>
      </c>
      <c r="AG96" s="31">
        <v>10.313000000000001</v>
      </c>
      <c r="AH96" s="31">
        <v>15.59</v>
      </c>
      <c r="AI96" s="31">
        <v>27.802</v>
      </c>
      <c r="AJ96" s="31">
        <v>0.71699999999999997</v>
      </c>
      <c r="AK96" s="31">
        <v>1.0169999999999999</v>
      </c>
      <c r="AL96" s="31">
        <v>4.9000000000000004</v>
      </c>
      <c r="AM96" s="31">
        <v>0.255</v>
      </c>
      <c r="AN96" s="31">
        <v>0.91100000000000003</v>
      </c>
      <c r="AO96" s="31">
        <v>100.803</v>
      </c>
      <c r="AP96" s="31">
        <v>5.32</v>
      </c>
      <c r="AQ96" s="31">
        <v>10.694000000000001</v>
      </c>
      <c r="AR96" s="31">
        <v>21.968</v>
      </c>
      <c r="AS96" s="31">
        <v>14.571999999999999</v>
      </c>
      <c r="AT96" s="31">
        <v>15.513</v>
      </c>
      <c r="AU96" s="31">
        <v>4.976</v>
      </c>
      <c r="AV96" s="31">
        <v>4.1749999999999998</v>
      </c>
      <c r="AW96" s="31">
        <v>7.7670000000000003</v>
      </c>
      <c r="AX96" s="31">
        <v>16.440999999999999</v>
      </c>
      <c r="AY96" s="31">
        <v>2.9000000000000001E-2</v>
      </c>
      <c r="AZ96" s="31">
        <v>1.9990000000000001</v>
      </c>
      <c r="BA96" s="31">
        <v>1312.501</v>
      </c>
      <c r="BB96" s="31">
        <v>10.093999999999999</v>
      </c>
      <c r="BC96" s="31">
        <v>190.61600000000001</v>
      </c>
      <c r="BD96" s="31">
        <v>4.5019999999999998</v>
      </c>
      <c r="BE96" s="31">
        <v>11.006</v>
      </c>
      <c r="BF96" s="31">
        <v>19.791</v>
      </c>
      <c r="BG96" s="31">
        <v>1.141</v>
      </c>
      <c r="BH96" s="31">
        <v>2.323</v>
      </c>
      <c r="BI96" s="31">
        <v>0.49</v>
      </c>
      <c r="BJ96" s="31">
        <v>0</v>
      </c>
      <c r="BK96" s="31">
        <v>0</v>
      </c>
      <c r="BL96" s="73">
        <v>0</v>
      </c>
      <c r="BM96" s="74">
        <f t="shared" si="5"/>
        <v>1932.1190000000001</v>
      </c>
      <c r="BN96" s="33"/>
      <c r="BO96" s="130">
        <v>0</v>
      </c>
      <c r="BP96" s="75">
        <f t="shared" si="6"/>
        <v>20316.342000000001</v>
      </c>
      <c r="BQ96" s="32">
        <f t="shared" si="7"/>
        <v>20316.342000000001</v>
      </c>
      <c r="BR96" s="76">
        <v>0.246</v>
      </c>
      <c r="BS96" s="30">
        <v>20316.096000000001</v>
      </c>
      <c r="BT96" s="77">
        <v>0</v>
      </c>
      <c r="BU96" s="77">
        <v>0</v>
      </c>
      <c r="BV96" s="30">
        <v>0</v>
      </c>
      <c r="BW96" s="78">
        <v>0</v>
      </c>
      <c r="BX96" s="33">
        <v>0</v>
      </c>
      <c r="BZ96" s="2"/>
    </row>
    <row r="97" spans="1:78">
      <c r="A97" s="53" t="s">
        <v>44</v>
      </c>
      <c r="B97" s="33" t="s">
        <v>207</v>
      </c>
      <c r="C97" s="31">
        <f t="shared" si="4"/>
        <v>9723.4209999999985</v>
      </c>
      <c r="D97" s="30"/>
      <c r="E97" s="30"/>
      <c r="F97" s="30"/>
      <c r="G97" s="30"/>
      <c r="H97" s="30"/>
      <c r="I97" s="30"/>
      <c r="J97" s="30"/>
      <c r="K97" s="30"/>
      <c r="L97" s="32">
        <v>1.415</v>
      </c>
      <c r="M97" s="31">
        <v>77.671999999999997</v>
      </c>
      <c r="N97" s="31">
        <v>0.33700000000000002</v>
      </c>
      <c r="O97" s="31">
        <v>10.66</v>
      </c>
      <c r="P97" s="31">
        <v>0.51600000000000001</v>
      </c>
      <c r="Q97" s="31">
        <v>9.0999999999999998E-2</v>
      </c>
      <c r="R97" s="31">
        <v>1.1160000000000001</v>
      </c>
      <c r="S97" s="31">
        <v>0.38800000000000001</v>
      </c>
      <c r="T97" s="31">
        <v>0</v>
      </c>
      <c r="U97" s="31">
        <v>1.341</v>
      </c>
      <c r="V97" s="31">
        <v>0.14699999999999999</v>
      </c>
      <c r="W97" s="31">
        <v>0</v>
      </c>
      <c r="X97" s="31">
        <v>0.65</v>
      </c>
      <c r="Y97" s="31">
        <v>3.194</v>
      </c>
      <c r="Z97" s="31">
        <v>0.30399999999999999</v>
      </c>
      <c r="AA97" s="31">
        <v>0.36099999999999999</v>
      </c>
      <c r="AB97" s="31">
        <v>1.48</v>
      </c>
      <c r="AC97" s="31">
        <v>1.726</v>
      </c>
      <c r="AD97" s="31">
        <v>1.536</v>
      </c>
      <c r="AE97" s="31">
        <v>11.984999999999999</v>
      </c>
      <c r="AF97" s="31">
        <v>4.7080000000000002</v>
      </c>
      <c r="AG97" s="31">
        <v>23.093</v>
      </c>
      <c r="AH97" s="31">
        <v>6.5629999999999997</v>
      </c>
      <c r="AI97" s="31">
        <v>342.59399999999999</v>
      </c>
      <c r="AJ97" s="31">
        <v>0.73499999999999999</v>
      </c>
      <c r="AK97" s="31">
        <v>6.024</v>
      </c>
      <c r="AL97" s="31">
        <v>160.40100000000001</v>
      </c>
      <c r="AM97" s="31">
        <v>7.0999999999999994E-2</v>
      </c>
      <c r="AN97" s="31">
        <v>0.32900000000000001</v>
      </c>
      <c r="AO97" s="31">
        <v>5.2720000000000002</v>
      </c>
      <c r="AP97" s="31">
        <v>57.012999999999998</v>
      </c>
      <c r="AQ97" s="31">
        <v>5.1849999999999996</v>
      </c>
      <c r="AR97" s="31">
        <v>4.8949999999999996</v>
      </c>
      <c r="AS97" s="31">
        <v>3.976</v>
      </c>
      <c r="AT97" s="31">
        <v>31.760999999999999</v>
      </c>
      <c r="AU97" s="31">
        <v>5.5839999999999996</v>
      </c>
      <c r="AV97" s="31">
        <v>1.157</v>
      </c>
      <c r="AW97" s="31">
        <v>0.112</v>
      </c>
      <c r="AX97" s="31">
        <v>8.4</v>
      </c>
      <c r="AY97" s="31">
        <v>0.02</v>
      </c>
      <c r="AZ97" s="31">
        <v>0.89400000000000002</v>
      </c>
      <c r="BA97" s="31">
        <v>9.1050000000000004</v>
      </c>
      <c r="BB97" s="31">
        <v>1.675</v>
      </c>
      <c r="BC97" s="31">
        <v>191.99600000000001</v>
      </c>
      <c r="BD97" s="31">
        <v>3.63</v>
      </c>
      <c r="BE97" s="31">
        <v>11.496</v>
      </c>
      <c r="BF97" s="31">
        <v>19.202000000000002</v>
      </c>
      <c r="BG97" s="31">
        <v>0.96199999999999997</v>
      </c>
      <c r="BH97" s="31">
        <v>9.5289999999999999</v>
      </c>
      <c r="BI97" s="31">
        <v>1.3109999999999999</v>
      </c>
      <c r="BJ97" s="31">
        <v>0</v>
      </c>
      <c r="BK97" s="31">
        <v>0</v>
      </c>
      <c r="BL97" s="73">
        <v>0</v>
      </c>
      <c r="BM97" s="74">
        <f t="shared" si="5"/>
        <v>1032.6119999999999</v>
      </c>
      <c r="BN97" s="33"/>
      <c r="BO97" s="130">
        <v>2855.6889999999999</v>
      </c>
      <c r="BP97" s="75">
        <f t="shared" si="6"/>
        <v>5835.12</v>
      </c>
      <c r="BQ97" s="32">
        <f t="shared" si="7"/>
        <v>5835.12</v>
      </c>
      <c r="BR97" s="76">
        <v>0</v>
      </c>
      <c r="BS97" s="30">
        <v>5835.12</v>
      </c>
      <c r="BT97" s="77">
        <v>0</v>
      </c>
      <c r="BU97" s="77">
        <v>0</v>
      </c>
      <c r="BV97" s="30">
        <v>0</v>
      </c>
      <c r="BW97" s="78">
        <v>0</v>
      </c>
      <c r="BX97" s="33">
        <v>0</v>
      </c>
      <c r="BZ97" s="2"/>
    </row>
    <row r="98" spans="1:78">
      <c r="A98" s="53" t="s">
        <v>45</v>
      </c>
      <c r="B98" s="33" t="s">
        <v>233</v>
      </c>
      <c r="C98" s="31">
        <f t="shared" si="4"/>
        <v>1739.4600000000003</v>
      </c>
      <c r="D98" s="30"/>
      <c r="E98" s="30"/>
      <c r="F98" s="30"/>
      <c r="G98" s="30"/>
      <c r="H98" s="30"/>
      <c r="I98" s="30"/>
      <c r="J98" s="30"/>
      <c r="K98" s="30"/>
      <c r="L98" s="32">
        <v>0</v>
      </c>
      <c r="M98" s="31">
        <v>2E-3</v>
      </c>
      <c r="N98" s="31">
        <v>0.01</v>
      </c>
      <c r="O98" s="31">
        <v>2.8940000000000001</v>
      </c>
      <c r="P98" s="31">
        <v>0.105</v>
      </c>
      <c r="Q98" s="31">
        <v>3.0000000000000001E-3</v>
      </c>
      <c r="R98" s="31">
        <v>0</v>
      </c>
      <c r="S98" s="31">
        <v>0.63500000000000001</v>
      </c>
      <c r="T98" s="31">
        <v>0</v>
      </c>
      <c r="U98" s="31">
        <v>3.7999999999999999E-2</v>
      </c>
      <c r="V98" s="31">
        <v>0.17100000000000001</v>
      </c>
      <c r="W98" s="31">
        <v>0.01</v>
      </c>
      <c r="X98" s="31">
        <v>0.01</v>
      </c>
      <c r="Y98" s="31">
        <v>8.0000000000000002E-3</v>
      </c>
      <c r="Z98" s="31">
        <v>1E-3</v>
      </c>
      <c r="AA98" s="31">
        <v>3.9E-2</v>
      </c>
      <c r="AB98" s="31">
        <v>5.2999999999999999E-2</v>
      </c>
      <c r="AC98" s="31">
        <v>8.3000000000000004E-2</v>
      </c>
      <c r="AD98" s="31">
        <v>1.7999999999999999E-2</v>
      </c>
      <c r="AE98" s="31">
        <v>1.9159999999999999</v>
      </c>
      <c r="AF98" s="31">
        <v>0.28899999999999998</v>
      </c>
      <c r="AG98" s="31">
        <v>0.11899999999999999</v>
      </c>
      <c r="AH98" s="31">
        <v>2.1110000000000002</v>
      </c>
      <c r="AI98" s="31">
        <v>0.63600000000000001</v>
      </c>
      <c r="AJ98" s="31">
        <v>7.0000000000000001E-3</v>
      </c>
      <c r="AK98" s="31">
        <v>0.45300000000000001</v>
      </c>
      <c r="AL98" s="31">
        <v>21.088000000000001</v>
      </c>
      <c r="AM98" s="31">
        <v>4.0000000000000001E-3</v>
      </c>
      <c r="AN98" s="31">
        <v>0</v>
      </c>
      <c r="AO98" s="31">
        <v>1.3560000000000001</v>
      </c>
      <c r="AP98" s="31">
        <v>0.84199999999999997</v>
      </c>
      <c r="AQ98" s="31">
        <v>70.944999999999993</v>
      </c>
      <c r="AR98" s="31">
        <v>452.89499999999998</v>
      </c>
      <c r="AS98" s="31">
        <v>1.9E-2</v>
      </c>
      <c r="AT98" s="31">
        <v>59.064</v>
      </c>
      <c r="AU98" s="31">
        <v>0.27300000000000002</v>
      </c>
      <c r="AV98" s="31">
        <v>0.13</v>
      </c>
      <c r="AW98" s="31">
        <v>2.1000000000000001E-2</v>
      </c>
      <c r="AX98" s="31">
        <v>2.7909999999999999</v>
      </c>
      <c r="AY98" s="31">
        <v>7.0000000000000001E-3</v>
      </c>
      <c r="AZ98" s="31">
        <v>0</v>
      </c>
      <c r="BA98" s="31">
        <v>2.9000000000000001E-2</v>
      </c>
      <c r="BB98" s="31">
        <v>0.28100000000000003</v>
      </c>
      <c r="BC98" s="31">
        <v>5.2670000000000003</v>
      </c>
      <c r="BD98" s="31">
        <v>0</v>
      </c>
      <c r="BE98" s="31">
        <v>25.326000000000001</v>
      </c>
      <c r="BF98" s="31">
        <v>0.71499999999999997</v>
      </c>
      <c r="BG98" s="31">
        <v>6.5000000000000002E-2</v>
      </c>
      <c r="BH98" s="31">
        <v>1.2769999999999999</v>
      </c>
      <c r="BI98" s="31">
        <v>14.686</v>
      </c>
      <c r="BJ98" s="31">
        <v>0</v>
      </c>
      <c r="BK98" s="31">
        <v>0</v>
      </c>
      <c r="BL98" s="73">
        <v>0</v>
      </c>
      <c r="BM98" s="74">
        <f t="shared" si="5"/>
        <v>666.69200000000012</v>
      </c>
      <c r="BN98" s="33"/>
      <c r="BO98" s="130">
        <v>70.603999999999999</v>
      </c>
      <c r="BP98" s="75">
        <f t="shared" si="6"/>
        <v>1002.1640000000001</v>
      </c>
      <c r="BQ98" s="32">
        <f t="shared" si="7"/>
        <v>629.81900000000007</v>
      </c>
      <c r="BR98" s="76">
        <v>109.249</v>
      </c>
      <c r="BS98" s="30">
        <v>520.57000000000005</v>
      </c>
      <c r="BT98" s="77">
        <v>372.34500000000003</v>
      </c>
      <c r="BU98" s="77">
        <v>0</v>
      </c>
      <c r="BV98" s="30">
        <v>0</v>
      </c>
      <c r="BW98" s="78">
        <v>0</v>
      </c>
      <c r="BX98" s="33">
        <v>0</v>
      </c>
      <c r="BZ98" s="2"/>
    </row>
    <row r="99" spans="1:78">
      <c r="A99" s="53" t="s">
        <v>46</v>
      </c>
      <c r="B99" s="33" t="s">
        <v>47</v>
      </c>
      <c r="C99" s="31">
        <f t="shared" si="4"/>
        <v>10997.288999999999</v>
      </c>
      <c r="D99" s="30"/>
      <c r="E99" s="30"/>
      <c r="F99" s="30"/>
      <c r="G99" s="30"/>
      <c r="H99" s="30"/>
      <c r="I99" s="30"/>
      <c r="J99" s="30"/>
      <c r="K99" s="30"/>
      <c r="L99" s="32">
        <v>0.46600000000000003</v>
      </c>
      <c r="M99" s="31">
        <v>176.405</v>
      </c>
      <c r="N99" s="31">
        <v>0.106</v>
      </c>
      <c r="O99" s="31">
        <v>23.957999999999998</v>
      </c>
      <c r="P99" s="31">
        <v>11.163</v>
      </c>
      <c r="Q99" s="31">
        <v>0.186</v>
      </c>
      <c r="R99" s="31">
        <v>1.5229999999999999</v>
      </c>
      <c r="S99" s="31">
        <v>0.77700000000000002</v>
      </c>
      <c r="T99" s="31">
        <v>0</v>
      </c>
      <c r="U99" s="31">
        <v>0.247</v>
      </c>
      <c r="V99" s="31">
        <v>1.014</v>
      </c>
      <c r="W99" s="31">
        <v>0.55200000000000005</v>
      </c>
      <c r="X99" s="31">
        <v>2.4700000000000002</v>
      </c>
      <c r="Y99" s="31">
        <v>3.6840000000000002</v>
      </c>
      <c r="Z99" s="31">
        <v>0.47099999999999997</v>
      </c>
      <c r="AA99" s="31">
        <v>2.4140000000000001</v>
      </c>
      <c r="AB99" s="31">
        <v>0.99099999999999999</v>
      </c>
      <c r="AC99" s="31">
        <v>45.14</v>
      </c>
      <c r="AD99" s="31">
        <v>5.9880000000000004</v>
      </c>
      <c r="AE99" s="31">
        <v>76.116</v>
      </c>
      <c r="AF99" s="31">
        <v>19.911000000000001</v>
      </c>
      <c r="AG99" s="31">
        <v>24.036000000000001</v>
      </c>
      <c r="AH99" s="31">
        <v>36.253999999999998</v>
      </c>
      <c r="AI99" s="31">
        <v>233.21100000000001</v>
      </c>
      <c r="AJ99" s="31">
        <v>96.120999999999995</v>
      </c>
      <c r="AK99" s="31">
        <v>3.5390000000000001</v>
      </c>
      <c r="AL99" s="31">
        <v>298.62</v>
      </c>
      <c r="AM99" s="31">
        <v>0.155</v>
      </c>
      <c r="AN99" s="31">
        <v>6.06</v>
      </c>
      <c r="AO99" s="31">
        <v>68.105999999999995</v>
      </c>
      <c r="AP99" s="31">
        <v>19.077999999999999</v>
      </c>
      <c r="AQ99" s="31">
        <v>32.898000000000003</v>
      </c>
      <c r="AR99" s="31">
        <v>2201.982</v>
      </c>
      <c r="AS99" s="31">
        <v>12.106999999999999</v>
      </c>
      <c r="AT99" s="31">
        <v>146.024</v>
      </c>
      <c r="AU99" s="31">
        <v>22.77</v>
      </c>
      <c r="AV99" s="31">
        <v>21.863</v>
      </c>
      <c r="AW99" s="31">
        <v>1.468</v>
      </c>
      <c r="AX99" s="31">
        <v>156.87899999999999</v>
      </c>
      <c r="AY99" s="31">
        <v>0.15</v>
      </c>
      <c r="AZ99" s="31">
        <v>2.8140000000000001</v>
      </c>
      <c r="BA99" s="31">
        <v>49.784999999999997</v>
      </c>
      <c r="BB99" s="31">
        <v>15.022</v>
      </c>
      <c r="BC99" s="31">
        <v>151.71600000000001</v>
      </c>
      <c r="BD99" s="31">
        <v>3.99</v>
      </c>
      <c r="BE99" s="31">
        <v>27.475000000000001</v>
      </c>
      <c r="BF99" s="31">
        <v>20.116</v>
      </c>
      <c r="BG99" s="31">
        <v>1.508</v>
      </c>
      <c r="BH99" s="31">
        <v>6.766</v>
      </c>
      <c r="BI99" s="31">
        <v>12.226000000000001</v>
      </c>
      <c r="BJ99" s="31">
        <v>0</v>
      </c>
      <c r="BK99" s="31">
        <v>0</v>
      </c>
      <c r="BL99" s="73">
        <v>0</v>
      </c>
      <c r="BM99" s="74">
        <f t="shared" si="5"/>
        <v>4046.3209999999985</v>
      </c>
      <c r="BN99" s="33"/>
      <c r="BO99" s="130">
        <v>2550.9319999999998</v>
      </c>
      <c r="BP99" s="75">
        <f t="shared" si="6"/>
        <v>4400.0360000000001</v>
      </c>
      <c r="BQ99" s="32">
        <f t="shared" si="7"/>
        <v>4400.0360000000001</v>
      </c>
      <c r="BR99" s="76">
        <v>0</v>
      </c>
      <c r="BS99" s="30">
        <v>4400.0360000000001</v>
      </c>
      <c r="BT99" s="77">
        <v>0</v>
      </c>
      <c r="BU99" s="77">
        <v>0</v>
      </c>
      <c r="BV99" s="30">
        <v>0</v>
      </c>
      <c r="BW99" s="78">
        <v>0</v>
      </c>
      <c r="BX99" s="33">
        <v>0</v>
      </c>
      <c r="BZ99" s="2"/>
    </row>
    <row r="100" spans="1:78">
      <c r="A100" s="53" t="s">
        <v>48</v>
      </c>
      <c r="B100" s="33" t="s">
        <v>157</v>
      </c>
      <c r="C100" s="31">
        <f t="shared" si="4"/>
        <v>2928.366</v>
      </c>
      <c r="D100" s="30"/>
      <c r="E100" s="30"/>
      <c r="F100" s="30"/>
      <c r="G100" s="30"/>
      <c r="H100" s="30"/>
      <c r="I100" s="30"/>
      <c r="J100" s="30"/>
      <c r="K100" s="30"/>
      <c r="L100" s="32">
        <v>1.4999999999999999E-2</v>
      </c>
      <c r="M100" s="31">
        <v>0</v>
      </c>
      <c r="N100" s="31">
        <v>0.33600000000000002</v>
      </c>
      <c r="O100" s="31">
        <v>3.32</v>
      </c>
      <c r="P100" s="31">
        <v>9.0340000000000007</v>
      </c>
      <c r="Q100" s="31">
        <v>7.8E-2</v>
      </c>
      <c r="R100" s="31">
        <v>1.0720000000000001</v>
      </c>
      <c r="S100" s="31">
        <v>7.0999999999999994E-2</v>
      </c>
      <c r="T100" s="31">
        <v>0</v>
      </c>
      <c r="U100" s="31">
        <v>4.1740000000000004</v>
      </c>
      <c r="V100" s="31">
        <v>2.7250000000000001</v>
      </c>
      <c r="W100" s="31">
        <v>0.11700000000000001</v>
      </c>
      <c r="X100" s="31">
        <v>1.837</v>
      </c>
      <c r="Y100" s="31">
        <v>1.226</v>
      </c>
      <c r="Z100" s="31">
        <v>6.0000000000000001E-3</v>
      </c>
      <c r="AA100" s="31">
        <v>0.28999999999999998</v>
      </c>
      <c r="AB100" s="31">
        <v>0.3</v>
      </c>
      <c r="AC100" s="31">
        <v>3.4319999999999999</v>
      </c>
      <c r="AD100" s="31">
        <v>12.305999999999999</v>
      </c>
      <c r="AE100" s="31">
        <v>60.744</v>
      </c>
      <c r="AF100" s="31">
        <v>6.28</v>
      </c>
      <c r="AG100" s="31">
        <v>10.326000000000001</v>
      </c>
      <c r="AH100" s="31">
        <v>27.439</v>
      </c>
      <c r="AI100" s="31">
        <v>35.350999999999999</v>
      </c>
      <c r="AJ100" s="31">
        <v>2.7429999999999999</v>
      </c>
      <c r="AK100" s="31">
        <v>3.0129999999999999</v>
      </c>
      <c r="AL100" s="31">
        <v>245.047</v>
      </c>
      <c r="AM100" s="31">
        <v>0.20200000000000001</v>
      </c>
      <c r="AN100" s="31">
        <v>2.4540000000000002</v>
      </c>
      <c r="AO100" s="31">
        <v>38.783999999999999</v>
      </c>
      <c r="AP100" s="31">
        <v>6.5819999999999999</v>
      </c>
      <c r="AQ100" s="31">
        <v>5.5359999999999996</v>
      </c>
      <c r="AR100" s="31">
        <v>0.55500000000000005</v>
      </c>
      <c r="AS100" s="31">
        <v>66.875</v>
      </c>
      <c r="AT100" s="31">
        <v>0</v>
      </c>
      <c r="AU100" s="31">
        <v>0</v>
      </c>
      <c r="AV100" s="31">
        <v>11.765000000000001</v>
      </c>
      <c r="AW100" s="31">
        <v>0.91500000000000004</v>
      </c>
      <c r="AX100" s="31">
        <v>18.859000000000002</v>
      </c>
      <c r="AY100" s="31">
        <v>0.105</v>
      </c>
      <c r="AZ100" s="31">
        <v>0</v>
      </c>
      <c r="BA100" s="31">
        <v>9.4320000000000004</v>
      </c>
      <c r="BB100" s="31">
        <v>4.7009999999999996</v>
      </c>
      <c r="BC100" s="31">
        <v>147.76</v>
      </c>
      <c r="BD100" s="31">
        <v>0.47599999999999998</v>
      </c>
      <c r="BE100" s="31">
        <v>7.6959999999999997</v>
      </c>
      <c r="BF100" s="31">
        <v>6.3440000000000003</v>
      </c>
      <c r="BG100" s="31">
        <v>1.089</v>
      </c>
      <c r="BH100" s="31">
        <v>0</v>
      </c>
      <c r="BI100" s="31">
        <v>8.5000000000000006E-2</v>
      </c>
      <c r="BJ100" s="31">
        <v>0</v>
      </c>
      <c r="BK100" s="31">
        <v>0</v>
      </c>
      <c r="BL100" s="73">
        <v>0</v>
      </c>
      <c r="BM100" s="74">
        <f t="shared" si="5"/>
        <v>761.49700000000018</v>
      </c>
      <c r="BN100" s="33"/>
      <c r="BO100" s="130">
        <v>175.77600000000001</v>
      </c>
      <c r="BP100" s="75">
        <f t="shared" si="6"/>
        <v>0</v>
      </c>
      <c r="BQ100" s="32">
        <f t="shared" si="7"/>
        <v>0</v>
      </c>
      <c r="BR100" s="76">
        <v>0</v>
      </c>
      <c r="BS100" s="30">
        <v>0</v>
      </c>
      <c r="BT100" s="77">
        <v>0</v>
      </c>
      <c r="BU100" s="77">
        <v>0</v>
      </c>
      <c r="BV100" s="30">
        <v>1991.0930000000001</v>
      </c>
      <c r="BW100" s="78">
        <v>0</v>
      </c>
      <c r="BX100" s="33">
        <v>0</v>
      </c>
      <c r="BZ100" s="2"/>
    </row>
    <row r="101" spans="1:78">
      <c r="A101" s="53" t="s">
        <v>49</v>
      </c>
      <c r="B101" s="33" t="s">
        <v>234</v>
      </c>
      <c r="C101" s="31">
        <f t="shared" si="4"/>
        <v>16481.159</v>
      </c>
      <c r="D101" s="30"/>
      <c r="E101" s="30"/>
      <c r="F101" s="30"/>
      <c r="G101" s="30"/>
      <c r="H101" s="30"/>
      <c r="I101" s="30"/>
      <c r="J101" s="30"/>
      <c r="K101" s="30"/>
      <c r="L101" s="32">
        <v>0.87</v>
      </c>
      <c r="M101" s="31">
        <v>11.868</v>
      </c>
      <c r="N101" s="31">
        <v>1.702</v>
      </c>
      <c r="O101" s="31">
        <v>56.578000000000003</v>
      </c>
      <c r="P101" s="31">
        <v>46.485999999999997</v>
      </c>
      <c r="Q101" s="31">
        <v>2.734</v>
      </c>
      <c r="R101" s="31">
        <v>1.954</v>
      </c>
      <c r="S101" s="31">
        <v>1.089</v>
      </c>
      <c r="T101" s="31">
        <v>0</v>
      </c>
      <c r="U101" s="31">
        <v>38.798000000000002</v>
      </c>
      <c r="V101" s="31">
        <v>23.166</v>
      </c>
      <c r="W101" s="31">
        <v>1.4239999999999999</v>
      </c>
      <c r="X101" s="31">
        <v>14.384</v>
      </c>
      <c r="Y101" s="31">
        <v>24.742000000000001</v>
      </c>
      <c r="Z101" s="31">
        <v>2.7E-2</v>
      </c>
      <c r="AA101" s="31">
        <v>5.9240000000000004</v>
      </c>
      <c r="AB101" s="31">
        <v>1.972</v>
      </c>
      <c r="AC101" s="31">
        <v>420.483</v>
      </c>
      <c r="AD101" s="31">
        <v>77.92</v>
      </c>
      <c r="AE101" s="31">
        <v>1048.4079999999999</v>
      </c>
      <c r="AF101" s="31">
        <v>51.207999999999998</v>
      </c>
      <c r="AG101" s="31">
        <v>85.477999999999994</v>
      </c>
      <c r="AH101" s="31">
        <v>125.541</v>
      </c>
      <c r="AI101" s="31">
        <v>348.86</v>
      </c>
      <c r="AJ101" s="31">
        <v>17.067</v>
      </c>
      <c r="AK101" s="31">
        <v>77.427000000000007</v>
      </c>
      <c r="AL101" s="31">
        <v>30.831</v>
      </c>
      <c r="AM101" s="31">
        <v>0.70299999999999996</v>
      </c>
      <c r="AN101" s="31">
        <v>8.1920000000000002</v>
      </c>
      <c r="AO101" s="31">
        <v>409.99799999999999</v>
      </c>
      <c r="AP101" s="31">
        <v>67.611000000000004</v>
      </c>
      <c r="AQ101" s="31">
        <v>8.74</v>
      </c>
      <c r="AR101" s="31">
        <v>404.33100000000002</v>
      </c>
      <c r="AS101" s="31">
        <v>9.5470000000000006</v>
      </c>
      <c r="AT101" s="31">
        <v>874.76199999999994</v>
      </c>
      <c r="AU101" s="31">
        <v>44.223999999999997</v>
      </c>
      <c r="AV101" s="31">
        <v>194.16200000000001</v>
      </c>
      <c r="AW101" s="31">
        <v>940.553</v>
      </c>
      <c r="AX101" s="31">
        <v>23.491</v>
      </c>
      <c r="AY101" s="31">
        <v>0.13800000000000001</v>
      </c>
      <c r="AZ101" s="31">
        <v>13.743</v>
      </c>
      <c r="BA101" s="31">
        <v>16.463999999999999</v>
      </c>
      <c r="BB101" s="31">
        <v>21.882999999999999</v>
      </c>
      <c r="BC101" s="31">
        <v>696.41399999999999</v>
      </c>
      <c r="BD101" s="31">
        <v>0</v>
      </c>
      <c r="BE101" s="31">
        <v>27.724</v>
      </c>
      <c r="BF101" s="31">
        <v>2.6749999999999998</v>
      </c>
      <c r="BG101" s="31">
        <v>1.8540000000000001</v>
      </c>
      <c r="BH101" s="31">
        <v>1.8640000000000001</v>
      </c>
      <c r="BI101" s="31">
        <v>8.1530000000000005</v>
      </c>
      <c r="BJ101" s="31">
        <v>0</v>
      </c>
      <c r="BK101" s="31">
        <v>0</v>
      </c>
      <c r="BL101" s="73">
        <v>0</v>
      </c>
      <c r="BM101" s="74">
        <f t="shared" si="5"/>
        <v>6294.1670000000004</v>
      </c>
      <c r="BN101" s="33"/>
      <c r="BO101" s="130">
        <v>5619.5</v>
      </c>
      <c r="BP101" s="75">
        <f t="shared" si="6"/>
        <v>4567.4920000000002</v>
      </c>
      <c r="BQ101" s="32">
        <f t="shared" si="7"/>
        <v>4079.7910000000002</v>
      </c>
      <c r="BR101" s="76">
        <v>0</v>
      </c>
      <c r="BS101" s="30">
        <v>4079.7910000000002</v>
      </c>
      <c r="BT101" s="77">
        <v>487.70100000000002</v>
      </c>
      <c r="BU101" s="77">
        <v>0</v>
      </c>
      <c r="BV101" s="30">
        <v>0</v>
      </c>
      <c r="BW101" s="78">
        <v>0</v>
      </c>
      <c r="BX101" s="33">
        <v>0</v>
      </c>
      <c r="BZ101" s="2"/>
    </row>
    <row r="102" spans="1:78">
      <c r="A102" s="53" t="s">
        <v>50</v>
      </c>
      <c r="B102" s="33" t="s">
        <v>235</v>
      </c>
      <c r="C102" s="31">
        <f t="shared" si="4"/>
        <v>2685.7849999999999</v>
      </c>
      <c r="D102" s="30"/>
      <c r="E102" s="30"/>
      <c r="F102" s="30"/>
      <c r="G102" s="30"/>
      <c r="H102" s="30"/>
      <c r="I102" s="30"/>
      <c r="J102" s="30"/>
      <c r="K102" s="30"/>
      <c r="L102" s="32">
        <v>0.41499999999999998</v>
      </c>
      <c r="M102" s="31">
        <v>43.124000000000002</v>
      </c>
      <c r="N102" s="31">
        <v>0.54</v>
      </c>
      <c r="O102" s="31">
        <v>16.401</v>
      </c>
      <c r="P102" s="31">
        <v>16.093</v>
      </c>
      <c r="Q102" s="31">
        <v>0.36899999999999999</v>
      </c>
      <c r="R102" s="31">
        <v>1.484</v>
      </c>
      <c r="S102" s="31">
        <v>8.0540000000000003</v>
      </c>
      <c r="T102" s="31">
        <v>0</v>
      </c>
      <c r="U102" s="31">
        <v>8.0679999999999996</v>
      </c>
      <c r="V102" s="31">
        <v>1.59</v>
      </c>
      <c r="W102" s="31">
        <v>0.318</v>
      </c>
      <c r="X102" s="31">
        <v>4.0110000000000001</v>
      </c>
      <c r="Y102" s="31">
        <v>2.1339999999999999</v>
      </c>
      <c r="Z102" s="31">
        <v>2.4E-2</v>
      </c>
      <c r="AA102" s="31">
        <v>1.8089999999999999</v>
      </c>
      <c r="AB102" s="31">
        <v>0.88300000000000001</v>
      </c>
      <c r="AC102" s="31">
        <v>53.427999999999997</v>
      </c>
      <c r="AD102" s="31">
        <v>27.167999999999999</v>
      </c>
      <c r="AE102" s="31">
        <v>274.31400000000002</v>
      </c>
      <c r="AF102" s="31">
        <v>15.43</v>
      </c>
      <c r="AG102" s="31">
        <v>14.058</v>
      </c>
      <c r="AH102" s="31">
        <v>135.64400000000001</v>
      </c>
      <c r="AI102" s="31">
        <v>50.314999999999998</v>
      </c>
      <c r="AJ102" s="31">
        <v>65.456999999999994</v>
      </c>
      <c r="AK102" s="31">
        <v>25.934999999999999</v>
      </c>
      <c r="AL102" s="31">
        <v>109.286</v>
      </c>
      <c r="AM102" s="31">
        <v>0.34899999999999998</v>
      </c>
      <c r="AN102" s="31">
        <v>1.8149999999999999</v>
      </c>
      <c r="AO102" s="31">
        <v>141.66499999999999</v>
      </c>
      <c r="AP102" s="31">
        <v>4.9020000000000001</v>
      </c>
      <c r="AQ102" s="31">
        <v>7.55</v>
      </c>
      <c r="AR102" s="31">
        <v>30.376999999999999</v>
      </c>
      <c r="AS102" s="31">
        <v>13.025</v>
      </c>
      <c r="AT102" s="31">
        <v>39.341000000000001</v>
      </c>
      <c r="AU102" s="31">
        <v>608.24300000000005</v>
      </c>
      <c r="AV102" s="31">
        <v>1.738</v>
      </c>
      <c r="AW102" s="31">
        <v>15.353999999999999</v>
      </c>
      <c r="AX102" s="31">
        <v>34.018999999999998</v>
      </c>
      <c r="AY102" s="31">
        <v>1E-3</v>
      </c>
      <c r="AZ102" s="31">
        <v>26.475999999999999</v>
      </c>
      <c r="BA102" s="31">
        <v>28.457999999999998</v>
      </c>
      <c r="BB102" s="31">
        <v>7.5229999999999997</v>
      </c>
      <c r="BC102" s="31">
        <v>0.26200000000000001</v>
      </c>
      <c r="BD102" s="31">
        <v>21.716999999999999</v>
      </c>
      <c r="BE102" s="31">
        <v>6.5350000000000001</v>
      </c>
      <c r="BF102" s="31">
        <v>5.5090000000000003</v>
      </c>
      <c r="BG102" s="31">
        <v>1.4550000000000001</v>
      </c>
      <c r="BH102" s="31">
        <v>0</v>
      </c>
      <c r="BI102" s="31">
        <v>4.9169999999999998</v>
      </c>
      <c r="BJ102" s="31">
        <v>0</v>
      </c>
      <c r="BK102" s="31">
        <v>0</v>
      </c>
      <c r="BL102" s="73">
        <v>0</v>
      </c>
      <c r="BM102" s="74">
        <f t="shared" si="5"/>
        <v>1877.5829999999999</v>
      </c>
      <c r="BN102" s="33"/>
      <c r="BO102" s="130">
        <v>0</v>
      </c>
      <c r="BP102" s="75">
        <f t="shared" si="6"/>
        <v>808.202</v>
      </c>
      <c r="BQ102" s="32">
        <f t="shared" si="7"/>
        <v>808.202</v>
      </c>
      <c r="BR102" s="76">
        <v>0</v>
      </c>
      <c r="BS102" s="30">
        <v>808.202</v>
      </c>
      <c r="BT102" s="77">
        <v>0</v>
      </c>
      <c r="BU102" s="77">
        <v>0</v>
      </c>
      <c r="BV102" s="30">
        <v>0</v>
      </c>
      <c r="BW102" s="78">
        <v>0</v>
      </c>
      <c r="BX102" s="33">
        <v>0</v>
      </c>
      <c r="BZ102" s="2"/>
    </row>
    <row r="103" spans="1:78">
      <c r="A103" s="53" t="s">
        <v>51</v>
      </c>
      <c r="B103" s="33" t="s">
        <v>158</v>
      </c>
      <c r="C103" s="31">
        <f t="shared" si="4"/>
        <v>896.88000000000011</v>
      </c>
      <c r="D103" s="30"/>
      <c r="E103" s="30"/>
      <c r="F103" s="30"/>
      <c r="G103" s="30"/>
      <c r="H103" s="30"/>
      <c r="I103" s="30"/>
      <c r="J103" s="30"/>
      <c r="K103" s="30"/>
      <c r="L103" s="32">
        <v>0.93100000000000005</v>
      </c>
      <c r="M103" s="31">
        <v>0</v>
      </c>
      <c r="N103" s="31">
        <v>6.7000000000000004E-2</v>
      </c>
      <c r="O103" s="31">
        <v>0.66</v>
      </c>
      <c r="P103" s="31">
        <v>0</v>
      </c>
      <c r="Q103" s="31">
        <v>9.2999999999999999E-2</v>
      </c>
      <c r="R103" s="31">
        <v>0</v>
      </c>
      <c r="S103" s="31">
        <v>5.0279999999999996</v>
      </c>
      <c r="T103" s="31">
        <v>0</v>
      </c>
      <c r="U103" s="31">
        <v>0</v>
      </c>
      <c r="V103" s="31">
        <v>0</v>
      </c>
      <c r="W103" s="31">
        <v>0</v>
      </c>
      <c r="X103" s="31">
        <v>1.1879999999999999</v>
      </c>
      <c r="Y103" s="31">
        <v>0.129</v>
      </c>
      <c r="Z103" s="31">
        <v>0</v>
      </c>
      <c r="AA103" s="31">
        <v>0.58699999999999997</v>
      </c>
      <c r="AB103" s="31">
        <v>3.7999999999999999E-2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0.254</v>
      </c>
      <c r="AK103" s="31">
        <v>0</v>
      </c>
      <c r="AL103" s="31">
        <v>15.471</v>
      </c>
      <c r="AM103" s="31">
        <v>1.9E-2</v>
      </c>
      <c r="AN103" s="31">
        <v>0</v>
      </c>
      <c r="AO103" s="31">
        <v>0</v>
      </c>
      <c r="AP103" s="31">
        <v>0</v>
      </c>
      <c r="AQ103" s="31">
        <v>2.6859999999999999</v>
      </c>
      <c r="AR103" s="31">
        <v>3.7829999999999999</v>
      </c>
      <c r="AS103" s="31">
        <v>0.499</v>
      </c>
      <c r="AT103" s="31">
        <v>351.709</v>
      </c>
      <c r="AU103" s="31">
        <v>59.447000000000003</v>
      </c>
      <c r="AV103" s="31">
        <v>-7.46</v>
      </c>
      <c r="AW103" s="31">
        <v>0</v>
      </c>
      <c r="AX103" s="31">
        <v>6.58</v>
      </c>
      <c r="AY103" s="31">
        <v>0</v>
      </c>
      <c r="AZ103" s="31">
        <v>0</v>
      </c>
      <c r="BA103" s="31">
        <v>1.2969999999999999</v>
      </c>
      <c r="BB103" s="31">
        <v>0</v>
      </c>
      <c r="BC103" s="31">
        <v>174.452</v>
      </c>
      <c r="BD103" s="31">
        <v>8.3070000000000004</v>
      </c>
      <c r="BE103" s="31">
        <v>102.629</v>
      </c>
      <c r="BF103" s="31">
        <v>117.905</v>
      </c>
      <c r="BG103" s="31">
        <v>0.11700000000000001</v>
      </c>
      <c r="BH103" s="31">
        <v>0</v>
      </c>
      <c r="BI103" s="31">
        <v>2.2629999999999999</v>
      </c>
      <c r="BJ103" s="31">
        <v>0</v>
      </c>
      <c r="BK103" s="31">
        <v>0</v>
      </c>
      <c r="BL103" s="73">
        <v>0</v>
      </c>
      <c r="BM103" s="74">
        <f t="shared" si="5"/>
        <v>848.67900000000009</v>
      </c>
      <c r="BN103" s="33"/>
      <c r="BO103" s="130">
        <v>0</v>
      </c>
      <c r="BP103" s="75">
        <f t="shared" si="6"/>
        <v>48.201000000000001</v>
      </c>
      <c r="BQ103" s="32">
        <f t="shared" si="7"/>
        <v>48.201000000000001</v>
      </c>
      <c r="BR103" s="76">
        <v>0</v>
      </c>
      <c r="BS103" s="30">
        <v>48.201000000000001</v>
      </c>
      <c r="BT103" s="77">
        <v>0</v>
      </c>
      <c r="BU103" s="77">
        <v>0</v>
      </c>
      <c r="BV103" s="30">
        <v>0</v>
      </c>
      <c r="BW103" s="78">
        <v>0</v>
      </c>
      <c r="BX103" s="33">
        <v>0</v>
      </c>
      <c r="BZ103" s="2"/>
    </row>
    <row r="104" spans="1:78">
      <c r="A104" s="53" t="s">
        <v>52</v>
      </c>
      <c r="B104" s="33" t="s">
        <v>145</v>
      </c>
      <c r="C104" s="31">
        <f t="shared" si="4"/>
        <v>19716.495999999999</v>
      </c>
      <c r="D104" s="30"/>
      <c r="E104" s="30"/>
      <c r="F104" s="30"/>
      <c r="G104" s="30"/>
      <c r="H104" s="30"/>
      <c r="I104" s="30"/>
      <c r="J104" s="30"/>
      <c r="K104" s="30"/>
      <c r="L104" s="32">
        <v>0</v>
      </c>
      <c r="M104" s="31">
        <v>0.25600000000000001</v>
      </c>
      <c r="N104" s="31">
        <v>1.9179999999999999</v>
      </c>
      <c r="O104" s="31">
        <v>69.254000000000005</v>
      </c>
      <c r="P104" s="31">
        <v>57.917000000000002</v>
      </c>
      <c r="Q104" s="31">
        <v>0.36599999999999999</v>
      </c>
      <c r="R104" s="31">
        <v>9.8339999999999996</v>
      </c>
      <c r="S104" s="31">
        <v>3.0219999999999998</v>
      </c>
      <c r="T104" s="31">
        <v>0</v>
      </c>
      <c r="U104" s="31">
        <v>19.600000000000001</v>
      </c>
      <c r="V104" s="31">
        <v>0</v>
      </c>
      <c r="W104" s="31">
        <v>0</v>
      </c>
      <c r="X104" s="31">
        <v>9.67</v>
      </c>
      <c r="Y104" s="31">
        <v>12</v>
      </c>
      <c r="Z104" s="31">
        <v>0.94099999999999995</v>
      </c>
      <c r="AA104" s="31">
        <v>2.7240000000000002</v>
      </c>
      <c r="AB104" s="31">
        <v>0.91</v>
      </c>
      <c r="AC104" s="31">
        <v>31.971</v>
      </c>
      <c r="AD104" s="31">
        <v>11.236000000000001</v>
      </c>
      <c r="AE104" s="31">
        <v>586.14</v>
      </c>
      <c r="AF104" s="31">
        <v>116.81</v>
      </c>
      <c r="AG104" s="31">
        <v>151.595</v>
      </c>
      <c r="AH104" s="31">
        <v>86.534000000000006</v>
      </c>
      <c r="AI104" s="31">
        <v>592.66099999999994</v>
      </c>
      <c r="AJ104" s="31">
        <v>71.091999999999999</v>
      </c>
      <c r="AK104" s="31">
        <v>15.928000000000001</v>
      </c>
      <c r="AL104" s="31">
        <v>47.311999999999998</v>
      </c>
      <c r="AM104" s="31">
        <v>0.39400000000000002</v>
      </c>
      <c r="AN104" s="31">
        <v>2.2639999999999998</v>
      </c>
      <c r="AO104" s="31">
        <v>885.54600000000005</v>
      </c>
      <c r="AP104" s="31">
        <v>208.82499999999999</v>
      </c>
      <c r="AQ104" s="31">
        <v>30.942</v>
      </c>
      <c r="AR104" s="31">
        <v>150.96100000000001</v>
      </c>
      <c r="AS104" s="31">
        <v>23.832999999999998</v>
      </c>
      <c r="AT104" s="31">
        <v>342.86200000000002</v>
      </c>
      <c r="AU104" s="31">
        <v>17.959</v>
      </c>
      <c r="AV104" s="31">
        <v>6.9729999999999999</v>
      </c>
      <c r="AW104" s="31">
        <v>196.66300000000001</v>
      </c>
      <c r="AX104" s="31">
        <v>50.279000000000003</v>
      </c>
      <c r="AY104" s="31">
        <v>0.82899999999999996</v>
      </c>
      <c r="AZ104" s="31">
        <v>13.827999999999999</v>
      </c>
      <c r="BA104" s="31">
        <v>64.001000000000005</v>
      </c>
      <c r="BB104" s="31">
        <v>28.553999999999998</v>
      </c>
      <c r="BC104" s="31">
        <v>217.28700000000001</v>
      </c>
      <c r="BD104" s="31">
        <v>1.621</v>
      </c>
      <c r="BE104" s="31">
        <v>105.23</v>
      </c>
      <c r="BF104" s="31">
        <v>53.421999999999997</v>
      </c>
      <c r="BG104" s="31">
        <v>39.295999999999999</v>
      </c>
      <c r="BH104" s="31">
        <v>18.234999999999999</v>
      </c>
      <c r="BI104" s="31">
        <v>132.345</v>
      </c>
      <c r="BJ104" s="31">
        <v>0</v>
      </c>
      <c r="BK104" s="31">
        <v>0</v>
      </c>
      <c r="BL104" s="73">
        <v>0</v>
      </c>
      <c r="BM104" s="74">
        <f t="shared" si="5"/>
        <v>4491.8399999999992</v>
      </c>
      <c r="BN104" s="33"/>
      <c r="BO104" s="130">
        <v>0</v>
      </c>
      <c r="BP104" s="75">
        <f t="shared" si="6"/>
        <v>15224.655999999999</v>
      </c>
      <c r="BQ104" s="32">
        <f t="shared" si="7"/>
        <v>15224.655999999999</v>
      </c>
      <c r="BR104" s="76">
        <v>10684.112999999999</v>
      </c>
      <c r="BS104" s="30">
        <v>4540.5429999999997</v>
      </c>
      <c r="BT104" s="77">
        <v>0</v>
      </c>
      <c r="BU104" s="77">
        <v>0</v>
      </c>
      <c r="BV104" s="30">
        <v>0</v>
      </c>
      <c r="BW104" s="78">
        <v>0</v>
      </c>
      <c r="BX104" s="33">
        <v>0</v>
      </c>
      <c r="BZ104" s="2"/>
    </row>
    <row r="105" spans="1:78">
      <c r="A105" s="53" t="s">
        <v>53</v>
      </c>
      <c r="B105" s="33" t="s">
        <v>236</v>
      </c>
      <c r="C105" s="31">
        <f t="shared" si="4"/>
        <v>10653.589999999998</v>
      </c>
      <c r="D105" s="30"/>
      <c r="E105" s="30"/>
      <c r="F105" s="30"/>
      <c r="G105" s="30"/>
      <c r="H105" s="30"/>
      <c r="I105" s="30"/>
      <c r="J105" s="30"/>
      <c r="K105" s="30"/>
      <c r="L105" s="32">
        <v>3.4660000000000002</v>
      </c>
      <c r="M105" s="31">
        <v>18.98</v>
      </c>
      <c r="N105" s="31">
        <v>7.0209999999999999</v>
      </c>
      <c r="O105" s="31">
        <v>67.884</v>
      </c>
      <c r="P105" s="31">
        <v>38.85</v>
      </c>
      <c r="Q105" s="31">
        <v>0.93600000000000005</v>
      </c>
      <c r="R105" s="31">
        <v>7.2249999999999996</v>
      </c>
      <c r="S105" s="31">
        <v>2.7949999999999999</v>
      </c>
      <c r="T105" s="31">
        <v>0</v>
      </c>
      <c r="U105" s="31">
        <v>25.495999999999999</v>
      </c>
      <c r="V105" s="31">
        <v>1.667</v>
      </c>
      <c r="W105" s="31">
        <v>1.921</v>
      </c>
      <c r="X105" s="31">
        <v>11.782</v>
      </c>
      <c r="Y105" s="31">
        <v>4.6559999999999997</v>
      </c>
      <c r="Z105" s="31">
        <v>0.188</v>
      </c>
      <c r="AA105" s="31">
        <v>6.2910000000000004</v>
      </c>
      <c r="AB105" s="31">
        <v>3.6139999999999999</v>
      </c>
      <c r="AC105" s="31">
        <v>91.442999999999998</v>
      </c>
      <c r="AD105" s="31">
        <v>142.59399999999999</v>
      </c>
      <c r="AE105" s="31">
        <v>412.15800000000002</v>
      </c>
      <c r="AF105" s="31">
        <v>67.204999999999998</v>
      </c>
      <c r="AG105" s="31">
        <v>109.84099999999999</v>
      </c>
      <c r="AH105" s="31">
        <v>215.43</v>
      </c>
      <c r="AI105" s="31">
        <v>48.209000000000003</v>
      </c>
      <c r="AJ105" s="31">
        <v>22.210999999999999</v>
      </c>
      <c r="AK105" s="31">
        <v>94.382000000000005</v>
      </c>
      <c r="AL105" s="31">
        <v>183.839</v>
      </c>
      <c r="AM105" s="31">
        <v>0.76400000000000001</v>
      </c>
      <c r="AN105" s="31">
        <v>18.012</v>
      </c>
      <c r="AO105" s="31">
        <v>271.72500000000002</v>
      </c>
      <c r="AP105" s="31">
        <v>28.95</v>
      </c>
      <c r="AQ105" s="31">
        <v>149.41999999999999</v>
      </c>
      <c r="AR105" s="31">
        <v>763.16899999999998</v>
      </c>
      <c r="AS105" s="31">
        <v>78.346000000000004</v>
      </c>
      <c r="AT105" s="31">
        <v>157.24700000000001</v>
      </c>
      <c r="AU105" s="31">
        <v>111.53100000000001</v>
      </c>
      <c r="AV105" s="31">
        <v>45.408000000000001</v>
      </c>
      <c r="AW105" s="31">
        <v>13.154</v>
      </c>
      <c r="AX105" s="31">
        <v>499.64699999999999</v>
      </c>
      <c r="AY105" s="31">
        <v>0.28999999999999998</v>
      </c>
      <c r="AZ105" s="31">
        <v>7.601</v>
      </c>
      <c r="BA105" s="31">
        <v>150.75299999999999</v>
      </c>
      <c r="BB105" s="31">
        <v>31.2</v>
      </c>
      <c r="BC105" s="31">
        <v>1500.9290000000001</v>
      </c>
      <c r="BD105" s="31">
        <v>34.302</v>
      </c>
      <c r="BE105" s="31">
        <v>303.61</v>
      </c>
      <c r="BF105" s="31">
        <v>201.86500000000001</v>
      </c>
      <c r="BG105" s="31">
        <v>6.2839999999999998</v>
      </c>
      <c r="BH105" s="31">
        <v>2.3159999999999998</v>
      </c>
      <c r="BI105" s="31">
        <v>10.532999999999999</v>
      </c>
      <c r="BJ105" s="31">
        <v>0</v>
      </c>
      <c r="BK105" s="31">
        <v>0</v>
      </c>
      <c r="BL105" s="73">
        <v>0</v>
      </c>
      <c r="BM105" s="74">
        <f t="shared" si="5"/>
        <v>5977.1399999999985</v>
      </c>
      <c r="BN105" s="33"/>
      <c r="BO105" s="130">
        <v>4129.6760000000004</v>
      </c>
      <c r="BP105" s="75">
        <f t="shared" si="6"/>
        <v>535.16</v>
      </c>
      <c r="BQ105" s="32">
        <f t="shared" si="7"/>
        <v>535.16</v>
      </c>
      <c r="BR105" s="76">
        <v>0</v>
      </c>
      <c r="BS105" s="30">
        <v>535.16</v>
      </c>
      <c r="BT105" s="77">
        <v>0</v>
      </c>
      <c r="BU105" s="77">
        <v>0</v>
      </c>
      <c r="BV105" s="30">
        <v>11.614000000000001</v>
      </c>
      <c r="BW105" s="78">
        <v>0</v>
      </c>
      <c r="BX105" s="33">
        <v>0</v>
      </c>
      <c r="BZ105" s="2"/>
    </row>
    <row r="106" spans="1:78">
      <c r="A106" s="53" t="s">
        <v>54</v>
      </c>
      <c r="B106" s="33" t="s">
        <v>159</v>
      </c>
      <c r="C106" s="31">
        <f t="shared" si="4"/>
        <v>6.6950000000000003</v>
      </c>
      <c r="D106" s="30"/>
      <c r="E106" s="30"/>
      <c r="F106" s="30"/>
      <c r="G106" s="30"/>
      <c r="H106" s="30"/>
      <c r="I106" s="30"/>
      <c r="J106" s="30"/>
      <c r="K106" s="30"/>
      <c r="L106" s="32">
        <v>4.1520000000000001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0.373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73">
        <v>0</v>
      </c>
      <c r="BM106" s="74">
        <f t="shared" si="5"/>
        <v>4.5250000000000004</v>
      </c>
      <c r="BN106" s="33"/>
      <c r="BO106" s="130">
        <v>0</v>
      </c>
      <c r="BP106" s="75">
        <f t="shared" si="6"/>
        <v>2.17</v>
      </c>
      <c r="BQ106" s="32">
        <f t="shared" si="7"/>
        <v>2.17</v>
      </c>
      <c r="BR106" s="76">
        <v>0</v>
      </c>
      <c r="BS106" s="30">
        <v>2.17</v>
      </c>
      <c r="BT106" s="77">
        <v>0</v>
      </c>
      <c r="BU106" s="77">
        <v>0</v>
      </c>
      <c r="BV106" s="30">
        <v>0</v>
      </c>
      <c r="BW106" s="78">
        <v>0</v>
      </c>
      <c r="BX106" s="33">
        <v>0</v>
      </c>
      <c r="BZ106" s="2"/>
    </row>
    <row r="107" spans="1:78">
      <c r="A107" s="53" t="s">
        <v>55</v>
      </c>
      <c r="B107" s="33" t="s">
        <v>160</v>
      </c>
      <c r="C107" s="31">
        <f t="shared" si="4"/>
        <v>4655.3980000000001</v>
      </c>
      <c r="D107" s="30"/>
      <c r="E107" s="30"/>
      <c r="F107" s="30"/>
      <c r="G107" s="30"/>
      <c r="H107" s="30"/>
      <c r="I107" s="30"/>
      <c r="J107" s="30"/>
      <c r="K107" s="30"/>
      <c r="L107" s="32">
        <v>1.0780000000000001</v>
      </c>
      <c r="M107" s="31">
        <v>496.899</v>
      </c>
      <c r="N107" s="31">
        <v>5.1849999999999996</v>
      </c>
      <c r="O107" s="31">
        <v>8.3699999999999992</v>
      </c>
      <c r="P107" s="31">
        <v>12.88</v>
      </c>
      <c r="Q107" s="31">
        <v>5.8490000000000002</v>
      </c>
      <c r="R107" s="31">
        <v>0.02</v>
      </c>
      <c r="S107" s="31">
        <v>0.26</v>
      </c>
      <c r="T107" s="31">
        <v>0</v>
      </c>
      <c r="U107" s="31">
        <v>0.61199999999999999</v>
      </c>
      <c r="V107" s="31">
        <v>4.0000000000000001E-3</v>
      </c>
      <c r="W107" s="31">
        <v>1.9E-2</v>
      </c>
      <c r="X107" s="31">
        <v>2.67</v>
      </c>
      <c r="Y107" s="31">
        <v>1.3420000000000001</v>
      </c>
      <c r="Z107" s="31">
        <v>0.63200000000000001</v>
      </c>
      <c r="AA107" s="31">
        <v>2.1999999999999999E-2</v>
      </c>
      <c r="AB107" s="31">
        <v>0.29799999999999999</v>
      </c>
      <c r="AC107" s="31">
        <v>17.241</v>
      </c>
      <c r="AD107" s="31">
        <v>30.105</v>
      </c>
      <c r="AE107" s="31">
        <v>602.76400000000001</v>
      </c>
      <c r="AF107" s="31">
        <v>30.14</v>
      </c>
      <c r="AG107" s="31">
        <v>3.31</v>
      </c>
      <c r="AH107" s="31">
        <v>36.975999999999999</v>
      </c>
      <c r="AI107" s="31">
        <v>227.804</v>
      </c>
      <c r="AJ107" s="31">
        <v>307.25799999999998</v>
      </c>
      <c r="AK107" s="31">
        <v>10.41</v>
      </c>
      <c r="AL107" s="31">
        <v>1369.787</v>
      </c>
      <c r="AM107" s="31">
        <v>2.9000000000000001E-2</v>
      </c>
      <c r="AN107" s="31">
        <v>0</v>
      </c>
      <c r="AO107" s="31">
        <v>128.899</v>
      </c>
      <c r="AP107" s="31">
        <v>7.2850000000000001</v>
      </c>
      <c r="AQ107" s="31">
        <v>6.6230000000000002</v>
      </c>
      <c r="AR107" s="31">
        <v>20.821999999999999</v>
      </c>
      <c r="AS107" s="31">
        <v>1.256</v>
      </c>
      <c r="AT107" s="31">
        <v>0</v>
      </c>
      <c r="AU107" s="31">
        <v>0.77100000000000002</v>
      </c>
      <c r="AV107" s="31">
        <v>1.4999999999999999E-2</v>
      </c>
      <c r="AW107" s="31">
        <v>12.09</v>
      </c>
      <c r="AX107" s="31">
        <v>31.646999999999998</v>
      </c>
      <c r="AY107" s="31">
        <v>0</v>
      </c>
      <c r="AZ107" s="31">
        <v>5.6959999999999997</v>
      </c>
      <c r="BA107" s="31">
        <v>12.157</v>
      </c>
      <c r="BB107" s="31">
        <v>15.345000000000001</v>
      </c>
      <c r="BC107" s="31">
        <v>140.95599999999999</v>
      </c>
      <c r="BD107" s="31">
        <v>4.7930000000000001</v>
      </c>
      <c r="BE107" s="31">
        <v>6.9669999999999996</v>
      </c>
      <c r="BF107" s="31">
        <v>6.0890000000000004</v>
      </c>
      <c r="BG107" s="31">
        <v>17.273</v>
      </c>
      <c r="BH107" s="31">
        <v>1.1140000000000001</v>
      </c>
      <c r="BI107" s="31">
        <v>3.5659999999999998</v>
      </c>
      <c r="BJ107" s="31">
        <v>0</v>
      </c>
      <c r="BK107" s="31">
        <v>0</v>
      </c>
      <c r="BL107" s="73">
        <v>0</v>
      </c>
      <c r="BM107" s="74">
        <f t="shared" si="5"/>
        <v>3595.3280000000004</v>
      </c>
      <c r="BN107" s="33"/>
      <c r="BO107" s="130">
        <v>116.197</v>
      </c>
      <c r="BP107" s="75">
        <f t="shared" si="6"/>
        <v>941.86900000000003</v>
      </c>
      <c r="BQ107" s="32">
        <f t="shared" si="7"/>
        <v>941.86900000000003</v>
      </c>
      <c r="BR107" s="76">
        <v>0</v>
      </c>
      <c r="BS107" s="30">
        <v>941.86900000000003</v>
      </c>
      <c r="BT107" s="77">
        <v>0</v>
      </c>
      <c r="BU107" s="77">
        <v>0</v>
      </c>
      <c r="BV107" s="30">
        <v>2.004</v>
      </c>
      <c r="BW107" s="78">
        <v>0</v>
      </c>
      <c r="BX107" s="33">
        <v>0</v>
      </c>
      <c r="BZ107" s="2"/>
    </row>
    <row r="108" spans="1:78">
      <c r="A108" s="53" t="s">
        <v>56</v>
      </c>
      <c r="B108" s="33" t="s">
        <v>161</v>
      </c>
      <c r="C108" s="31">
        <f t="shared" si="4"/>
        <v>5912.2719999999999</v>
      </c>
      <c r="D108" s="30"/>
      <c r="E108" s="30"/>
      <c r="F108" s="30"/>
      <c r="G108" s="30"/>
      <c r="H108" s="30"/>
      <c r="I108" s="30"/>
      <c r="J108" s="30"/>
      <c r="K108" s="30"/>
      <c r="L108" s="32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3.9990000000000001</v>
      </c>
      <c r="AG108" s="31">
        <v>3.508</v>
      </c>
      <c r="AH108" s="31">
        <v>29.951000000000001</v>
      </c>
      <c r="AI108" s="31">
        <v>46.588000000000001</v>
      </c>
      <c r="AJ108" s="31">
        <v>0</v>
      </c>
      <c r="AK108" s="31">
        <v>0</v>
      </c>
      <c r="AL108" s="31">
        <v>89.99</v>
      </c>
      <c r="AM108" s="31">
        <v>0</v>
      </c>
      <c r="AN108" s="31">
        <v>0</v>
      </c>
      <c r="AO108" s="31">
        <v>954.423</v>
      </c>
      <c r="AP108" s="31">
        <v>0</v>
      </c>
      <c r="AQ108" s="31">
        <v>1.484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1343.4649999999999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73">
        <v>0</v>
      </c>
      <c r="BM108" s="74">
        <f t="shared" si="5"/>
        <v>2473.4079999999999</v>
      </c>
      <c r="BN108" s="33"/>
      <c r="BO108" s="130">
        <v>0</v>
      </c>
      <c r="BP108" s="75">
        <f t="shared" si="6"/>
        <v>3438.864</v>
      </c>
      <c r="BQ108" s="32">
        <f t="shared" si="7"/>
        <v>3438.864</v>
      </c>
      <c r="BR108" s="76">
        <v>0</v>
      </c>
      <c r="BS108" s="30">
        <v>3438.864</v>
      </c>
      <c r="BT108" s="77">
        <v>0</v>
      </c>
      <c r="BU108" s="77">
        <v>0</v>
      </c>
      <c r="BV108" s="30">
        <v>0</v>
      </c>
      <c r="BW108" s="78">
        <v>0</v>
      </c>
      <c r="BX108" s="33">
        <v>0</v>
      </c>
      <c r="BZ108" s="2"/>
    </row>
    <row r="109" spans="1:78">
      <c r="A109" s="53" t="s">
        <v>57</v>
      </c>
      <c r="B109" s="33" t="s">
        <v>237</v>
      </c>
      <c r="C109" s="31">
        <f t="shared" si="4"/>
        <v>2828.4780000000005</v>
      </c>
      <c r="D109" s="30"/>
      <c r="E109" s="30"/>
      <c r="F109" s="30"/>
      <c r="G109" s="30"/>
      <c r="H109" s="30"/>
      <c r="I109" s="30"/>
      <c r="J109" s="30"/>
      <c r="K109" s="30"/>
      <c r="L109" s="32">
        <v>0.38100000000000001</v>
      </c>
      <c r="M109" s="31">
        <v>2.1999999999999999E-2</v>
      </c>
      <c r="N109" s="31">
        <v>0</v>
      </c>
      <c r="O109" s="31">
        <v>17.472999999999999</v>
      </c>
      <c r="P109" s="31">
        <v>21.131</v>
      </c>
      <c r="Q109" s="31">
        <v>0.69599999999999995</v>
      </c>
      <c r="R109" s="31">
        <v>1.3220000000000001</v>
      </c>
      <c r="S109" s="31">
        <v>0.19800000000000001</v>
      </c>
      <c r="T109" s="31">
        <v>0</v>
      </c>
      <c r="U109" s="31">
        <v>15.135999999999999</v>
      </c>
      <c r="V109" s="31">
        <v>4.99</v>
      </c>
      <c r="W109" s="31">
        <v>8.2000000000000003E-2</v>
      </c>
      <c r="X109" s="31">
        <v>10.731</v>
      </c>
      <c r="Y109" s="31">
        <v>7.133</v>
      </c>
      <c r="Z109" s="31">
        <v>7.9000000000000001E-2</v>
      </c>
      <c r="AA109" s="31">
        <v>0.749</v>
      </c>
      <c r="AB109" s="31">
        <v>0.71899999999999997</v>
      </c>
      <c r="AC109" s="31">
        <v>86.224999999999994</v>
      </c>
      <c r="AD109" s="31">
        <v>13.226000000000001</v>
      </c>
      <c r="AE109" s="31">
        <v>1023.15</v>
      </c>
      <c r="AF109" s="31">
        <v>13.045</v>
      </c>
      <c r="AG109" s="31">
        <v>8.6820000000000004</v>
      </c>
      <c r="AH109" s="31">
        <v>53.959000000000003</v>
      </c>
      <c r="AI109" s="31">
        <v>54.524999999999999</v>
      </c>
      <c r="AJ109" s="31">
        <v>3.2309999999999999</v>
      </c>
      <c r="AK109" s="31">
        <v>15.135</v>
      </c>
      <c r="AL109" s="31">
        <v>10.305</v>
      </c>
      <c r="AM109" s="31">
        <v>0.76800000000000002</v>
      </c>
      <c r="AN109" s="31">
        <v>8.26</v>
      </c>
      <c r="AO109" s="31">
        <v>379.83800000000002</v>
      </c>
      <c r="AP109" s="31">
        <v>41.054000000000002</v>
      </c>
      <c r="AQ109" s="31">
        <v>13.417</v>
      </c>
      <c r="AR109" s="31">
        <v>163.001</v>
      </c>
      <c r="AS109" s="31">
        <v>15.449</v>
      </c>
      <c r="AT109" s="31">
        <v>109.616</v>
      </c>
      <c r="AU109" s="31">
        <v>30.007999999999999</v>
      </c>
      <c r="AV109" s="31">
        <v>8.5280000000000005</v>
      </c>
      <c r="AW109" s="31">
        <v>37.905999999999999</v>
      </c>
      <c r="AX109" s="31">
        <v>62.143999999999998</v>
      </c>
      <c r="AY109" s="31">
        <v>0</v>
      </c>
      <c r="AZ109" s="31">
        <v>71.896000000000001</v>
      </c>
      <c r="BA109" s="31">
        <v>17.934000000000001</v>
      </c>
      <c r="BB109" s="31">
        <v>9.2260000000000009</v>
      </c>
      <c r="BC109" s="31">
        <v>190.16399999999999</v>
      </c>
      <c r="BD109" s="31">
        <v>22.798999999999999</v>
      </c>
      <c r="BE109" s="31">
        <v>63.417999999999999</v>
      </c>
      <c r="BF109" s="31">
        <v>22.805</v>
      </c>
      <c r="BG109" s="31">
        <v>14.585000000000001</v>
      </c>
      <c r="BH109" s="31">
        <v>10.101000000000001</v>
      </c>
      <c r="BI109" s="31">
        <v>5.64</v>
      </c>
      <c r="BJ109" s="31">
        <v>0</v>
      </c>
      <c r="BK109" s="31">
        <v>0</v>
      </c>
      <c r="BL109" s="73">
        <v>0</v>
      </c>
      <c r="BM109" s="74">
        <f t="shared" si="5"/>
        <v>2660.8820000000005</v>
      </c>
      <c r="BN109" s="33"/>
      <c r="BO109" s="130">
        <v>0</v>
      </c>
      <c r="BP109" s="75">
        <f t="shared" si="6"/>
        <v>167.596</v>
      </c>
      <c r="BQ109" s="32">
        <f t="shared" si="7"/>
        <v>167.596</v>
      </c>
      <c r="BR109" s="76">
        <v>0</v>
      </c>
      <c r="BS109" s="30">
        <v>167.596</v>
      </c>
      <c r="BT109" s="77">
        <v>0</v>
      </c>
      <c r="BU109" s="77">
        <v>0</v>
      </c>
      <c r="BV109" s="30">
        <v>0</v>
      </c>
      <c r="BW109" s="78">
        <v>0</v>
      </c>
      <c r="BX109" s="33">
        <v>0</v>
      </c>
      <c r="BZ109" s="2"/>
    </row>
    <row r="110" spans="1:78">
      <c r="A110" s="53" t="s">
        <v>58</v>
      </c>
      <c r="B110" s="33" t="s">
        <v>59</v>
      </c>
      <c r="C110" s="31">
        <f t="shared" si="4"/>
        <v>24951.237999999998</v>
      </c>
      <c r="D110" s="30"/>
      <c r="E110" s="30"/>
      <c r="F110" s="30"/>
      <c r="G110" s="30"/>
      <c r="H110" s="30"/>
      <c r="I110" s="30"/>
      <c r="J110" s="30"/>
      <c r="K110" s="30"/>
      <c r="L110" s="32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73">
        <v>0</v>
      </c>
      <c r="BM110" s="74">
        <f t="shared" si="5"/>
        <v>0</v>
      </c>
      <c r="BN110" s="33"/>
      <c r="BO110" s="130">
        <v>0</v>
      </c>
      <c r="BP110" s="75">
        <f t="shared" si="6"/>
        <v>24951.237999999998</v>
      </c>
      <c r="BQ110" s="32">
        <f t="shared" si="7"/>
        <v>2481.386</v>
      </c>
      <c r="BR110" s="76">
        <v>2481.386</v>
      </c>
      <c r="BS110" s="30">
        <v>0</v>
      </c>
      <c r="BT110" s="77">
        <v>22469.851999999999</v>
      </c>
      <c r="BU110" s="77">
        <v>0</v>
      </c>
      <c r="BV110" s="30">
        <v>0</v>
      </c>
      <c r="BW110" s="78">
        <v>0</v>
      </c>
      <c r="BX110" s="33">
        <v>0</v>
      </c>
      <c r="BZ110" s="2"/>
    </row>
    <row r="111" spans="1:78">
      <c r="A111" s="53" t="s">
        <v>60</v>
      </c>
      <c r="B111" s="33" t="s">
        <v>168</v>
      </c>
      <c r="C111" s="31">
        <f t="shared" si="4"/>
        <v>699.35599999999999</v>
      </c>
      <c r="D111" s="30"/>
      <c r="E111" s="30"/>
      <c r="F111" s="30"/>
      <c r="G111" s="30"/>
      <c r="H111" s="30"/>
      <c r="I111" s="30"/>
      <c r="J111" s="30"/>
      <c r="K111" s="30"/>
      <c r="L111" s="32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73">
        <v>0</v>
      </c>
      <c r="BM111" s="74">
        <f t="shared" si="5"/>
        <v>0</v>
      </c>
      <c r="BN111" s="33"/>
      <c r="BO111" s="130">
        <v>0</v>
      </c>
      <c r="BP111" s="75">
        <f t="shared" si="6"/>
        <v>699.35599999999999</v>
      </c>
      <c r="BQ111" s="32">
        <f t="shared" si="7"/>
        <v>0</v>
      </c>
      <c r="BR111" s="76">
        <v>0</v>
      </c>
      <c r="BS111" s="30">
        <v>0</v>
      </c>
      <c r="BT111" s="77">
        <v>699.35599999999999</v>
      </c>
      <c r="BU111" s="77">
        <v>0</v>
      </c>
      <c r="BV111" s="30">
        <v>0</v>
      </c>
      <c r="BW111" s="78">
        <v>0</v>
      </c>
      <c r="BX111" s="33">
        <v>0</v>
      </c>
      <c r="BZ111" s="2"/>
    </row>
    <row r="112" spans="1:78">
      <c r="A112" s="53" t="s">
        <v>61</v>
      </c>
      <c r="B112" s="33" t="s">
        <v>69</v>
      </c>
      <c r="C112" s="31">
        <f t="shared" si="4"/>
        <v>10473.215</v>
      </c>
      <c r="D112" s="30"/>
      <c r="E112" s="30"/>
      <c r="F112" s="30"/>
      <c r="G112" s="30"/>
      <c r="H112" s="30"/>
      <c r="I112" s="30"/>
      <c r="J112" s="30"/>
      <c r="K112" s="30"/>
      <c r="L112" s="32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11.926</v>
      </c>
      <c r="AV112" s="31">
        <v>0</v>
      </c>
      <c r="AW112" s="31">
        <v>0</v>
      </c>
      <c r="AX112" s="31">
        <v>11.323</v>
      </c>
      <c r="AY112" s="31">
        <v>0</v>
      </c>
      <c r="AZ112" s="31">
        <v>0</v>
      </c>
      <c r="BA112" s="31">
        <v>0</v>
      </c>
      <c r="BB112" s="31">
        <v>0</v>
      </c>
      <c r="BC112" s="31">
        <v>112.15300000000001</v>
      </c>
      <c r="BD112" s="31">
        <v>3.0670000000000002</v>
      </c>
      <c r="BE112" s="31">
        <v>8.5890000000000004</v>
      </c>
      <c r="BF112" s="31">
        <v>7.0289999999999999</v>
      </c>
      <c r="BG112" s="31">
        <v>0</v>
      </c>
      <c r="BH112" s="31">
        <v>0</v>
      </c>
      <c r="BI112" s="31">
        <v>0.13600000000000001</v>
      </c>
      <c r="BJ112" s="31">
        <v>0</v>
      </c>
      <c r="BK112" s="31">
        <v>0</v>
      </c>
      <c r="BL112" s="73">
        <v>0</v>
      </c>
      <c r="BM112" s="74">
        <f t="shared" si="5"/>
        <v>154.22300000000001</v>
      </c>
      <c r="BN112" s="33"/>
      <c r="BO112" s="130">
        <v>0</v>
      </c>
      <c r="BP112" s="75">
        <f t="shared" si="6"/>
        <v>10318.992</v>
      </c>
      <c r="BQ112" s="32">
        <f t="shared" si="7"/>
        <v>1319.385</v>
      </c>
      <c r="BR112" s="76">
        <v>0.80500000000000005</v>
      </c>
      <c r="BS112" s="30">
        <v>1318.58</v>
      </c>
      <c r="BT112" s="77">
        <v>8997.2870000000003</v>
      </c>
      <c r="BU112" s="77">
        <v>2.3199999999999998</v>
      </c>
      <c r="BV112" s="30">
        <v>0</v>
      </c>
      <c r="BW112" s="78">
        <v>0</v>
      </c>
      <c r="BX112" s="33">
        <v>0</v>
      </c>
      <c r="BZ112" s="2"/>
    </row>
    <row r="113" spans="1:79">
      <c r="A113" s="53" t="s">
        <v>62</v>
      </c>
      <c r="B113" s="33" t="s">
        <v>148</v>
      </c>
      <c r="C113" s="31">
        <f t="shared" si="4"/>
        <v>5391.3939999999993</v>
      </c>
      <c r="D113" s="30"/>
      <c r="E113" s="30"/>
      <c r="F113" s="30"/>
      <c r="G113" s="30"/>
      <c r="H113" s="30"/>
      <c r="I113" s="30"/>
      <c r="J113" s="30"/>
      <c r="K113" s="30"/>
      <c r="L113" s="32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1.1619999999999999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0.08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2.819</v>
      </c>
      <c r="AP113" s="31">
        <v>3.1909999999999998</v>
      </c>
      <c r="AQ113" s="31">
        <v>1.0409999999999999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0.01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165.446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73">
        <v>0</v>
      </c>
      <c r="BM113" s="74">
        <f t="shared" si="5"/>
        <v>173.749</v>
      </c>
      <c r="BN113" s="33"/>
      <c r="BO113" s="130">
        <v>0</v>
      </c>
      <c r="BP113" s="75">
        <f t="shared" si="6"/>
        <v>5217.6449999999995</v>
      </c>
      <c r="BQ113" s="32">
        <f t="shared" si="7"/>
        <v>1645.4409999999998</v>
      </c>
      <c r="BR113" s="76">
        <v>680.00199999999995</v>
      </c>
      <c r="BS113" s="30">
        <v>965.43899999999996</v>
      </c>
      <c r="BT113" s="77">
        <v>3554.5549999999998</v>
      </c>
      <c r="BU113" s="77">
        <v>17.649000000000001</v>
      </c>
      <c r="BV113" s="30">
        <v>0</v>
      </c>
      <c r="BW113" s="78">
        <v>0</v>
      </c>
      <c r="BX113" s="33">
        <v>0</v>
      </c>
      <c r="BZ113" s="2"/>
    </row>
    <row r="114" spans="1:79">
      <c r="A114" s="53" t="s">
        <v>63</v>
      </c>
      <c r="B114" s="33" t="s">
        <v>238</v>
      </c>
      <c r="C114" s="31">
        <f t="shared" si="4"/>
        <v>2792.9740000000002</v>
      </c>
      <c r="D114" s="30"/>
      <c r="E114" s="30"/>
      <c r="F114" s="30"/>
      <c r="G114" s="30"/>
      <c r="H114" s="30"/>
      <c r="I114" s="30"/>
      <c r="J114" s="30"/>
      <c r="K114" s="30"/>
      <c r="L114" s="32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59.32</v>
      </c>
      <c r="AP114" s="31">
        <v>4.766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24.582999999999998</v>
      </c>
      <c r="BD114" s="31">
        <v>0</v>
      </c>
      <c r="BE114" s="31">
        <v>9.532</v>
      </c>
      <c r="BF114" s="31">
        <v>0.03</v>
      </c>
      <c r="BG114" s="31">
        <v>5.8010000000000002</v>
      </c>
      <c r="BH114" s="31">
        <v>0</v>
      </c>
      <c r="BI114" s="31">
        <v>0.152</v>
      </c>
      <c r="BJ114" s="31">
        <v>0</v>
      </c>
      <c r="BK114" s="31">
        <v>0</v>
      </c>
      <c r="BL114" s="73">
        <v>0</v>
      </c>
      <c r="BM114" s="74">
        <f t="shared" si="5"/>
        <v>104.184</v>
      </c>
      <c r="BN114" s="33"/>
      <c r="BO114" s="130">
        <v>0</v>
      </c>
      <c r="BP114" s="75">
        <f t="shared" si="6"/>
        <v>2688.79</v>
      </c>
      <c r="BQ114" s="32">
        <f t="shared" si="7"/>
        <v>2677.3539999999998</v>
      </c>
      <c r="BR114" s="76">
        <v>0</v>
      </c>
      <c r="BS114" s="30">
        <v>2677.3539999999998</v>
      </c>
      <c r="BT114" s="77">
        <v>0</v>
      </c>
      <c r="BU114" s="77">
        <v>11.436</v>
      </c>
      <c r="BV114" s="30">
        <v>0</v>
      </c>
      <c r="BW114" s="78">
        <v>0</v>
      </c>
      <c r="BX114" s="33">
        <v>0</v>
      </c>
      <c r="BZ114" s="2"/>
    </row>
    <row r="115" spans="1:79">
      <c r="A115" s="53" t="s">
        <v>64</v>
      </c>
      <c r="B115" s="33" t="s">
        <v>162</v>
      </c>
      <c r="C115" s="31">
        <f t="shared" si="4"/>
        <v>495.80500000000001</v>
      </c>
      <c r="D115" s="30"/>
      <c r="E115" s="30"/>
      <c r="F115" s="30"/>
      <c r="G115" s="30"/>
      <c r="H115" s="30"/>
      <c r="I115" s="30"/>
      <c r="J115" s="30"/>
      <c r="K115" s="30"/>
      <c r="L115" s="32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0.50800000000000001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0.96199999999999997</v>
      </c>
      <c r="AV115" s="31">
        <v>5.3999999999999999E-2</v>
      </c>
      <c r="AW115" s="31">
        <v>0</v>
      </c>
      <c r="AX115" s="31">
        <v>11.192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73">
        <v>0</v>
      </c>
      <c r="BM115" s="74">
        <f t="shared" si="5"/>
        <v>12.716000000000001</v>
      </c>
      <c r="BN115" s="33"/>
      <c r="BO115" s="130">
        <v>0</v>
      </c>
      <c r="BP115" s="75">
        <f t="shared" si="6"/>
        <v>483.089</v>
      </c>
      <c r="BQ115" s="32">
        <f t="shared" si="7"/>
        <v>135.238</v>
      </c>
      <c r="BR115" s="76">
        <v>0</v>
      </c>
      <c r="BS115" s="30">
        <v>135.238</v>
      </c>
      <c r="BT115" s="77">
        <v>0</v>
      </c>
      <c r="BU115" s="77">
        <v>347.851</v>
      </c>
      <c r="BV115" s="30">
        <v>0</v>
      </c>
      <c r="BW115" s="78">
        <v>0</v>
      </c>
      <c r="BX115" s="33">
        <v>0</v>
      </c>
      <c r="BZ115" s="2"/>
    </row>
    <row r="116" spans="1:79">
      <c r="A116" s="53" t="s">
        <v>65</v>
      </c>
      <c r="B116" s="33" t="s">
        <v>164</v>
      </c>
      <c r="C116" s="31">
        <f t="shared" si="4"/>
        <v>1861.5169999999998</v>
      </c>
      <c r="D116" s="30"/>
      <c r="E116" s="30"/>
      <c r="F116" s="30"/>
      <c r="G116" s="30"/>
      <c r="H116" s="30"/>
      <c r="I116" s="30"/>
      <c r="J116" s="30"/>
      <c r="K116" s="30"/>
      <c r="L116" s="32">
        <v>2.7210000000000001</v>
      </c>
      <c r="M116" s="31">
        <v>0</v>
      </c>
      <c r="N116" s="31">
        <v>12.808999999999999</v>
      </c>
      <c r="O116" s="31">
        <v>32.000999999999998</v>
      </c>
      <c r="P116" s="31">
        <v>36.186</v>
      </c>
      <c r="Q116" s="31">
        <v>0.42599999999999999</v>
      </c>
      <c r="R116" s="31">
        <v>1.6579999999999999</v>
      </c>
      <c r="S116" s="31">
        <v>1.7370000000000001</v>
      </c>
      <c r="T116" s="31">
        <v>0</v>
      </c>
      <c r="U116" s="31">
        <v>2.9609999999999999</v>
      </c>
      <c r="V116" s="31">
        <v>1.9E-2</v>
      </c>
      <c r="W116" s="31">
        <v>0.26900000000000002</v>
      </c>
      <c r="X116" s="31">
        <v>1.2549999999999999</v>
      </c>
      <c r="Y116" s="31">
        <v>1.1000000000000001</v>
      </c>
      <c r="Z116" s="31">
        <v>1.548</v>
      </c>
      <c r="AA116" s="31">
        <v>9.2149999999999999</v>
      </c>
      <c r="AB116" s="31">
        <v>3.5449999999999999</v>
      </c>
      <c r="AC116" s="31">
        <v>7.694</v>
      </c>
      <c r="AD116" s="31">
        <v>28.321999999999999</v>
      </c>
      <c r="AE116" s="31">
        <v>48.871000000000002</v>
      </c>
      <c r="AF116" s="31">
        <v>4.8140000000000001</v>
      </c>
      <c r="AG116" s="31">
        <v>13.364000000000001</v>
      </c>
      <c r="AH116" s="31">
        <v>10.151999999999999</v>
      </c>
      <c r="AI116" s="31">
        <v>12.608000000000001</v>
      </c>
      <c r="AJ116" s="31">
        <v>41.761000000000003</v>
      </c>
      <c r="AK116" s="31">
        <v>7.8179999999999996</v>
      </c>
      <c r="AL116" s="31">
        <v>42.921999999999997</v>
      </c>
      <c r="AM116" s="31">
        <v>0.16300000000000001</v>
      </c>
      <c r="AN116" s="31">
        <v>6.7919999999999998</v>
      </c>
      <c r="AO116" s="31">
        <v>125.654</v>
      </c>
      <c r="AP116" s="31">
        <v>37.502000000000002</v>
      </c>
      <c r="AQ116" s="31">
        <v>12.263</v>
      </c>
      <c r="AR116" s="31">
        <v>51.337000000000003</v>
      </c>
      <c r="AS116" s="31">
        <v>7.8360000000000003</v>
      </c>
      <c r="AT116" s="31">
        <v>54.064</v>
      </c>
      <c r="AU116" s="31">
        <v>4.6150000000000002</v>
      </c>
      <c r="AV116" s="31">
        <v>37.335000000000001</v>
      </c>
      <c r="AW116" s="31">
        <v>5.2539999999999996</v>
      </c>
      <c r="AX116" s="31">
        <v>23.774000000000001</v>
      </c>
      <c r="AY116" s="31">
        <v>0.85799999999999998</v>
      </c>
      <c r="AZ116" s="31">
        <v>10.717000000000001</v>
      </c>
      <c r="BA116" s="31">
        <v>7.415</v>
      </c>
      <c r="BB116" s="31">
        <v>44.396000000000001</v>
      </c>
      <c r="BC116" s="31">
        <v>0.98799999999999999</v>
      </c>
      <c r="BD116" s="31">
        <v>12.598000000000001</v>
      </c>
      <c r="BE116" s="31">
        <v>6.9329999999999998</v>
      </c>
      <c r="BF116" s="31">
        <v>26.096</v>
      </c>
      <c r="BG116" s="31">
        <v>3.2389999999999999</v>
      </c>
      <c r="BH116" s="31">
        <v>14.936</v>
      </c>
      <c r="BI116" s="31">
        <v>39.438000000000002</v>
      </c>
      <c r="BJ116" s="31">
        <v>0</v>
      </c>
      <c r="BK116" s="31">
        <v>0</v>
      </c>
      <c r="BL116" s="73">
        <v>0</v>
      </c>
      <c r="BM116" s="74">
        <f t="shared" si="5"/>
        <v>859.97899999999993</v>
      </c>
      <c r="BN116" s="33"/>
      <c r="BO116" s="130">
        <v>0</v>
      </c>
      <c r="BP116" s="75">
        <f t="shared" si="6"/>
        <v>1001.538</v>
      </c>
      <c r="BQ116" s="32">
        <f t="shared" si="7"/>
        <v>1001.538</v>
      </c>
      <c r="BR116" s="76">
        <v>0</v>
      </c>
      <c r="BS116" s="30">
        <v>1001.538</v>
      </c>
      <c r="BT116" s="77">
        <v>0</v>
      </c>
      <c r="BU116" s="77">
        <v>0</v>
      </c>
      <c r="BV116" s="30">
        <v>0</v>
      </c>
      <c r="BW116" s="78">
        <v>0</v>
      </c>
      <c r="BX116" s="33">
        <v>0</v>
      </c>
      <c r="BZ116" s="2"/>
    </row>
    <row r="117" spans="1:79">
      <c r="A117" s="53" t="s">
        <v>66</v>
      </c>
      <c r="B117" s="33" t="s">
        <v>239</v>
      </c>
      <c r="C117" s="31">
        <f t="shared" si="4"/>
        <v>836.72</v>
      </c>
      <c r="D117" s="30"/>
      <c r="E117" s="30"/>
      <c r="F117" s="30"/>
      <c r="G117" s="30"/>
      <c r="H117" s="30"/>
      <c r="I117" s="30"/>
      <c r="J117" s="30"/>
      <c r="K117" s="30"/>
      <c r="L117" s="32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73">
        <v>0</v>
      </c>
      <c r="BM117" s="74">
        <f t="shared" si="5"/>
        <v>0</v>
      </c>
      <c r="BN117" s="33"/>
      <c r="BO117" s="130">
        <v>0</v>
      </c>
      <c r="BP117" s="75">
        <f t="shared" si="6"/>
        <v>836.72</v>
      </c>
      <c r="BQ117" s="32">
        <f t="shared" si="7"/>
        <v>836.72</v>
      </c>
      <c r="BR117" s="76">
        <v>836.72</v>
      </c>
      <c r="BS117" s="30">
        <v>0</v>
      </c>
      <c r="BT117" s="77">
        <v>0</v>
      </c>
      <c r="BU117" s="77">
        <v>0</v>
      </c>
      <c r="BV117" s="30">
        <v>0</v>
      </c>
      <c r="BW117" s="78">
        <v>0</v>
      </c>
      <c r="BX117" s="33">
        <v>0</v>
      </c>
      <c r="BZ117" s="2"/>
    </row>
    <row r="118" spans="1:79">
      <c r="A118" s="53" t="s">
        <v>70</v>
      </c>
      <c r="B118" s="33" t="s">
        <v>240</v>
      </c>
      <c r="C118" s="31">
        <f t="shared" si="4"/>
        <v>8302.3900000000031</v>
      </c>
      <c r="D118" s="30"/>
      <c r="E118" s="30"/>
      <c r="F118" s="30"/>
      <c r="G118" s="30"/>
      <c r="H118" s="30"/>
      <c r="I118" s="30"/>
      <c r="J118" s="30"/>
      <c r="K118" s="30"/>
      <c r="L118" s="32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73">
        <v>0</v>
      </c>
      <c r="BM118" s="74">
        <f t="shared" si="5"/>
        <v>0</v>
      </c>
      <c r="BN118" s="33"/>
      <c r="BO118" s="130">
        <v>38409.084000000003</v>
      </c>
      <c r="BP118" s="75">
        <f t="shared" si="6"/>
        <v>-30106.694</v>
      </c>
      <c r="BQ118" s="32">
        <f t="shared" si="7"/>
        <v>-30106.694</v>
      </c>
      <c r="BR118" s="76">
        <v>0</v>
      </c>
      <c r="BS118" s="30">
        <v>-30106.694</v>
      </c>
      <c r="BT118" s="77">
        <v>0</v>
      </c>
      <c r="BU118" s="77">
        <v>0</v>
      </c>
      <c r="BV118" s="30">
        <v>0</v>
      </c>
      <c r="BW118" s="78">
        <v>0</v>
      </c>
      <c r="BX118" s="33">
        <v>0</v>
      </c>
      <c r="BZ118" s="2"/>
    </row>
    <row r="119" spans="1:79" ht="13.5" thickBot="1">
      <c r="A119" s="65" t="s">
        <v>71</v>
      </c>
      <c r="B119" s="33" t="s">
        <v>126</v>
      </c>
      <c r="C119" s="31">
        <f t="shared" si="4"/>
        <v>0</v>
      </c>
      <c r="D119" s="30"/>
      <c r="E119" s="30"/>
      <c r="F119" s="30"/>
      <c r="G119" s="30"/>
      <c r="H119" s="30"/>
      <c r="I119" s="30"/>
      <c r="J119" s="30"/>
      <c r="K119" s="30"/>
      <c r="L119" s="32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74">
        <f t="shared" si="5"/>
        <v>0</v>
      </c>
      <c r="BN119" s="33"/>
      <c r="BO119" s="130">
        <v>0</v>
      </c>
      <c r="BP119" s="75">
        <f t="shared" si="6"/>
        <v>0</v>
      </c>
      <c r="BQ119" s="32">
        <f t="shared" si="7"/>
        <v>0</v>
      </c>
      <c r="BR119" s="76">
        <v>0</v>
      </c>
      <c r="BS119" s="30">
        <v>0</v>
      </c>
      <c r="BT119" s="77">
        <v>0</v>
      </c>
      <c r="BU119" s="77">
        <v>0</v>
      </c>
      <c r="BV119" s="30">
        <v>0</v>
      </c>
      <c r="BW119" s="78">
        <v>0</v>
      </c>
      <c r="BX119" s="33">
        <v>0</v>
      </c>
      <c r="BZ119" s="2"/>
    </row>
    <row r="120" spans="1:79" ht="14.25" thickTop="1" thickBot="1">
      <c r="B120" s="79" t="s">
        <v>75</v>
      </c>
      <c r="C120" s="40">
        <f>SUM(C67:C119)</f>
        <v>424771.58899999992</v>
      </c>
      <c r="D120" s="40">
        <f t="shared" ref="D120:BR120" si="8">SUM(D67:D119)</f>
        <v>0</v>
      </c>
      <c r="E120" s="40">
        <f t="shared" si="8"/>
        <v>0</v>
      </c>
      <c r="F120" s="40">
        <f t="shared" si="8"/>
        <v>0</v>
      </c>
      <c r="G120" s="40">
        <f t="shared" si="8"/>
        <v>0</v>
      </c>
      <c r="H120" s="40">
        <f t="shared" si="8"/>
        <v>0</v>
      </c>
      <c r="I120" s="40">
        <f t="shared" si="8"/>
        <v>0</v>
      </c>
      <c r="J120" s="40">
        <f t="shared" si="8"/>
        <v>0</v>
      </c>
      <c r="K120" s="80">
        <f t="shared" si="8"/>
        <v>0</v>
      </c>
      <c r="L120" s="40">
        <f t="shared" si="8"/>
        <v>5955.5960000000005</v>
      </c>
      <c r="M120" s="40">
        <f t="shared" si="8"/>
        <v>3246.4299999999994</v>
      </c>
      <c r="N120" s="40">
        <f t="shared" si="8"/>
        <v>225.57399999999998</v>
      </c>
      <c r="O120" s="40">
        <f t="shared" si="8"/>
        <v>7233.5869999999986</v>
      </c>
      <c r="P120" s="40">
        <f t="shared" si="8"/>
        <v>2295.8109999999992</v>
      </c>
      <c r="Q120" s="40">
        <f t="shared" si="8"/>
        <v>252.73600000000002</v>
      </c>
      <c r="R120" s="40">
        <f t="shared" si="8"/>
        <v>714.96599999999989</v>
      </c>
      <c r="S120" s="40">
        <f t="shared" si="8"/>
        <v>579.21100000000001</v>
      </c>
      <c r="T120" s="40">
        <f t="shared" si="8"/>
        <v>0</v>
      </c>
      <c r="U120" s="40">
        <f t="shared" si="8"/>
        <v>780.11599999999976</v>
      </c>
      <c r="V120" s="40">
        <f t="shared" si="8"/>
        <v>217.85900000000001</v>
      </c>
      <c r="W120" s="40">
        <f t="shared" si="8"/>
        <v>127.60200000000005</v>
      </c>
      <c r="X120" s="40">
        <f t="shared" si="8"/>
        <v>543.71100000000013</v>
      </c>
      <c r="Y120" s="40">
        <f t="shared" si="8"/>
        <v>733.53300000000013</v>
      </c>
      <c r="Z120" s="40">
        <f t="shared" si="8"/>
        <v>403.19799999999992</v>
      </c>
      <c r="AA120" s="40">
        <f t="shared" si="8"/>
        <v>725.70700000000011</v>
      </c>
      <c r="AB120" s="40">
        <f t="shared" si="8"/>
        <v>205.57600000000002</v>
      </c>
      <c r="AC120" s="40">
        <f t="shared" si="8"/>
        <v>5103.5410000000002</v>
      </c>
      <c r="AD120" s="40">
        <f t="shared" si="8"/>
        <v>1830.2440000000006</v>
      </c>
      <c r="AE120" s="40">
        <f t="shared" si="8"/>
        <v>27624.630999999998</v>
      </c>
      <c r="AF120" s="40">
        <f t="shared" si="8"/>
        <v>659.69599999999991</v>
      </c>
      <c r="AG120" s="40">
        <f t="shared" si="8"/>
        <v>691.4140000000001</v>
      </c>
      <c r="AH120" s="40">
        <f t="shared" si="8"/>
        <v>3320.4819999999995</v>
      </c>
      <c r="AI120" s="40">
        <f t="shared" si="8"/>
        <v>4368.384</v>
      </c>
      <c r="AJ120" s="40">
        <f t="shared" si="8"/>
        <v>7309.7399999999989</v>
      </c>
      <c r="AK120" s="40">
        <f t="shared" si="8"/>
        <v>990.57</v>
      </c>
      <c r="AL120" s="40">
        <f t="shared" si="8"/>
        <v>8405.4769999999971</v>
      </c>
      <c r="AM120" s="40">
        <f t="shared" si="8"/>
        <v>10.978999999999999</v>
      </c>
      <c r="AN120" s="40">
        <f t="shared" si="8"/>
        <v>120.48499999999999</v>
      </c>
      <c r="AO120" s="40">
        <f t="shared" si="8"/>
        <v>16273.001999999999</v>
      </c>
      <c r="AP120" s="40">
        <f t="shared" si="8"/>
        <v>4964.9129999999986</v>
      </c>
      <c r="AQ120" s="40">
        <f t="shared" si="8"/>
        <v>547.48900000000026</v>
      </c>
      <c r="AR120" s="40">
        <f t="shared" si="8"/>
        <v>5635.3020000000015</v>
      </c>
      <c r="AS120" s="40">
        <f t="shared" si="8"/>
        <v>716.41399999999999</v>
      </c>
      <c r="AT120" s="40">
        <f t="shared" si="8"/>
        <v>3303.4749999999999</v>
      </c>
      <c r="AU120" s="40">
        <f t="shared" si="8"/>
        <v>1008.022</v>
      </c>
      <c r="AV120" s="40">
        <f t="shared" si="8"/>
        <v>367.15899999999999</v>
      </c>
      <c r="AW120" s="40">
        <f t="shared" si="8"/>
        <v>1611.5729999999999</v>
      </c>
      <c r="AX120" s="40">
        <f t="shared" si="8"/>
        <v>1880.5179999999996</v>
      </c>
      <c r="AY120" s="40">
        <f t="shared" si="8"/>
        <v>3.9149999999999996</v>
      </c>
      <c r="AZ120" s="40">
        <f t="shared" si="8"/>
        <v>390.65199999999999</v>
      </c>
      <c r="BA120" s="40">
        <f t="shared" si="8"/>
        <v>3787.2300000000005</v>
      </c>
      <c r="BB120" s="40">
        <f t="shared" si="8"/>
        <v>750.7700000000001</v>
      </c>
      <c r="BC120" s="40">
        <f t="shared" si="8"/>
        <v>7235.9289999999992</v>
      </c>
      <c r="BD120" s="40">
        <f t="shared" si="8"/>
        <v>163.49700000000001</v>
      </c>
      <c r="BE120" s="40">
        <f t="shared" si="8"/>
        <v>1235.951</v>
      </c>
      <c r="BF120" s="40">
        <f t="shared" si="8"/>
        <v>1971.7589999999998</v>
      </c>
      <c r="BG120" s="40">
        <f t="shared" si="8"/>
        <v>1161.6010000000001</v>
      </c>
      <c r="BH120" s="40">
        <f t="shared" si="8"/>
        <v>184.703</v>
      </c>
      <c r="BI120" s="40">
        <f t="shared" si="8"/>
        <v>637.42599999999993</v>
      </c>
      <c r="BJ120" s="40">
        <f t="shared" si="8"/>
        <v>0</v>
      </c>
      <c r="BK120" s="40">
        <f t="shared" si="8"/>
        <v>0</v>
      </c>
      <c r="BL120" s="40">
        <f t="shared" si="8"/>
        <v>0</v>
      </c>
      <c r="BM120" s="40">
        <f t="shared" si="8"/>
        <v>138508.15599999999</v>
      </c>
      <c r="BN120" s="79">
        <f t="shared" si="8"/>
        <v>0</v>
      </c>
      <c r="BO120" s="80">
        <f t="shared" si="8"/>
        <v>77917.258000000002</v>
      </c>
      <c r="BP120" s="80">
        <f t="shared" si="8"/>
        <v>153849.77000000005</v>
      </c>
      <c r="BQ120" s="40">
        <f t="shared" si="8"/>
        <v>116889.41800000002</v>
      </c>
      <c r="BR120" s="40">
        <f t="shared" si="8"/>
        <v>16214.418</v>
      </c>
      <c r="BS120" s="81">
        <f t="shared" ref="BS120:BX120" si="9">SUM(BS67:BS119)</f>
        <v>100675.00000000003</v>
      </c>
      <c r="BT120" s="81">
        <f t="shared" si="9"/>
        <v>36581.095999999998</v>
      </c>
      <c r="BU120" s="81">
        <f t="shared" si="9"/>
        <v>379.25599999999997</v>
      </c>
      <c r="BV120" s="40">
        <f t="shared" si="9"/>
        <v>49526.669000000002</v>
      </c>
      <c r="BW120" s="40">
        <f t="shared" si="9"/>
        <v>4969.7359999999999</v>
      </c>
      <c r="BX120" s="82">
        <f t="shared" si="9"/>
        <v>0</v>
      </c>
      <c r="BZ120" s="2"/>
    </row>
    <row r="121" spans="1:79" ht="13.5" thickTop="1">
      <c r="B121" s="83" t="s">
        <v>102</v>
      </c>
      <c r="C121" s="84"/>
      <c r="D121" s="85"/>
      <c r="E121" s="85"/>
      <c r="F121" s="85">
        <f>F61</f>
        <v>11623.612999999998</v>
      </c>
      <c r="G121" s="85">
        <f>G61</f>
        <v>0</v>
      </c>
      <c r="H121" s="85">
        <f>H61</f>
        <v>1623.7240000000004</v>
      </c>
      <c r="I121" s="85">
        <f>I61</f>
        <v>0</v>
      </c>
      <c r="J121" s="85">
        <f>J61</f>
        <v>9659.607</v>
      </c>
      <c r="K121" s="85"/>
      <c r="L121" s="84">
        <v>9387.4760000000006</v>
      </c>
      <c r="M121" s="86">
        <v>2511.3240000000001</v>
      </c>
      <c r="N121" s="86">
        <v>470.50700000000001</v>
      </c>
      <c r="O121" s="86">
        <v>3095.1170000000002</v>
      </c>
      <c r="P121" s="86">
        <v>1909.7190000000001</v>
      </c>
      <c r="Q121" s="86">
        <v>357.14</v>
      </c>
      <c r="R121" s="86">
        <v>437.84800000000001</v>
      </c>
      <c r="S121" s="86">
        <v>352.596</v>
      </c>
      <c r="T121" s="86">
        <v>0</v>
      </c>
      <c r="U121" s="86">
        <v>211.523</v>
      </c>
      <c r="V121" s="86">
        <v>246.10300000000001</v>
      </c>
      <c r="W121" s="86">
        <v>33.807000000000002</v>
      </c>
      <c r="X121" s="86">
        <v>309.42700000000002</v>
      </c>
      <c r="Y121" s="86">
        <v>401.21199999999999</v>
      </c>
      <c r="Z121" s="86">
        <v>357.52</v>
      </c>
      <c r="AA121" s="86">
        <v>1109.856</v>
      </c>
      <c r="AB121" s="86">
        <v>422.79</v>
      </c>
      <c r="AC121" s="86">
        <v>3577.828</v>
      </c>
      <c r="AD121" s="86">
        <v>690.53700000000003</v>
      </c>
      <c r="AE121" s="86">
        <v>8130.5770000000002</v>
      </c>
      <c r="AF121" s="86">
        <v>1363.2360000000001</v>
      </c>
      <c r="AG121" s="86">
        <v>1158.0519999999999</v>
      </c>
      <c r="AH121" s="86">
        <v>3206.2919999999999</v>
      </c>
      <c r="AI121" s="86">
        <v>11999.062</v>
      </c>
      <c r="AJ121" s="86">
        <v>9311.9760000000006</v>
      </c>
      <c r="AK121" s="86">
        <v>603.44000000000005</v>
      </c>
      <c r="AL121" s="86">
        <v>-1120.9970000000001</v>
      </c>
      <c r="AM121" s="86">
        <v>11350.706</v>
      </c>
      <c r="AN121" s="86">
        <v>184.83099999999999</v>
      </c>
      <c r="AO121" s="86">
        <v>7947.4660000000003</v>
      </c>
      <c r="AP121" s="86">
        <v>2346.8130000000001</v>
      </c>
      <c r="AQ121" s="86">
        <v>647.56700000000001</v>
      </c>
      <c r="AR121" s="86">
        <v>3942.2040000000002</v>
      </c>
      <c r="AS121" s="86">
        <v>273.928</v>
      </c>
      <c r="AT121" s="86">
        <v>12084.874</v>
      </c>
      <c r="AU121" s="86">
        <v>687.63900000000001</v>
      </c>
      <c r="AV121" s="86">
        <v>480.66500000000002</v>
      </c>
      <c r="AW121" s="86">
        <v>16877.671999999999</v>
      </c>
      <c r="AX121" s="86">
        <v>1936.9739999999999</v>
      </c>
      <c r="AY121" s="86">
        <v>3.456</v>
      </c>
      <c r="AZ121" s="86">
        <v>388.548</v>
      </c>
      <c r="BA121" s="86">
        <v>1697.29</v>
      </c>
      <c r="BB121" s="86">
        <v>1887.645</v>
      </c>
      <c r="BC121" s="86">
        <v>18289.519</v>
      </c>
      <c r="BD121" s="86">
        <v>538.45399999999995</v>
      </c>
      <c r="BE121" s="86">
        <v>9337.1180000000004</v>
      </c>
      <c r="BF121" s="86">
        <v>3258.2240000000002</v>
      </c>
      <c r="BG121" s="86">
        <v>1639.0150000000001</v>
      </c>
      <c r="BH121" s="86">
        <v>311.10199999999998</v>
      </c>
      <c r="BI121" s="86">
        <v>966.09799999999996</v>
      </c>
      <c r="BJ121" s="86">
        <v>836.72</v>
      </c>
      <c r="BK121" s="86">
        <v>0</v>
      </c>
      <c r="BL121" s="86">
        <v>0</v>
      </c>
      <c r="BM121" s="87">
        <f>SUM(L121:BL121)</f>
        <v>158448.49599999998</v>
      </c>
      <c r="BN121" s="87">
        <f>SUM(C121:BL121)</f>
        <v>181355.43999999997</v>
      </c>
      <c r="BZ121" s="2"/>
    </row>
    <row r="122" spans="1:79" ht="13.5" thickBot="1">
      <c r="B122" s="83" t="s">
        <v>9</v>
      </c>
      <c r="C122" s="32"/>
      <c r="D122" s="30"/>
      <c r="E122" s="30"/>
      <c r="F122" s="30"/>
      <c r="G122" s="30"/>
      <c r="H122" s="30"/>
      <c r="I122" s="30"/>
      <c r="J122" s="30"/>
      <c r="K122" s="30"/>
      <c r="L122" s="32">
        <v>1529.479</v>
      </c>
      <c r="M122" s="31">
        <v>492.88799999999998</v>
      </c>
      <c r="N122" s="31">
        <v>77.858000000000004</v>
      </c>
      <c r="O122" s="31">
        <v>1224.9010000000001</v>
      </c>
      <c r="P122" s="31">
        <v>534.77</v>
      </c>
      <c r="Q122" s="31">
        <v>64.760999999999996</v>
      </c>
      <c r="R122" s="31">
        <v>216.643</v>
      </c>
      <c r="S122" s="31">
        <v>120.10599999999999</v>
      </c>
      <c r="T122" s="31">
        <v>0</v>
      </c>
      <c r="U122" s="31">
        <v>172.56</v>
      </c>
      <c r="V122" s="31">
        <v>79.605999999999995</v>
      </c>
      <c r="W122" s="31">
        <v>24.029</v>
      </c>
      <c r="X122" s="31">
        <v>165.59700000000001</v>
      </c>
      <c r="Y122" s="31">
        <v>311.16899999999998</v>
      </c>
      <c r="Z122" s="31">
        <v>84.606999999999999</v>
      </c>
      <c r="AA122" s="31">
        <v>158.089</v>
      </c>
      <c r="AB122" s="31">
        <v>345.60300000000001</v>
      </c>
      <c r="AC122" s="31">
        <v>852.94200000000001</v>
      </c>
      <c r="AD122" s="31">
        <v>266.99</v>
      </c>
      <c r="AE122" s="31">
        <v>2742.3139999999999</v>
      </c>
      <c r="AF122" s="31">
        <v>436.488</v>
      </c>
      <c r="AG122" s="31">
        <v>699.25699999999995</v>
      </c>
      <c r="AH122" s="31">
        <v>1336.6079999999999</v>
      </c>
      <c r="AI122" s="31">
        <v>2850.424</v>
      </c>
      <c r="AJ122" s="31">
        <v>1119.8420000000001</v>
      </c>
      <c r="AK122" s="31">
        <v>484.11700000000002</v>
      </c>
      <c r="AL122" s="31">
        <v>1156.1469999999999</v>
      </c>
      <c r="AM122" s="31">
        <v>3031.3780000000002</v>
      </c>
      <c r="AN122" s="31">
        <v>224.90600000000001</v>
      </c>
      <c r="AO122" s="31">
        <v>3804.1239999999998</v>
      </c>
      <c r="AP122" s="31">
        <v>978.14800000000002</v>
      </c>
      <c r="AQ122" s="31">
        <v>499.584</v>
      </c>
      <c r="AR122" s="31">
        <v>1624.4469999999999</v>
      </c>
      <c r="AS122" s="31">
        <v>413.96</v>
      </c>
      <c r="AT122" s="31">
        <v>3212.5639999999999</v>
      </c>
      <c r="AU122" s="31">
        <v>335.1</v>
      </c>
      <c r="AV122" s="31">
        <v>161.30699999999999</v>
      </c>
      <c r="AW122" s="31">
        <v>342.43799999999999</v>
      </c>
      <c r="AX122" s="31">
        <v>1229.8679999999999</v>
      </c>
      <c r="AY122" s="31">
        <v>4.226</v>
      </c>
      <c r="AZ122" s="31">
        <v>102.86799999999999</v>
      </c>
      <c r="BA122" s="31">
        <v>543.35199999999998</v>
      </c>
      <c r="BB122" s="31">
        <v>1617.538</v>
      </c>
      <c r="BC122" s="31">
        <v>14596.703</v>
      </c>
      <c r="BD122" s="31">
        <v>0</v>
      </c>
      <c r="BE122" s="31">
        <v>7781.125</v>
      </c>
      <c r="BF122" s="31">
        <v>2386.8130000000001</v>
      </c>
      <c r="BG122" s="31">
        <v>152.75899999999999</v>
      </c>
      <c r="BH122" s="31">
        <v>309.548</v>
      </c>
      <c r="BI122" s="31">
        <v>171.68100000000001</v>
      </c>
      <c r="BJ122" s="31">
        <v>836.72</v>
      </c>
      <c r="BK122" s="31">
        <v>0</v>
      </c>
      <c r="BL122" s="31">
        <v>0</v>
      </c>
      <c r="BM122" s="33">
        <f t="shared" ref="BM122:BM129" si="10">SUM(L122:BL122)</f>
        <v>61908.951999999997</v>
      </c>
      <c r="BN122" s="33">
        <f t="shared" ref="BN122:BN129" si="11">SUM(C122:BL122)</f>
        <v>61908.951999999997</v>
      </c>
      <c r="BZ122" s="2"/>
    </row>
    <row r="123" spans="1:79" ht="13.5" thickTop="1">
      <c r="B123" s="83" t="s">
        <v>101</v>
      </c>
      <c r="C123" s="32"/>
      <c r="D123" s="30"/>
      <c r="E123" s="30"/>
      <c r="F123" s="30"/>
      <c r="G123" s="30"/>
      <c r="H123" s="30"/>
      <c r="I123" s="30"/>
      <c r="J123" s="30"/>
      <c r="K123" s="30"/>
      <c r="L123" s="32">
        <v>1524.5060000000001</v>
      </c>
      <c r="M123" s="31">
        <v>473.78199999999998</v>
      </c>
      <c r="N123" s="31">
        <v>71.444000000000003</v>
      </c>
      <c r="O123" s="31">
        <v>1095.8779999999999</v>
      </c>
      <c r="P123" s="31">
        <v>485.70400000000001</v>
      </c>
      <c r="Q123" s="31">
        <v>58.616999999999997</v>
      </c>
      <c r="R123" s="31">
        <v>202.34299999999999</v>
      </c>
      <c r="S123" s="31">
        <v>113.994</v>
      </c>
      <c r="T123" s="31">
        <v>0</v>
      </c>
      <c r="U123" s="31">
        <v>155.38399999999999</v>
      </c>
      <c r="V123" s="31">
        <v>71.409000000000006</v>
      </c>
      <c r="W123" s="31">
        <v>21.553999999999998</v>
      </c>
      <c r="X123" s="31">
        <v>151.62</v>
      </c>
      <c r="Y123" s="31">
        <v>283.93299999999999</v>
      </c>
      <c r="Z123" s="31">
        <v>82.418000000000006</v>
      </c>
      <c r="AA123" s="31">
        <v>144.399</v>
      </c>
      <c r="AB123" s="31">
        <v>308.29300000000001</v>
      </c>
      <c r="AC123" s="31">
        <v>744.92200000000003</v>
      </c>
      <c r="AD123" s="31">
        <v>235.691</v>
      </c>
      <c r="AE123" s="31">
        <v>2542.1179999999999</v>
      </c>
      <c r="AF123" s="31">
        <v>401.04700000000003</v>
      </c>
      <c r="AG123" s="31">
        <v>626.673</v>
      </c>
      <c r="AH123" s="31">
        <v>1201.942</v>
      </c>
      <c r="AI123" s="31">
        <v>2576.1990000000001</v>
      </c>
      <c r="AJ123" s="31">
        <v>1021.151</v>
      </c>
      <c r="AK123" s="31">
        <v>438.19499999999999</v>
      </c>
      <c r="AL123" s="31">
        <v>1035.2349999999999</v>
      </c>
      <c r="AM123" s="31">
        <v>2702.3789999999999</v>
      </c>
      <c r="AN123" s="31">
        <v>196.631</v>
      </c>
      <c r="AO123" s="31">
        <v>3461.116</v>
      </c>
      <c r="AP123" s="31">
        <v>924.95</v>
      </c>
      <c r="AQ123" s="31">
        <v>437.786</v>
      </c>
      <c r="AR123" s="31">
        <v>1447.8579999999999</v>
      </c>
      <c r="AS123" s="31">
        <v>373.29300000000001</v>
      </c>
      <c r="AT123" s="31">
        <v>2953.3319999999999</v>
      </c>
      <c r="AU123" s="31">
        <v>293.65899999999999</v>
      </c>
      <c r="AV123" s="31">
        <v>144.95599999999999</v>
      </c>
      <c r="AW123" s="31">
        <v>320.20600000000002</v>
      </c>
      <c r="AX123" s="31">
        <v>1104.3309999999999</v>
      </c>
      <c r="AY123" s="31">
        <v>3.7229999999999999</v>
      </c>
      <c r="AZ123" s="31">
        <v>95.968000000000004</v>
      </c>
      <c r="BA123" s="31">
        <v>509.125</v>
      </c>
      <c r="BB123" s="31">
        <v>1478.453</v>
      </c>
      <c r="BC123" s="31">
        <v>10409.553</v>
      </c>
      <c r="BD123" s="31">
        <v>0</v>
      </c>
      <c r="BE123" s="31">
        <v>7675.393</v>
      </c>
      <c r="BF123" s="31">
        <v>2291.3270000000002</v>
      </c>
      <c r="BG123" s="31">
        <v>137.08199999999999</v>
      </c>
      <c r="BH123" s="31">
        <v>294.58800000000002</v>
      </c>
      <c r="BI123" s="31">
        <v>160.434</v>
      </c>
      <c r="BJ123" s="31">
        <v>808.09100000000001</v>
      </c>
      <c r="BK123" s="31">
        <v>0</v>
      </c>
      <c r="BL123" s="31">
        <v>0</v>
      </c>
      <c r="BM123" s="33">
        <f t="shared" si="10"/>
        <v>54292.685000000005</v>
      </c>
      <c r="BN123" s="33">
        <f t="shared" si="11"/>
        <v>54292.685000000005</v>
      </c>
      <c r="BP123" s="88" t="s">
        <v>105</v>
      </c>
      <c r="BQ123" s="89"/>
      <c r="BR123" s="89"/>
      <c r="BS123" s="89"/>
      <c r="BT123" s="90">
        <f>BM121</f>
        <v>158448.49599999998</v>
      </c>
      <c r="BV123" s="88" t="s">
        <v>110</v>
      </c>
      <c r="BW123" s="89"/>
      <c r="BX123" s="89"/>
      <c r="BY123" s="89"/>
      <c r="BZ123" s="90">
        <f>BP120</f>
        <v>153849.77000000005</v>
      </c>
    </row>
    <row r="124" spans="1:79">
      <c r="B124" s="83" t="s">
        <v>241</v>
      </c>
      <c r="C124" s="32"/>
      <c r="D124" s="30"/>
      <c r="E124" s="30"/>
      <c r="F124" s="30"/>
      <c r="G124" s="30"/>
      <c r="H124" s="30"/>
      <c r="I124" s="30"/>
      <c r="J124" s="30"/>
      <c r="K124" s="30"/>
      <c r="L124" s="32">
        <v>4.8499999999999996</v>
      </c>
      <c r="M124" s="31">
        <v>18.762</v>
      </c>
      <c r="N124" s="31">
        <v>6.3140000000000001</v>
      </c>
      <c r="O124" s="31">
        <v>127.14</v>
      </c>
      <c r="P124" s="31">
        <v>48.268000000000001</v>
      </c>
      <c r="Q124" s="31">
        <v>6.0380000000000003</v>
      </c>
      <c r="R124" s="31">
        <v>14.012</v>
      </c>
      <c r="S124" s="31">
        <v>6.024</v>
      </c>
      <c r="T124" s="31">
        <v>0</v>
      </c>
      <c r="U124" s="31">
        <v>16.062000000000001</v>
      </c>
      <c r="V124" s="31">
        <v>8.0690000000000008</v>
      </c>
      <c r="W124" s="31">
        <v>2.4359999999999999</v>
      </c>
      <c r="X124" s="31">
        <v>13.715</v>
      </c>
      <c r="Y124" s="31">
        <v>24.91</v>
      </c>
      <c r="Z124" s="31">
        <v>2.157</v>
      </c>
      <c r="AA124" s="31">
        <v>13.444000000000001</v>
      </c>
      <c r="AB124" s="31">
        <v>36.761000000000003</v>
      </c>
      <c r="AC124" s="31">
        <v>106.681</v>
      </c>
      <c r="AD124" s="31">
        <v>30.876000000000001</v>
      </c>
      <c r="AE124" s="31">
        <v>197.21100000000001</v>
      </c>
      <c r="AF124" s="31">
        <v>34.947000000000003</v>
      </c>
      <c r="AG124" s="31">
        <v>71.537999999999997</v>
      </c>
      <c r="AH124" s="31">
        <v>132.54300000000001</v>
      </c>
      <c r="AI124" s="31">
        <v>270.56599999999997</v>
      </c>
      <c r="AJ124" s="31">
        <v>98.194999999999993</v>
      </c>
      <c r="AK124" s="31">
        <v>45.134</v>
      </c>
      <c r="AL124" s="31">
        <v>119.05200000000001</v>
      </c>
      <c r="AM124" s="31">
        <v>324.154</v>
      </c>
      <c r="AN124" s="31">
        <v>27.922000000000001</v>
      </c>
      <c r="AO124" s="31">
        <v>336.94099999999997</v>
      </c>
      <c r="AP124" s="31">
        <v>52.683</v>
      </c>
      <c r="AQ124" s="31">
        <v>61.018000000000001</v>
      </c>
      <c r="AR124" s="31">
        <v>174.01300000000001</v>
      </c>
      <c r="AS124" s="31">
        <v>39.999000000000002</v>
      </c>
      <c r="AT124" s="31">
        <v>253.98699999999999</v>
      </c>
      <c r="AU124" s="31">
        <v>36.298000000000002</v>
      </c>
      <c r="AV124" s="31">
        <v>16.09</v>
      </c>
      <c r="AW124" s="31">
        <v>21.698</v>
      </c>
      <c r="AX124" s="31">
        <v>123.58199999999999</v>
      </c>
      <c r="AY124" s="31">
        <v>0.496</v>
      </c>
      <c r="AZ124" s="31">
        <v>6.7320000000000002</v>
      </c>
      <c r="BA124" s="31">
        <v>33.338000000000001</v>
      </c>
      <c r="BB124" s="31">
        <v>136.21899999999999</v>
      </c>
      <c r="BC124" s="31">
        <v>1061.8910000000001</v>
      </c>
      <c r="BD124" s="31">
        <v>0</v>
      </c>
      <c r="BE124" s="31">
        <v>97.787999999999997</v>
      </c>
      <c r="BF124" s="31">
        <v>91.679000000000002</v>
      </c>
      <c r="BG124" s="31">
        <v>15.471</v>
      </c>
      <c r="BH124" s="31">
        <v>14.96</v>
      </c>
      <c r="BI124" s="31">
        <v>11.141999999999999</v>
      </c>
      <c r="BJ124" s="31">
        <v>20.763999999999999</v>
      </c>
      <c r="BK124" s="31">
        <v>0</v>
      </c>
      <c r="BL124" s="31">
        <v>0</v>
      </c>
      <c r="BM124" s="33">
        <f t="shared" si="10"/>
        <v>4414.5699999999988</v>
      </c>
      <c r="BN124" s="33">
        <f t="shared" si="11"/>
        <v>4414.5699999999988</v>
      </c>
      <c r="BP124" s="53" t="s">
        <v>109</v>
      </c>
      <c r="BT124" s="75">
        <f>J121</f>
        <v>9659.607</v>
      </c>
      <c r="BV124" s="53" t="s">
        <v>76</v>
      </c>
      <c r="BZ124" s="75">
        <f>BV120</f>
        <v>49526.669000000002</v>
      </c>
    </row>
    <row r="125" spans="1:79" s="44" customFormat="1" ht="11.25" customHeight="1">
      <c r="B125" s="83" t="s">
        <v>242</v>
      </c>
      <c r="C125" s="91"/>
      <c r="D125" s="92"/>
      <c r="E125" s="92"/>
      <c r="F125" s="92"/>
      <c r="G125" s="92"/>
      <c r="H125" s="92"/>
      <c r="I125" s="92"/>
      <c r="J125" s="92"/>
      <c r="K125" s="92"/>
      <c r="L125" s="91">
        <v>0.123</v>
      </c>
      <c r="M125" s="93">
        <v>0.34399999999999997</v>
      </c>
      <c r="N125" s="93">
        <v>0.1</v>
      </c>
      <c r="O125" s="93">
        <v>1.883</v>
      </c>
      <c r="P125" s="93">
        <v>0.79800000000000004</v>
      </c>
      <c r="Q125" s="93">
        <v>0.106</v>
      </c>
      <c r="R125" s="93">
        <v>0.28799999999999998</v>
      </c>
      <c r="S125" s="93">
        <v>8.7999999999999995E-2</v>
      </c>
      <c r="T125" s="93">
        <v>0</v>
      </c>
      <c r="U125" s="93">
        <v>1.1140000000000001</v>
      </c>
      <c r="V125" s="93">
        <v>0.128</v>
      </c>
      <c r="W125" s="93">
        <v>3.9E-2</v>
      </c>
      <c r="X125" s="93">
        <v>0.26200000000000001</v>
      </c>
      <c r="Y125" s="93">
        <v>2.3260000000000001</v>
      </c>
      <c r="Z125" s="93">
        <v>3.2000000000000001E-2</v>
      </c>
      <c r="AA125" s="93">
        <v>0.246</v>
      </c>
      <c r="AB125" s="93">
        <v>0.54900000000000004</v>
      </c>
      <c r="AC125" s="93">
        <v>1.339</v>
      </c>
      <c r="AD125" s="93">
        <v>0.42299999999999999</v>
      </c>
      <c r="AE125" s="93">
        <v>2.9849999999999999</v>
      </c>
      <c r="AF125" s="93">
        <v>0.49399999999999999</v>
      </c>
      <c r="AG125" s="93">
        <v>1.046</v>
      </c>
      <c r="AH125" s="93">
        <v>2.1230000000000002</v>
      </c>
      <c r="AI125" s="93">
        <v>3.6589999999999998</v>
      </c>
      <c r="AJ125" s="93">
        <v>0.496</v>
      </c>
      <c r="AK125" s="93">
        <v>0.78800000000000003</v>
      </c>
      <c r="AL125" s="93">
        <v>1.86</v>
      </c>
      <c r="AM125" s="93">
        <v>4.8449999999999998</v>
      </c>
      <c r="AN125" s="93">
        <v>0.35299999999999998</v>
      </c>
      <c r="AO125" s="93">
        <v>6.0670000000000002</v>
      </c>
      <c r="AP125" s="93">
        <v>0.51500000000000001</v>
      </c>
      <c r="AQ125" s="93">
        <v>0.78</v>
      </c>
      <c r="AR125" s="93">
        <v>2.5760000000000001</v>
      </c>
      <c r="AS125" s="93">
        <v>0.66800000000000004</v>
      </c>
      <c r="AT125" s="93">
        <v>5.2450000000000001</v>
      </c>
      <c r="AU125" s="93">
        <v>5.1429999999999998</v>
      </c>
      <c r="AV125" s="93">
        <v>0.26100000000000001</v>
      </c>
      <c r="AW125" s="93">
        <v>0.53400000000000003</v>
      </c>
      <c r="AX125" s="93">
        <v>1.9550000000000001</v>
      </c>
      <c r="AY125" s="93">
        <v>7.0000000000000001E-3</v>
      </c>
      <c r="AZ125" s="93">
        <v>0.16800000000000001</v>
      </c>
      <c r="BA125" s="93">
        <v>0.88900000000000001</v>
      </c>
      <c r="BB125" s="93">
        <v>2.8660000000000001</v>
      </c>
      <c r="BC125" s="93">
        <v>3125.259</v>
      </c>
      <c r="BD125" s="93">
        <v>0</v>
      </c>
      <c r="BE125" s="93">
        <v>7.944</v>
      </c>
      <c r="BF125" s="93">
        <v>3.8069999999999999</v>
      </c>
      <c r="BG125" s="93">
        <v>0.20599999999999999</v>
      </c>
      <c r="BH125" s="93">
        <v>0</v>
      </c>
      <c r="BI125" s="93">
        <v>0.105</v>
      </c>
      <c r="BJ125" s="93">
        <v>7.8650000000000002</v>
      </c>
      <c r="BK125" s="93">
        <v>0</v>
      </c>
      <c r="BL125" s="93">
        <v>0</v>
      </c>
      <c r="BM125" s="33">
        <f t="shared" si="10"/>
        <v>3201.6969999999997</v>
      </c>
      <c r="BN125" s="33">
        <f t="shared" si="11"/>
        <v>3201.6969999999997</v>
      </c>
      <c r="BO125" s="2"/>
      <c r="BP125" s="53" t="s">
        <v>106</v>
      </c>
      <c r="BT125" s="94">
        <f>I121</f>
        <v>0</v>
      </c>
      <c r="BV125" s="53" t="s">
        <v>111</v>
      </c>
      <c r="BW125" s="2"/>
      <c r="BX125" s="2"/>
      <c r="BY125" s="2"/>
      <c r="BZ125" s="75">
        <f>BW120</f>
        <v>4969.7359999999999</v>
      </c>
      <c r="CA125" s="46"/>
    </row>
    <row r="126" spans="1:79">
      <c r="B126" s="83" t="s">
        <v>103</v>
      </c>
      <c r="C126" s="32"/>
      <c r="D126" s="30"/>
      <c r="E126" s="30"/>
      <c r="F126" s="30"/>
      <c r="G126" s="30"/>
      <c r="H126" s="30"/>
      <c r="I126" s="30"/>
      <c r="J126" s="30"/>
      <c r="K126" s="30"/>
      <c r="L126" s="32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0.55000000000000004</v>
      </c>
      <c r="AU126" s="31">
        <v>8.4610000000000003</v>
      </c>
      <c r="AV126" s="31">
        <v>14.85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0</v>
      </c>
      <c r="BK126" s="31">
        <v>0</v>
      </c>
      <c r="BL126" s="31">
        <v>0</v>
      </c>
      <c r="BM126" s="33">
        <f t="shared" si="10"/>
        <v>23.861000000000001</v>
      </c>
      <c r="BN126" s="33">
        <f t="shared" si="11"/>
        <v>23.861000000000001</v>
      </c>
      <c r="BP126" s="53" t="s">
        <v>107</v>
      </c>
      <c r="BT126" s="75">
        <f>H121+F121</f>
        <v>13247.336999999998</v>
      </c>
      <c r="BV126" s="53" t="s">
        <v>112</v>
      </c>
      <c r="BZ126" s="75">
        <f>BX120</f>
        <v>0</v>
      </c>
      <c r="CA126" s="5"/>
    </row>
    <row r="127" spans="1:79">
      <c r="B127" s="83" t="s">
        <v>170</v>
      </c>
      <c r="C127" s="32"/>
      <c r="D127" s="30"/>
      <c r="E127" s="30"/>
      <c r="F127" s="30"/>
      <c r="G127" s="30"/>
      <c r="H127" s="30"/>
      <c r="I127" s="30"/>
      <c r="J127" s="30"/>
      <c r="K127" s="30"/>
      <c r="L127" s="32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3">
        <f t="shared" si="10"/>
        <v>0</v>
      </c>
      <c r="BN127" s="33">
        <f t="shared" si="11"/>
        <v>0</v>
      </c>
      <c r="BP127" s="53" t="s">
        <v>108</v>
      </c>
      <c r="BT127" s="75">
        <f>G121</f>
        <v>0</v>
      </c>
      <c r="BV127" s="53" t="s">
        <v>189</v>
      </c>
      <c r="BZ127" s="75">
        <f>BO120</f>
        <v>77917.258000000002</v>
      </c>
      <c r="CA127" s="5"/>
    </row>
    <row r="128" spans="1:79" ht="13.5" thickBot="1">
      <c r="B128" s="83" t="s">
        <v>104</v>
      </c>
      <c r="C128" s="95"/>
      <c r="D128" s="96"/>
      <c r="E128" s="96"/>
      <c r="F128" s="96"/>
      <c r="G128" s="96"/>
      <c r="H128" s="96"/>
      <c r="I128" s="96"/>
      <c r="J128" s="96"/>
      <c r="K128" s="96"/>
      <c r="L128" s="95">
        <v>7857.9970000000003</v>
      </c>
      <c r="M128" s="97">
        <v>2018.4359999999999</v>
      </c>
      <c r="N128" s="97">
        <v>392.649</v>
      </c>
      <c r="O128" s="97">
        <v>1870.2159999999999</v>
      </c>
      <c r="P128" s="97">
        <v>1374.9490000000001</v>
      </c>
      <c r="Q128" s="97">
        <v>292.37900000000002</v>
      </c>
      <c r="R128" s="97">
        <v>221.20500000000001</v>
      </c>
      <c r="S128" s="97">
        <v>232.49</v>
      </c>
      <c r="T128" s="97">
        <v>0</v>
      </c>
      <c r="U128" s="97">
        <v>38.963000000000001</v>
      </c>
      <c r="V128" s="97">
        <v>166.49700000000001</v>
      </c>
      <c r="W128" s="97">
        <v>9.7780000000000005</v>
      </c>
      <c r="X128" s="97">
        <v>143.83000000000001</v>
      </c>
      <c r="Y128" s="97">
        <v>90.043000000000006</v>
      </c>
      <c r="Z128" s="97">
        <v>272.91300000000001</v>
      </c>
      <c r="AA128" s="97">
        <v>951.76700000000005</v>
      </c>
      <c r="AB128" s="97">
        <v>77.186999999999998</v>
      </c>
      <c r="AC128" s="97">
        <v>2724.886</v>
      </c>
      <c r="AD128" s="97">
        <v>423.54700000000003</v>
      </c>
      <c r="AE128" s="97">
        <v>5388.2629999999999</v>
      </c>
      <c r="AF128" s="97">
        <v>926.74800000000005</v>
      </c>
      <c r="AG128" s="97">
        <v>458.79500000000002</v>
      </c>
      <c r="AH128" s="97">
        <v>1869.684</v>
      </c>
      <c r="AI128" s="97">
        <v>9148.6380000000008</v>
      </c>
      <c r="AJ128" s="97">
        <v>8192.134</v>
      </c>
      <c r="AK128" s="97">
        <v>119.32299999999999</v>
      </c>
      <c r="AL128" s="97">
        <v>-2277.1439999999998</v>
      </c>
      <c r="AM128" s="97">
        <v>8319.3279999999995</v>
      </c>
      <c r="AN128" s="97">
        <v>-40.075000000000003</v>
      </c>
      <c r="AO128" s="97">
        <v>4143.3419999999996</v>
      </c>
      <c r="AP128" s="97">
        <v>1368.665</v>
      </c>
      <c r="AQ128" s="97">
        <v>147.983</v>
      </c>
      <c r="AR128" s="97">
        <v>2317.7570000000001</v>
      </c>
      <c r="AS128" s="97">
        <v>-140.03200000000001</v>
      </c>
      <c r="AT128" s="97">
        <v>8871.76</v>
      </c>
      <c r="AU128" s="97">
        <v>344.07799999999997</v>
      </c>
      <c r="AV128" s="97">
        <v>304.50799999999998</v>
      </c>
      <c r="AW128" s="97">
        <v>16535.234</v>
      </c>
      <c r="AX128" s="97">
        <v>707.10599999999999</v>
      </c>
      <c r="AY128" s="97">
        <v>-0.77</v>
      </c>
      <c r="AZ128" s="97">
        <v>285.68</v>
      </c>
      <c r="BA128" s="97">
        <v>1153.9380000000001</v>
      </c>
      <c r="BB128" s="97">
        <v>270.10700000000003</v>
      </c>
      <c r="BC128" s="97">
        <v>3692.8159999999998</v>
      </c>
      <c r="BD128" s="97">
        <v>538.45399999999995</v>
      </c>
      <c r="BE128" s="97">
        <v>1555.9929999999999</v>
      </c>
      <c r="BF128" s="97">
        <v>871.41099999999994</v>
      </c>
      <c r="BG128" s="97">
        <v>1486.2560000000001</v>
      </c>
      <c r="BH128" s="97">
        <v>1.554</v>
      </c>
      <c r="BI128" s="97">
        <v>794.41700000000003</v>
      </c>
      <c r="BJ128" s="97">
        <v>0</v>
      </c>
      <c r="BK128" s="97">
        <v>0</v>
      </c>
      <c r="BL128" s="97">
        <v>0</v>
      </c>
      <c r="BM128" s="98">
        <f t="shared" si="10"/>
        <v>96515.682999999975</v>
      </c>
      <c r="BN128" s="98">
        <f t="shared" si="11"/>
        <v>96515.682999999975</v>
      </c>
      <c r="BP128" s="53"/>
      <c r="BT128" s="75"/>
      <c r="BV128" s="53" t="s">
        <v>190</v>
      </c>
      <c r="BZ128" s="75">
        <f>BO61</f>
        <v>104907.99299999999</v>
      </c>
      <c r="CA128" s="5"/>
    </row>
    <row r="129" spans="2:79" ht="14.25" thickTop="1" thickBot="1">
      <c r="B129" s="99" t="s">
        <v>243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1">
        <v>34023</v>
      </c>
      <c r="M129" s="102">
        <v>4695</v>
      </c>
      <c r="N129" s="102">
        <v>1453</v>
      </c>
      <c r="O129" s="102">
        <v>6830</v>
      </c>
      <c r="P129" s="102">
        <v>1298</v>
      </c>
      <c r="Q129" s="102">
        <v>44</v>
      </c>
      <c r="R129" s="102">
        <v>2491</v>
      </c>
      <c r="S129" s="102">
        <v>1301</v>
      </c>
      <c r="T129" s="102">
        <v>0</v>
      </c>
      <c r="U129" s="102">
        <v>203</v>
      </c>
      <c r="V129" s="102">
        <v>54</v>
      </c>
      <c r="W129" s="102">
        <v>66</v>
      </c>
      <c r="X129" s="102">
        <v>355</v>
      </c>
      <c r="Y129" s="102">
        <v>2145</v>
      </c>
      <c r="Z129" s="102">
        <v>1620</v>
      </c>
      <c r="AA129" s="102">
        <v>576</v>
      </c>
      <c r="AB129" s="102">
        <v>534</v>
      </c>
      <c r="AC129" s="102">
        <v>718</v>
      </c>
      <c r="AD129" s="102">
        <v>339</v>
      </c>
      <c r="AE129" s="102">
        <v>18312</v>
      </c>
      <c r="AF129" s="102">
        <v>4475</v>
      </c>
      <c r="AG129" s="102">
        <v>1417</v>
      </c>
      <c r="AH129" s="102">
        <v>1330</v>
      </c>
      <c r="AI129" s="102">
        <v>24311</v>
      </c>
      <c r="AJ129" s="102">
        <v>6185</v>
      </c>
      <c r="AK129" s="102">
        <v>306</v>
      </c>
      <c r="AL129" s="102">
        <v>541</v>
      </c>
      <c r="AM129" s="102">
        <v>2055</v>
      </c>
      <c r="AN129" s="102">
        <v>201</v>
      </c>
      <c r="AO129" s="102">
        <v>8710</v>
      </c>
      <c r="AP129" s="102">
        <v>7592</v>
      </c>
      <c r="AQ129" s="102">
        <v>589</v>
      </c>
      <c r="AR129" s="102">
        <v>1488</v>
      </c>
      <c r="AS129" s="102">
        <v>412</v>
      </c>
      <c r="AT129" s="102">
        <v>1330</v>
      </c>
      <c r="AU129" s="102">
        <v>171</v>
      </c>
      <c r="AV129" s="102">
        <v>97</v>
      </c>
      <c r="AW129" s="102">
        <v>632</v>
      </c>
      <c r="AX129" s="102">
        <v>2112</v>
      </c>
      <c r="AY129" s="102">
        <v>13</v>
      </c>
      <c r="AZ129" s="102">
        <v>538</v>
      </c>
      <c r="BA129" s="102">
        <v>1222</v>
      </c>
      <c r="BB129" s="102">
        <v>3176</v>
      </c>
      <c r="BC129" s="102">
        <v>23371</v>
      </c>
      <c r="BD129" s="102">
        <v>357</v>
      </c>
      <c r="BE129" s="102">
        <v>14599</v>
      </c>
      <c r="BF129" s="102">
        <v>3225</v>
      </c>
      <c r="BG129" s="102">
        <v>1329</v>
      </c>
      <c r="BH129" s="102">
        <v>887</v>
      </c>
      <c r="BI129" s="102">
        <v>4240</v>
      </c>
      <c r="BJ129" s="102">
        <v>12565</v>
      </c>
      <c r="BK129" s="102">
        <v>0</v>
      </c>
      <c r="BL129" s="102">
        <v>0</v>
      </c>
      <c r="BM129" s="82">
        <f t="shared" si="10"/>
        <v>206533</v>
      </c>
      <c r="BN129" s="103">
        <f t="shared" si="11"/>
        <v>206533</v>
      </c>
      <c r="BP129" s="7" t="s">
        <v>77</v>
      </c>
      <c r="BQ129" s="8"/>
      <c r="BR129" s="8"/>
      <c r="BS129" s="8"/>
      <c r="BT129" s="103">
        <f>BT123+BT124+BT125+BT126+BT127</f>
        <v>181355.43999999997</v>
      </c>
      <c r="BV129" s="7" t="s">
        <v>77</v>
      </c>
      <c r="BW129" s="8"/>
      <c r="BX129" s="8"/>
      <c r="BY129" s="8"/>
      <c r="BZ129" s="103">
        <f>BZ123+BZ124+BZ125+BZ126+BZ127-BZ128</f>
        <v>181355.44000000009</v>
      </c>
      <c r="CA129" s="5"/>
    </row>
    <row r="130" spans="2:79" ht="13.5" thickTop="1"/>
  </sheetData>
  <printOptions gridLines="1"/>
  <pageMargins left="0.19685039370078741" right="0.19685039370078741" top="0.59055118110236227" bottom="0.31496062992125984" header="0.51181102362204722" footer="0.23622047244094491"/>
  <pageSetup paperSize="9" fitToWidth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23</vt:i4>
      </vt:variant>
    </vt:vector>
  </HeadingPairs>
  <TitlesOfParts>
    <vt:vector size="23" baseType="lpstr">
      <vt:lpstr>Indice</vt:lpstr>
      <vt:lpstr>Q1.1</vt:lpstr>
      <vt:lpstr>Q1.2</vt:lpstr>
      <vt:lpstr>Q1.3 </vt:lpstr>
      <vt:lpstr>Q1.4</vt:lpstr>
      <vt:lpstr>Q1.5</vt:lpstr>
      <vt:lpstr>Q1.6</vt:lpstr>
      <vt:lpstr>Q1.7</vt:lpstr>
      <vt:lpstr>Q1.8</vt:lpstr>
      <vt:lpstr>Q1.9</vt:lpstr>
      <vt:lpstr>Q1.10</vt:lpstr>
      <vt:lpstr>Q1.11</vt:lpstr>
      <vt:lpstr>Q1.12</vt:lpstr>
      <vt:lpstr>Q1.13</vt:lpstr>
      <vt:lpstr>Q1.14</vt:lpstr>
      <vt:lpstr>Q1.15</vt:lpstr>
      <vt:lpstr>Q1.16</vt:lpstr>
      <vt:lpstr>Q1.17</vt:lpstr>
      <vt:lpstr>Q1.18</vt:lpstr>
      <vt:lpstr>Q1.19</vt:lpstr>
      <vt:lpstr>Q1.20</vt:lpstr>
      <vt:lpstr>Q1.21</vt:lpstr>
      <vt:lpstr>Q1.22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INECV - João de Pina Mendes Cardoso - Diretor DCNA</dc:creator>
  <cp:lastModifiedBy>INECV - Jose Eduardo Silva Garcia - GrupoPraia</cp:lastModifiedBy>
  <dcterms:created xsi:type="dcterms:W3CDTF">2022-02-01T11:38:41Z</dcterms:created>
  <dcterms:modified xsi:type="dcterms:W3CDTF">2025-07-18T15:26:49Z</dcterms:modified>
</cp:coreProperties>
</file>